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SQL\Export\"/>
    </mc:Choice>
  </mc:AlternateContent>
  <bookViews>
    <workbookView xWindow="0" yWindow="0" windowWidth="0" windowHeight="0"/>
  </bookViews>
  <sheets>
    <sheet name="Rekapitulace stavby" sheetId="1" r:id="rId1"/>
    <sheet name="D1.01.1 - Stavební" sheetId="2" r:id="rId2"/>
    <sheet name="D1.01.3 - Požárně bezpečn..." sheetId="3" r:id="rId3"/>
    <sheet name="D1.01.4a - Vytápění" sheetId="4" r:id="rId4"/>
    <sheet name="D1.01.4b - Chlazení" sheetId="5" r:id="rId5"/>
    <sheet name="D1.01.4c - Vzduchotechnika" sheetId="6" r:id="rId6"/>
    <sheet name="D1.01.4d - Měření a regulace" sheetId="7" r:id="rId7"/>
    <sheet name="D1.01.4e - Zdravotně tech..." sheetId="8" r:id="rId8"/>
    <sheet name="D1.01.4g1 - Silnoproudá e..." sheetId="9" r:id="rId9"/>
    <sheet name="D1.01.4h1 - Slaboproudá e..." sheetId="10" r:id="rId10"/>
    <sheet name="D1.01.4h3 - Elektrická po..." sheetId="11" r:id="rId11"/>
    <sheet name="D1.01.6 - Medicinální plyny" sheetId="12" r:id="rId12"/>
    <sheet name="VRN - Vedlejší rozpočtové..." sheetId="13" r:id="rId13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'D1.01.1 - Stavební'!$C$146:$K$2992</definedName>
    <definedName name="_xlnm.Print_Area" localSheetId="1">'D1.01.1 - Stavební'!$C$4:$J$76,'D1.01.1 - Stavební'!$C$82:$J$126,'D1.01.1 - Stavební'!$C$132:$K$2992</definedName>
    <definedName name="_xlnm.Print_Titles" localSheetId="1">'D1.01.1 - Stavební'!$146:$146</definedName>
    <definedName name="_xlnm._FilterDatabase" localSheetId="2" hidden="1">'D1.01.3 - Požárně bezpečn...'!$C$121:$K$188</definedName>
    <definedName name="_xlnm.Print_Area" localSheetId="2">'D1.01.3 - Požárně bezpečn...'!$C$4:$J$76,'D1.01.3 - Požárně bezpečn...'!$C$82:$J$101,'D1.01.3 - Požárně bezpečn...'!$C$107:$K$188</definedName>
    <definedName name="_xlnm.Print_Titles" localSheetId="2">'D1.01.3 - Požárně bezpečn...'!$121:$121</definedName>
    <definedName name="_xlnm._FilterDatabase" localSheetId="3" hidden="1">'D1.01.4a - Vytápění'!$C$124:$K$145</definedName>
    <definedName name="_xlnm.Print_Area" localSheetId="3">'D1.01.4a - Vytápění'!$C$4:$J$76,'D1.01.4a - Vytápění'!$C$82:$J$104,'D1.01.4a - Vytápění'!$C$110:$K$145</definedName>
    <definedName name="_xlnm.Print_Titles" localSheetId="3">'D1.01.4a - Vytápění'!$124:$124</definedName>
    <definedName name="_xlnm._FilterDatabase" localSheetId="4" hidden="1">'D1.01.4b - Chlazení'!$C$124:$K$153</definedName>
    <definedName name="_xlnm.Print_Area" localSheetId="4">'D1.01.4b - Chlazení'!$C$4:$J$76,'D1.01.4b - Chlazení'!$C$82:$J$104,'D1.01.4b - Chlazení'!$C$110:$K$153</definedName>
    <definedName name="_xlnm.Print_Titles" localSheetId="4">'D1.01.4b - Chlazení'!$124:$124</definedName>
    <definedName name="_xlnm._FilterDatabase" localSheetId="5" hidden="1">'D1.01.4c - Vzduchotechnika'!$C$121:$K$148</definedName>
    <definedName name="_xlnm.Print_Area" localSheetId="5">'D1.01.4c - Vzduchotechnika'!$C$4:$J$76,'D1.01.4c - Vzduchotechnika'!$C$82:$J$101,'D1.01.4c - Vzduchotechnika'!$C$107:$K$148</definedName>
    <definedName name="_xlnm.Print_Titles" localSheetId="5">'D1.01.4c - Vzduchotechnika'!$121:$121</definedName>
    <definedName name="_xlnm._FilterDatabase" localSheetId="6" hidden="1">'D1.01.4d - Měření a regulace'!$C$124:$K$165</definedName>
    <definedName name="_xlnm.Print_Area" localSheetId="6">'D1.01.4d - Měření a regulace'!$C$4:$J$76,'D1.01.4d - Měření a regulace'!$C$82:$J$104,'D1.01.4d - Měření a regulace'!$C$110:$K$165</definedName>
    <definedName name="_xlnm.Print_Titles" localSheetId="6">'D1.01.4d - Měření a regulace'!$124:$124</definedName>
    <definedName name="_xlnm._FilterDatabase" localSheetId="7" hidden="1">'D1.01.4e - Zdravotně tech...'!$C$142:$K$372</definedName>
    <definedName name="_xlnm.Print_Area" localSheetId="7">'D1.01.4e - Zdravotně tech...'!$C$4:$J$76,'D1.01.4e - Zdravotně tech...'!$C$82:$J$122,'D1.01.4e - Zdravotně tech...'!$C$128:$K$372</definedName>
    <definedName name="_xlnm.Print_Titles" localSheetId="7">'D1.01.4e - Zdravotně tech...'!$142:$142</definedName>
    <definedName name="_xlnm._FilterDatabase" localSheetId="8" hidden="1">'D1.01.4g1 - Silnoproudá e...'!$C$138:$K$725</definedName>
    <definedName name="_xlnm.Print_Area" localSheetId="8">'D1.01.4g1 - Silnoproudá e...'!$C$4:$J$76,'D1.01.4g1 - Silnoproudá e...'!$C$82:$J$118,'D1.01.4g1 - Silnoproudá e...'!$C$124:$K$725</definedName>
    <definedName name="_xlnm.Print_Titles" localSheetId="8">'D1.01.4g1 - Silnoproudá e...'!$138:$138</definedName>
    <definedName name="_xlnm._FilterDatabase" localSheetId="9" hidden="1">'D1.01.4h1 - Slaboproudá e...'!$C$134:$K$542</definedName>
    <definedName name="_xlnm.Print_Area" localSheetId="9">'D1.01.4h1 - Slaboproudá e...'!$C$4:$J$76,'D1.01.4h1 - Slaboproudá e...'!$C$82:$J$114,'D1.01.4h1 - Slaboproudá e...'!$C$120:$K$542</definedName>
    <definedName name="_xlnm.Print_Titles" localSheetId="9">'D1.01.4h1 - Slaboproudá e...'!$134:$134</definedName>
    <definedName name="_xlnm._FilterDatabase" localSheetId="10" hidden="1">'D1.01.4h3 - Elektrická po...'!$C$120:$K$192</definedName>
    <definedName name="_xlnm.Print_Area" localSheetId="10">'D1.01.4h3 - Elektrická po...'!$C$4:$J$76,'D1.01.4h3 - Elektrická po...'!$C$82:$J$100,'D1.01.4h3 - Elektrická po...'!$C$106:$K$192</definedName>
    <definedName name="_xlnm.Print_Titles" localSheetId="10">'D1.01.4h3 - Elektrická po...'!$120:$120</definedName>
    <definedName name="_xlnm._FilterDatabase" localSheetId="11" hidden="1">'D1.01.6 - Medicinální plyny'!$C$123:$K$156</definedName>
    <definedName name="_xlnm.Print_Area" localSheetId="11">'D1.01.6 - Medicinální plyny'!$C$4:$J$76,'D1.01.6 - Medicinální plyny'!$C$82:$J$103,'D1.01.6 - Medicinální plyny'!$C$109:$K$156</definedName>
    <definedName name="_xlnm.Print_Titles" localSheetId="11">'D1.01.6 - Medicinální plyny'!$123:$123</definedName>
    <definedName name="_xlnm._FilterDatabase" localSheetId="12" hidden="1">'VRN - Vedlejší rozpočtové...'!$C$122:$K$240</definedName>
    <definedName name="_xlnm.Print_Area" localSheetId="12">'VRN - Vedlejší rozpočtové...'!$C$4:$J$76,'VRN - Vedlejší rozpočtové...'!$C$82:$J$104,'VRN - Vedlejší rozpočtové...'!$C$110:$K$240</definedName>
    <definedName name="_xlnm.Print_Titles" localSheetId="12">'VRN - Vedlejší rozpočtové...'!$122:$122</definedName>
  </definedNames>
  <calcPr/>
</workbook>
</file>

<file path=xl/calcChain.xml><?xml version="1.0" encoding="utf-8"?>
<calcChain xmlns="http://schemas.openxmlformats.org/spreadsheetml/2006/main">
  <c i="13" l="1" r="J37"/>
  <c r="J36"/>
  <c i="1" r="AY107"/>
  <c i="13" r="J35"/>
  <c i="1" r="AX107"/>
  <c i="13"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1"/>
  <c r="BH221"/>
  <c r="BG221"/>
  <c r="BF221"/>
  <c r="T221"/>
  <c r="T220"/>
  <c r="R221"/>
  <c r="R220"/>
  <c r="P221"/>
  <c r="P220"/>
  <c r="BI217"/>
  <c r="BH217"/>
  <c r="BG217"/>
  <c r="BF217"/>
  <c r="T217"/>
  <c r="R217"/>
  <c r="P217"/>
  <c r="BI214"/>
  <c r="BH214"/>
  <c r="BG214"/>
  <c r="BF214"/>
  <c r="T214"/>
  <c r="R214"/>
  <c r="P214"/>
  <c r="BI202"/>
  <c r="BH202"/>
  <c r="BG202"/>
  <c r="BF202"/>
  <c r="T202"/>
  <c r="R202"/>
  <c r="P202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4"/>
  <c r="BH174"/>
  <c r="BG174"/>
  <c r="BF174"/>
  <c r="T174"/>
  <c r="R174"/>
  <c r="P174"/>
  <c r="BI148"/>
  <c r="BH148"/>
  <c r="BG148"/>
  <c r="BF148"/>
  <c r="T148"/>
  <c r="R148"/>
  <c r="P148"/>
  <c r="BI141"/>
  <c r="BH141"/>
  <c r="BG141"/>
  <c r="BF141"/>
  <c r="T141"/>
  <c r="T140"/>
  <c r="R141"/>
  <c r="R140"/>
  <c r="P141"/>
  <c r="P140"/>
  <c r="BI131"/>
  <c r="BH131"/>
  <c r="BG131"/>
  <c r="BF131"/>
  <c r="T131"/>
  <c r="T125"/>
  <c r="R131"/>
  <c r="R125"/>
  <c r="P131"/>
  <c r="P125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12" r="J39"/>
  <c r="J38"/>
  <c i="1" r="AY106"/>
  <c i="12" r="J37"/>
  <c i="1" r="AX106"/>
  <c i="12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94"/>
  <c r="J25"/>
  <c r="J20"/>
  <c r="E20"/>
  <c r="F121"/>
  <c r="J19"/>
  <c r="J14"/>
  <c r="J91"/>
  <c r="E7"/>
  <c r="E112"/>
  <c i="11" r="J39"/>
  <c r="J38"/>
  <c i="1" r="AY105"/>
  <c i="11" r="J37"/>
  <c i="1" r="AX105"/>
  <c i="11"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10" r="J39"/>
  <c r="J38"/>
  <c i="1" r="AY104"/>
  <c i="10" r="J37"/>
  <c i="1" r="AX104"/>
  <c i="10"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91"/>
  <c r="E7"/>
  <c r="E123"/>
  <c i="9" r="J39"/>
  <c r="J38"/>
  <c i="1" r="AY103"/>
  <c i="9" r="J37"/>
  <c i="1" r="AX103"/>
  <c i="9" r="BI724"/>
  <c r="BH724"/>
  <c r="BG724"/>
  <c r="BF724"/>
  <c r="T724"/>
  <c r="R724"/>
  <c r="P724"/>
  <c r="BI722"/>
  <c r="BH722"/>
  <c r="BG722"/>
  <c r="BF722"/>
  <c r="T722"/>
  <c r="R722"/>
  <c r="P722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5"/>
  <c r="BH685"/>
  <c r="BG685"/>
  <c r="BF685"/>
  <c r="T685"/>
  <c r="R685"/>
  <c r="P685"/>
  <c r="BI683"/>
  <c r="BH683"/>
  <c r="BG683"/>
  <c r="BF683"/>
  <c r="T683"/>
  <c r="R683"/>
  <c r="P683"/>
  <c r="BI680"/>
  <c r="BH680"/>
  <c r="BG680"/>
  <c r="BF680"/>
  <c r="T680"/>
  <c r="R680"/>
  <c r="P680"/>
  <c r="BI678"/>
  <c r="BH678"/>
  <c r="BG678"/>
  <c r="BF678"/>
  <c r="T678"/>
  <c r="R678"/>
  <c r="P678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58"/>
  <c r="BH658"/>
  <c r="BG658"/>
  <c r="BF658"/>
  <c r="T658"/>
  <c r="R658"/>
  <c r="P658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30"/>
  <c r="BH630"/>
  <c r="BG630"/>
  <c r="BF630"/>
  <c r="T630"/>
  <c r="R630"/>
  <c r="P630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J136"/>
  <c r="J135"/>
  <c r="F135"/>
  <c r="F133"/>
  <c r="E131"/>
  <c r="J94"/>
  <c r="J93"/>
  <c r="F93"/>
  <c r="F91"/>
  <c r="E89"/>
  <c r="J20"/>
  <c r="E20"/>
  <c r="F136"/>
  <c r="J19"/>
  <c r="J14"/>
  <c r="J133"/>
  <c r="E7"/>
  <c r="E85"/>
  <c i="8" r="J39"/>
  <c r="J38"/>
  <c i="1" r="AY102"/>
  <c i="8" r="J37"/>
  <c i="1" r="AX102"/>
  <c i="8" r="BI371"/>
  <c r="BH371"/>
  <c r="BG371"/>
  <c r="BF371"/>
  <c r="T371"/>
  <c r="R371"/>
  <c r="P371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T344"/>
  <c r="R345"/>
  <c r="R344"/>
  <c r="P345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5"/>
  <c r="BH325"/>
  <c r="BG325"/>
  <c r="BF325"/>
  <c r="T325"/>
  <c r="R325"/>
  <c r="P325"/>
  <c r="BI317"/>
  <c r="BH317"/>
  <c r="BG317"/>
  <c r="BF317"/>
  <c r="T317"/>
  <c r="R317"/>
  <c r="P317"/>
  <c r="BI315"/>
  <c r="BH315"/>
  <c r="BG315"/>
  <c r="BF315"/>
  <c r="T315"/>
  <c r="R315"/>
  <c r="P315"/>
  <c r="BI306"/>
  <c r="BH306"/>
  <c r="BG306"/>
  <c r="BF306"/>
  <c r="T306"/>
  <c r="R306"/>
  <c r="P306"/>
  <c r="BI298"/>
  <c r="BH298"/>
  <c r="BG298"/>
  <c r="BF298"/>
  <c r="T298"/>
  <c r="T289"/>
  <c r="R298"/>
  <c r="R289"/>
  <c r="P298"/>
  <c r="P289"/>
  <c r="BI296"/>
  <c r="BH296"/>
  <c r="BG296"/>
  <c r="BF296"/>
  <c r="T296"/>
  <c r="R296"/>
  <c r="P296"/>
  <c r="BI290"/>
  <c r="BH290"/>
  <c r="BG290"/>
  <c r="BF290"/>
  <c r="T290"/>
  <c r="R290"/>
  <c r="P290"/>
  <c r="BI283"/>
  <c r="BH283"/>
  <c r="BG283"/>
  <c r="BF283"/>
  <c r="T283"/>
  <c r="T282"/>
  <c r="R283"/>
  <c r="R282"/>
  <c r="P283"/>
  <c r="P282"/>
  <c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67"/>
  <c r="BH267"/>
  <c r="BG267"/>
  <c r="BF267"/>
  <c r="T267"/>
  <c r="R267"/>
  <c r="P267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17"/>
  <c r="BH217"/>
  <c r="BG217"/>
  <c r="BF217"/>
  <c r="T217"/>
  <c r="R217"/>
  <c r="P217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J139"/>
  <c r="F139"/>
  <c r="F137"/>
  <c r="E135"/>
  <c r="J93"/>
  <c r="F93"/>
  <c r="F91"/>
  <c r="E89"/>
  <c r="J26"/>
  <c r="E26"/>
  <c r="J140"/>
  <c r="J25"/>
  <c r="J20"/>
  <c r="E20"/>
  <c r="F94"/>
  <c r="J19"/>
  <c r="J14"/>
  <c r="J137"/>
  <c r="E7"/>
  <c r="E131"/>
  <c i="7" r="J39"/>
  <c r="J38"/>
  <c i="1" r="AY101"/>
  <c i="7" r="J37"/>
  <c i="1" r="AX101"/>
  <c i="7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85"/>
  <c i="6" r="J39"/>
  <c r="J38"/>
  <c i="1" r="AY100"/>
  <c i="6" r="J37"/>
  <c i="1" r="AX100"/>
  <c i="6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85"/>
  <c i="5" r="J39"/>
  <c r="J38"/>
  <c i="1" r="AY99"/>
  <c i="5" r="J37"/>
  <c i="1" r="AX99"/>
  <c i="5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85"/>
  <c i="4" r="J39"/>
  <c r="J38"/>
  <c i="1" r="AY98"/>
  <c i="4" r="J37"/>
  <c i="1" r="AX98"/>
  <c i="4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85"/>
  <c i="3" r="J39"/>
  <c r="J38"/>
  <c i="1" r="AY97"/>
  <c i="3" r="J37"/>
  <c i="1" r="AX97"/>
  <c i="3"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2" r="T2310"/>
  <c r="R2310"/>
  <c r="P2310"/>
  <c r="BK2310"/>
  <c r="J2310"/>
  <c r="J119"/>
  <c r="J39"/>
  <c r="J38"/>
  <c i="1" r="AY96"/>
  <c i="2" r="J37"/>
  <c i="1" r="AX96"/>
  <c i="2" r="BI2991"/>
  <c r="BH2991"/>
  <c r="BG2991"/>
  <c r="BF2991"/>
  <c r="T2991"/>
  <c r="R2991"/>
  <c r="P2991"/>
  <c r="BI2990"/>
  <c r="BH2990"/>
  <c r="BG2990"/>
  <c r="BF2990"/>
  <c r="T2990"/>
  <c r="R2990"/>
  <c r="P2990"/>
  <c r="BI2986"/>
  <c r="BH2986"/>
  <c r="BG2986"/>
  <c r="BF2986"/>
  <c r="T2986"/>
  <c r="R2986"/>
  <c r="P2986"/>
  <c r="BI2978"/>
  <c r="BH2978"/>
  <c r="BG2978"/>
  <c r="BF2978"/>
  <c r="T2978"/>
  <c r="R2978"/>
  <c r="P2978"/>
  <c r="BI2972"/>
  <c r="BH2972"/>
  <c r="BG2972"/>
  <c r="BF2972"/>
  <c r="T2972"/>
  <c r="R2972"/>
  <c r="P2972"/>
  <c r="BI2964"/>
  <c r="BH2964"/>
  <c r="BG2964"/>
  <c r="BF2964"/>
  <c r="T2964"/>
  <c r="R2964"/>
  <c r="P2964"/>
  <c r="BI2963"/>
  <c r="BH2963"/>
  <c r="BG2963"/>
  <c r="BF2963"/>
  <c r="T2963"/>
  <c r="R2963"/>
  <c r="P2963"/>
  <c r="BI2954"/>
  <c r="BH2954"/>
  <c r="BG2954"/>
  <c r="BF2954"/>
  <c r="T2954"/>
  <c r="R2954"/>
  <c r="P2954"/>
  <c r="BI2940"/>
  <c r="BH2940"/>
  <c r="BG2940"/>
  <c r="BF2940"/>
  <c r="T2940"/>
  <c r="R2940"/>
  <c r="P2940"/>
  <c r="BI2927"/>
  <c r="BH2927"/>
  <c r="BG2927"/>
  <c r="BF2927"/>
  <c r="T2927"/>
  <c r="R2927"/>
  <c r="P2927"/>
  <c r="BI2921"/>
  <c r="BH2921"/>
  <c r="BG2921"/>
  <c r="BF2921"/>
  <c r="T2921"/>
  <c r="R2921"/>
  <c r="P2921"/>
  <c r="BI2910"/>
  <c r="BH2910"/>
  <c r="BG2910"/>
  <c r="BF2910"/>
  <c r="T2910"/>
  <c r="R2910"/>
  <c r="P2910"/>
  <c r="BI2896"/>
  <c r="BH2896"/>
  <c r="BG2896"/>
  <c r="BF2896"/>
  <c r="T2896"/>
  <c r="R2896"/>
  <c r="P2896"/>
  <c r="BI2888"/>
  <c r="BH2888"/>
  <c r="BG2888"/>
  <c r="BF2888"/>
  <c r="T2888"/>
  <c r="R2888"/>
  <c r="P2888"/>
  <c r="BI2880"/>
  <c r="BH2880"/>
  <c r="BG2880"/>
  <c r="BF2880"/>
  <c r="T2880"/>
  <c r="R2880"/>
  <c r="P2880"/>
  <c r="BI2879"/>
  <c r="BH2879"/>
  <c r="BG2879"/>
  <c r="BF2879"/>
  <c r="T2879"/>
  <c r="R2879"/>
  <c r="P2879"/>
  <c r="BI2877"/>
  <c r="BH2877"/>
  <c r="BG2877"/>
  <c r="BF2877"/>
  <c r="T2877"/>
  <c r="R2877"/>
  <c r="P2877"/>
  <c r="BI2870"/>
  <c r="BH2870"/>
  <c r="BG2870"/>
  <c r="BF2870"/>
  <c r="T2870"/>
  <c r="R2870"/>
  <c r="P2870"/>
  <c r="BI2868"/>
  <c r="BH2868"/>
  <c r="BG2868"/>
  <c r="BF2868"/>
  <c r="T2868"/>
  <c r="R2868"/>
  <c r="P2868"/>
  <c r="BI2866"/>
  <c r="BH2866"/>
  <c r="BG2866"/>
  <c r="BF2866"/>
  <c r="T2866"/>
  <c r="R2866"/>
  <c r="P2866"/>
  <c r="BI2858"/>
  <c r="BH2858"/>
  <c r="BG2858"/>
  <c r="BF2858"/>
  <c r="T2858"/>
  <c r="R2858"/>
  <c r="P2858"/>
  <c r="BI2857"/>
  <c r="BH2857"/>
  <c r="BG2857"/>
  <c r="BF2857"/>
  <c r="T2857"/>
  <c r="R2857"/>
  <c r="P2857"/>
  <c r="BI2850"/>
  <c r="BH2850"/>
  <c r="BG2850"/>
  <c r="BF2850"/>
  <c r="T2850"/>
  <c r="R2850"/>
  <c r="P2850"/>
  <c r="BI2840"/>
  <c r="BH2840"/>
  <c r="BG2840"/>
  <c r="BF2840"/>
  <c r="T2840"/>
  <c r="R2840"/>
  <c r="P2840"/>
  <c r="BI2825"/>
  <c r="BH2825"/>
  <c r="BG2825"/>
  <c r="BF2825"/>
  <c r="T2825"/>
  <c r="R2825"/>
  <c r="P2825"/>
  <c r="BI2823"/>
  <c r="BH2823"/>
  <c r="BG2823"/>
  <c r="BF2823"/>
  <c r="T2823"/>
  <c r="R2823"/>
  <c r="P2823"/>
  <c r="BI2814"/>
  <c r="BH2814"/>
  <c r="BG2814"/>
  <c r="BF2814"/>
  <c r="T2814"/>
  <c r="R2814"/>
  <c r="P2814"/>
  <c r="BI2805"/>
  <c r="BH2805"/>
  <c r="BG2805"/>
  <c r="BF2805"/>
  <c r="T2805"/>
  <c r="R2805"/>
  <c r="P2805"/>
  <c r="BI2802"/>
  <c r="BH2802"/>
  <c r="BG2802"/>
  <c r="BF2802"/>
  <c r="T2802"/>
  <c r="R2802"/>
  <c r="P2802"/>
  <c r="BI2777"/>
  <c r="BH2777"/>
  <c r="BG2777"/>
  <c r="BF2777"/>
  <c r="T2777"/>
  <c r="R2777"/>
  <c r="P2777"/>
  <c r="BI2762"/>
  <c r="BH2762"/>
  <c r="BG2762"/>
  <c r="BF2762"/>
  <c r="T2762"/>
  <c r="R2762"/>
  <c r="P2762"/>
  <c r="BI2753"/>
  <c r="BH2753"/>
  <c r="BG2753"/>
  <c r="BF2753"/>
  <c r="T2753"/>
  <c r="R2753"/>
  <c r="P2753"/>
  <c r="BI2751"/>
  <c r="BH2751"/>
  <c r="BG2751"/>
  <c r="BF2751"/>
  <c r="T2751"/>
  <c r="R2751"/>
  <c r="P2751"/>
  <c r="BI2736"/>
  <c r="BH2736"/>
  <c r="BG2736"/>
  <c r="BF2736"/>
  <c r="T2736"/>
  <c r="R2736"/>
  <c r="P2736"/>
  <c r="BI2717"/>
  <c r="BH2717"/>
  <c r="BG2717"/>
  <c r="BF2717"/>
  <c r="T2717"/>
  <c r="R2717"/>
  <c r="P2717"/>
  <c r="BI2715"/>
  <c r="BH2715"/>
  <c r="BG2715"/>
  <c r="BF2715"/>
  <c r="T2715"/>
  <c r="R2715"/>
  <c r="P2715"/>
  <c r="BI2703"/>
  <c r="BH2703"/>
  <c r="BG2703"/>
  <c r="BF2703"/>
  <c r="T2703"/>
  <c r="R2703"/>
  <c r="P2703"/>
  <c r="BI2683"/>
  <c r="BH2683"/>
  <c r="BG2683"/>
  <c r="BF2683"/>
  <c r="T2683"/>
  <c r="R2683"/>
  <c r="P2683"/>
  <c r="BI2663"/>
  <c r="BH2663"/>
  <c r="BG2663"/>
  <c r="BF2663"/>
  <c r="T2663"/>
  <c r="R2663"/>
  <c r="P2663"/>
  <c r="BI2660"/>
  <c r="BH2660"/>
  <c r="BG2660"/>
  <c r="BF2660"/>
  <c r="T2660"/>
  <c r="R2660"/>
  <c r="P2660"/>
  <c r="BI2658"/>
  <c r="BH2658"/>
  <c r="BG2658"/>
  <c r="BF2658"/>
  <c r="T2658"/>
  <c r="R2658"/>
  <c r="P2658"/>
  <c r="BI2646"/>
  <c r="BH2646"/>
  <c r="BG2646"/>
  <c r="BF2646"/>
  <c r="T2646"/>
  <c r="R2646"/>
  <c r="P2646"/>
  <c r="BI2611"/>
  <c r="BH2611"/>
  <c r="BG2611"/>
  <c r="BF2611"/>
  <c r="T2611"/>
  <c r="R2611"/>
  <c r="P2611"/>
  <c r="BI2576"/>
  <c r="BH2576"/>
  <c r="BG2576"/>
  <c r="BF2576"/>
  <c r="T2576"/>
  <c r="R2576"/>
  <c r="P2576"/>
  <c r="BI2574"/>
  <c r="BH2574"/>
  <c r="BG2574"/>
  <c r="BF2574"/>
  <c r="T2574"/>
  <c r="R2574"/>
  <c r="P2574"/>
  <c r="BI2567"/>
  <c r="BH2567"/>
  <c r="BG2567"/>
  <c r="BF2567"/>
  <c r="T2567"/>
  <c r="R2567"/>
  <c r="P2567"/>
  <c r="BI2557"/>
  <c r="BH2557"/>
  <c r="BG2557"/>
  <c r="BF2557"/>
  <c r="T2557"/>
  <c r="R2557"/>
  <c r="P2557"/>
  <c r="BI2545"/>
  <c r="BH2545"/>
  <c r="BG2545"/>
  <c r="BF2545"/>
  <c r="T2545"/>
  <c r="R2545"/>
  <c r="P2545"/>
  <c r="BI2536"/>
  <c r="BH2536"/>
  <c r="BG2536"/>
  <c r="BF2536"/>
  <c r="T2536"/>
  <c r="R2536"/>
  <c r="P2536"/>
  <c r="BI2528"/>
  <c r="BH2528"/>
  <c r="BG2528"/>
  <c r="BF2528"/>
  <c r="T2528"/>
  <c r="R2528"/>
  <c r="P2528"/>
  <c r="BI2526"/>
  <c r="BH2526"/>
  <c r="BG2526"/>
  <c r="BF2526"/>
  <c r="T2526"/>
  <c r="R2526"/>
  <c r="P2526"/>
  <c r="BI2515"/>
  <c r="BH2515"/>
  <c r="BG2515"/>
  <c r="BF2515"/>
  <c r="T2515"/>
  <c r="R2515"/>
  <c r="P2515"/>
  <c r="BI2507"/>
  <c r="BH2507"/>
  <c r="BG2507"/>
  <c r="BF2507"/>
  <c r="T2507"/>
  <c r="R2507"/>
  <c r="P2507"/>
  <c r="BI2493"/>
  <c r="BH2493"/>
  <c r="BG2493"/>
  <c r="BF2493"/>
  <c r="T2493"/>
  <c r="R2493"/>
  <c r="P2493"/>
  <c r="BI2491"/>
  <c r="BH2491"/>
  <c r="BG2491"/>
  <c r="BF2491"/>
  <c r="T2491"/>
  <c r="R2491"/>
  <c r="P2491"/>
  <c r="BI2475"/>
  <c r="BH2475"/>
  <c r="BG2475"/>
  <c r="BF2475"/>
  <c r="T2475"/>
  <c r="R2475"/>
  <c r="P2475"/>
  <c r="BI2462"/>
  <c r="BH2462"/>
  <c r="BG2462"/>
  <c r="BF2462"/>
  <c r="T2462"/>
  <c r="R2462"/>
  <c r="P2462"/>
  <c r="BI2452"/>
  <c r="BH2452"/>
  <c r="BG2452"/>
  <c r="BF2452"/>
  <c r="T2452"/>
  <c r="R2452"/>
  <c r="P2452"/>
  <c r="BI2450"/>
  <c r="BH2450"/>
  <c r="BG2450"/>
  <c r="BF2450"/>
  <c r="T2450"/>
  <c r="R2450"/>
  <c r="P2450"/>
  <c r="BI2435"/>
  <c r="BH2435"/>
  <c r="BG2435"/>
  <c r="BF2435"/>
  <c r="T2435"/>
  <c r="R2435"/>
  <c r="P2435"/>
  <c r="BI2419"/>
  <c r="BH2419"/>
  <c r="BG2419"/>
  <c r="BF2419"/>
  <c r="T2419"/>
  <c r="R2419"/>
  <c r="P2419"/>
  <c r="BI2393"/>
  <c r="BH2393"/>
  <c r="BG2393"/>
  <c r="BF2393"/>
  <c r="T2393"/>
  <c r="R2393"/>
  <c r="P2393"/>
  <c r="BI2358"/>
  <c r="BH2358"/>
  <c r="BG2358"/>
  <c r="BF2358"/>
  <c r="T2358"/>
  <c r="R2358"/>
  <c r="P2358"/>
  <c r="BI2323"/>
  <c r="BH2323"/>
  <c r="BG2323"/>
  <c r="BF2323"/>
  <c r="T2323"/>
  <c r="R2323"/>
  <c r="P2323"/>
  <c r="BI2313"/>
  <c r="BH2313"/>
  <c r="BG2313"/>
  <c r="BF2313"/>
  <c r="T2313"/>
  <c r="R2313"/>
  <c r="P2313"/>
  <c r="BI2311"/>
  <c r="BH2311"/>
  <c r="BG2311"/>
  <c r="BF2311"/>
  <c r="T2311"/>
  <c r="R2311"/>
  <c r="P2311"/>
  <c r="BI2308"/>
  <c r="BH2308"/>
  <c r="BG2308"/>
  <c r="BF2308"/>
  <c r="T2308"/>
  <c r="R2308"/>
  <c r="P2308"/>
  <c r="BI2299"/>
  <c r="BH2299"/>
  <c r="BG2299"/>
  <c r="BF2299"/>
  <c r="T2299"/>
  <c r="R2299"/>
  <c r="P2299"/>
  <c r="BI2297"/>
  <c r="BH2297"/>
  <c r="BG2297"/>
  <c r="BF2297"/>
  <c r="T2297"/>
  <c r="R2297"/>
  <c r="P2297"/>
  <c r="BI2272"/>
  <c r="BH2272"/>
  <c r="BG2272"/>
  <c r="BF2272"/>
  <c r="T2272"/>
  <c r="R2272"/>
  <c r="P2272"/>
  <c r="BI2270"/>
  <c r="BH2270"/>
  <c r="BG2270"/>
  <c r="BF2270"/>
  <c r="T2270"/>
  <c r="R2270"/>
  <c r="P2270"/>
  <c r="BI2259"/>
  <c r="BH2259"/>
  <c r="BG2259"/>
  <c r="BF2259"/>
  <c r="T2259"/>
  <c r="R2259"/>
  <c r="P2259"/>
  <c r="BI2248"/>
  <c r="BH2248"/>
  <c r="BG2248"/>
  <c r="BF2248"/>
  <c r="T2248"/>
  <c r="R2248"/>
  <c r="P2248"/>
  <c r="BI2237"/>
  <c r="BH2237"/>
  <c r="BG2237"/>
  <c r="BF2237"/>
  <c r="T2237"/>
  <c r="R2237"/>
  <c r="P2237"/>
  <c r="BI2221"/>
  <c r="BH2221"/>
  <c r="BG2221"/>
  <c r="BF2221"/>
  <c r="T2221"/>
  <c r="R2221"/>
  <c r="P2221"/>
  <c r="BI2207"/>
  <c r="BH2207"/>
  <c r="BG2207"/>
  <c r="BF2207"/>
  <c r="T2207"/>
  <c r="R2207"/>
  <c r="P2207"/>
  <c r="BI2196"/>
  <c r="BH2196"/>
  <c r="BG2196"/>
  <c r="BF2196"/>
  <c r="T2196"/>
  <c r="R2196"/>
  <c r="P2196"/>
  <c r="BI2181"/>
  <c r="BH2181"/>
  <c r="BG2181"/>
  <c r="BF2181"/>
  <c r="T2181"/>
  <c r="R2181"/>
  <c r="P2181"/>
  <c r="BI2172"/>
  <c r="BH2172"/>
  <c r="BG2172"/>
  <c r="BF2172"/>
  <c r="T2172"/>
  <c r="R2172"/>
  <c r="P2172"/>
  <c r="BI2164"/>
  <c r="BH2164"/>
  <c r="BG2164"/>
  <c r="BF2164"/>
  <c r="T2164"/>
  <c r="R2164"/>
  <c r="P2164"/>
  <c r="BI2132"/>
  <c r="BH2132"/>
  <c r="BG2132"/>
  <c r="BF2132"/>
  <c r="T2132"/>
  <c r="R2132"/>
  <c r="P2132"/>
  <c r="BI2130"/>
  <c r="BH2130"/>
  <c r="BG2130"/>
  <c r="BF2130"/>
  <c r="T2130"/>
  <c r="R2130"/>
  <c r="P2130"/>
  <c r="BI2116"/>
  <c r="BH2116"/>
  <c r="BG2116"/>
  <c r="BF2116"/>
  <c r="T2116"/>
  <c r="R2116"/>
  <c r="P2116"/>
  <c r="BI2107"/>
  <c r="BH2107"/>
  <c r="BG2107"/>
  <c r="BF2107"/>
  <c r="T2107"/>
  <c r="R2107"/>
  <c r="P2107"/>
  <c r="BI2094"/>
  <c r="BH2094"/>
  <c r="BG2094"/>
  <c r="BF2094"/>
  <c r="T2094"/>
  <c r="R2094"/>
  <c r="P2094"/>
  <c r="BI2084"/>
  <c r="BH2084"/>
  <c r="BG2084"/>
  <c r="BF2084"/>
  <c r="T2084"/>
  <c r="R2084"/>
  <c r="P2084"/>
  <c r="BI2075"/>
  <c r="BH2075"/>
  <c r="BG2075"/>
  <c r="BF2075"/>
  <c r="T2075"/>
  <c r="R2075"/>
  <c r="P2075"/>
  <c r="BI2066"/>
  <c r="BH2066"/>
  <c r="BG2066"/>
  <c r="BF2066"/>
  <c r="T2066"/>
  <c r="R2066"/>
  <c r="P2066"/>
  <c r="BI2065"/>
  <c r="BH2065"/>
  <c r="BG2065"/>
  <c r="BF2065"/>
  <c r="T2065"/>
  <c r="R2065"/>
  <c r="P2065"/>
  <c r="BI2052"/>
  <c r="BH2052"/>
  <c r="BG2052"/>
  <c r="BF2052"/>
  <c r="T2052"/>
  <c r="R2052"/>
  <c r="P2052"/>
  <c r="BI2016"/>
  <c r="BH2016"/>
  <c r="BG2016"/>
  <c r="BF2016"/>
  <c r="T2016"/>
  <c r="R2016"/>
  <c r="P2016"/>
  <c r="BI1979"/>
  <c r="BH1979"/>
  <c r="BG1979"/>
  <c r="BF1979"/>
  <c r="T1979"/>
  <c r="R1979"/>
  <c r="P1979"/>
  <c r="BI1977"/>
  <c r="BH1977"/>
  <c r="BG1977"/>
  <c r="BF1977"/>
  <c r="T1977"/>
  <c r="R1977"/>
  <c r="P1977"/>
  <c r="BI1976"/>
  <c r="BH1976"/>
  <c r="BG1976"/>
  <c r="BF1976"/>
  <c r="T1976"/>
  <c r="R1976"/>
  <c r="P1976"/>
  <c r="BI1974"/>
  <c r="BH1974"/>
  <c r="BG1974"/>
  <c r="BF1974"/>
  <c r="T1974"/>
  <c r="R1974"/>
  <c r="P1974"/>
  <c r="BI1973"/>
  <c r="BH1973"/>
  <c r="BG1973"/>
  <c r="BF1973"/>
  <c r="T1973"/>
  <c r="R1973"/>
  <c r="P1973"/>
  <c r="BI1972"/>
  <c r="BH1972"/>
  <c r="BG1972"/>
  <c r="BF1972"/>
  <c r="T1972"/>
  <c r="R1972"/>
  <c r="P1972"/>
  <c r="BI1971"/>
  <c r="BH1971"/>
  <c r="BG1971"/>
  <c r="BF1971"/>
  <c r="T1971"/>
  <c r="R1971"/>
  <c r="P1971"/>
  <c r="BI1970"/>
  <c r="BH1970"/>
  <c r="BG1970"/>
  <c r="BF1970"/>
  <c r="T1970"/>
  <c r="R1970"/>
  <c r="P1970"/>
  <c r="BI1969"/>
  <c r="BH1969"/>
  <c r="BG1969"/>
  <c r="BF1969"/>
  <c r="T1969"/>
  <c r="R1969"/>
  <c r="P1969"/>
  <c r="BI1968"/>
  <c r="BH1968"/>
  <c r="BG1968"/>
  <c r="BF1968"/>
  <c r="T1968"/>
  <c r="R1968"/>
  <c r="P1968"/>
  <c r="BI1967"/>
  <c r="BH1967"/>
  <c r="BG1967"/>
  <c r="BF1967"/>
  <c r="T1967"/>
  <c r="R1967"/>
  <c r="P1967"/>
  <c r="BI1966"/>
  <c r="BH1966"/>
  <c r="BG1966"/>
  <c r="BF1966"/>
  <c r="T1966"/>
  <c r="R1966"/>
  <c r="P1966"/>
  <c r="BI1965"/>
  <c r="BH1965"/>
  <c r="BG1965"/>
  <c r="BF1965"/>
  <c r="T1965"/>
  <c r="R1965"/>
  <c r="P1965"/>
  <c r="BI1964"/>
  <c r="BH1964"/>
  <c r="BG1964"/>
  <c r="BF1964"/>
  <c r="T1964"/>
  <c r="R1964"/>
  <c r="P1964"/>
  <c r="BI1963"/>
  <c r="BH1963"/>
  <c r="BG1963"/>
  <c r="BF1963"/>
  <c r="T1963"/>
  <c r="R1963"/>
  <c r="P1963"/>
  <c r="BI1962"/>
  <c r="BH1962"/>
  <c r="BG1962"/>
  <c r="BF1962"/>
  <c r="T1962"/>
  <c r="R1962"/>
  <c r="P1962"/>
  <c r="BI1961"/>
  <c r="BH1961"/>
  <c r="BG1961"/>
  <c r="BF1961"/>
  <c r="T1961"/>
  <c r="R1961"/>
  <c r="P1961"/>
  <c r="BI1960"/>
  <c r="BH1960"/>
  <c r="BG1960"/>
  <c r="BF1960"/>
  <c r="T1960"/>
  <c r="R1960"/>
  <c r="P1960"/>
  <c r="BI1959"/>
  <c r="BH1959"/>
  <c r="BG1959"/>
  <c r="BF1959"/>
  <c r="T1959"/>
  <c r="R1959"/>
  <c r="P1959"/>
  <c r="BI1958"/>
  <c r="BH1958"/>
  <c r="BG1958"/>
  <c r="BF1958"/>
  <c r="T1958"/>
  <c r="R1958"/>
  <c r="P1958"/>
  <c r="BI1957"/>
  <c r="BH1957"/>
  <c r="BG1957"/>
  <c r="BF1957"/>
  <c r="T1957"/>
  <c r="R1957"/>
  <c r="P1957"/>
  <c r="BI1956"/>
  <c r="BH1956"/>
  <c r="BG1956"/>
  <c r="BF1956"/>
  <c r="T1956"/>
  <c r="R1956"/>
  <c r="P1956"/>
  <c r="BI1955"/>
  <c r="BH1955"/>
  <c r="BG1955"/>
  <c r="BF1955"/>
  <c r="T1955"/>
  <c r="R1955"/>
  <c r="P1955"/>
  <c r="BI1954"/>
  <c r="BH1954"/>
  <c r="BG1954"/>
  <c r="BF1954"/>
  <c r="T1954"/>
  <c r="R1954"/>
  <c r="P1954"/>
  <c r="BI1953"/>
  <c r="BH1953"/>
  <c r="BG1953"/>
  <c r="BF1953"/>
  <c r="T1953"/>
  <c r="R1953"/>
  <c r="P1953"/>
  <c r="BI1952"/>
  <c r="BH1952"/>
  <c r="BG1952"/>
  <c r="BF1952"/>
  <c r="T1952"/>
  <c r="R1952"/>
  <c r="P1952"/>
  <c r="BI1951"/>
  <c r="BH1951"/>
  <c r="BG1951"/>
  <c r="BF1951"/>
  <c r="T1951"/>
  <c r="R1951"/>
  <c r="P1951"/>
  <c r="BI1950"/>
  <c r="BH1950"/>
  <c r="BG1950"/>
  <c r="BF1950"/>
  <c r="T1950"/>
  <c r="R1950"/>
  <c r="P1950"/>
  <c r="BI1949"/>
  <c r="BH1949"/>
  <c r="BG1949"/>
  <c r="BF1949"/>
  <c r="T1949"/>
  <c r="R1949"/>
  <c r="P1949"/>
  <c r="BI1948"/>
  <c r="BH1948"/>
  <c r="BG1948"/>
  <c r="BF1948"/>
  <c r="T1948"/>
  <c r="R1948"/>
  <c r="P1948"/>
  <c r="BI1947"/>
  <c r="BH1947"/>
  <c r="BG1947"/>
  <c r="BF1947"/>
  <c r="T1947"/>
  <c r="R1947"/>
  <c r="P1947"/>
  <c r="BI1946"/>
  <c r="BH1946"/>
  <c r="BG1946"/>
  <c r="BF1946"/>
  <c r="T1946"/>
  <c r="R1946"/>
  <c r="P1946"/>
  <c r="BI1945"/>
  <c r="BH1945"/>
  <c r="BG1945"/>
  <c r="BF1945"/>
  <c r="T1945"/>
  <c r="R1945"/>
  <c r="P1945"/>
  <c r="BI1944"/>
  <c r="BH1944"/>
  <c r="BG1944"/>
  <c r="BF1944"/>
  <c r="T1944"/>
  <c r="R1944"/>
  <c r="P1944"/>
  <c r="BI1943"/>
  <c r="BH1943"/>
  <c r="BG1943"/>
  <c r="BF1943"/>
  <c r="T1943"/>
  <c r="R1943"/>
  <c r="P1943"/>
  <c r="BI1942"/>
  <c r="BH1942"/>
  <c r="BG1942"/>
  <c r="BF1942"/>
  <c r="T1942"/>
  <c r="R1942"/>
  <c r="P1942"/>
  <c r="BI1941"/>
  <c r="BH1941"/>
  <c r="BG1941"/>
  <c r="BF1941"/>
  <c r="T1941"/>
  <c r="R1941"/>
  <c r="P1941"/>
  <c r="BI1939"/>
  <c r="BH1939"/>
  <c r="BG1939"/>
  <c r="BF1939"/>
  <c r="T1939"/>
  <c r="R1939"/>
  <c r="P1939"/>
  <c r="BI1938"/>
  <c r="BH1938"/>
  <c r="BG1938"/>
  <c r="BF1938"/>
  <c r="T1938"/>
  <c r="R1938"/>
  <c r="P1938"/>
  <c r="BI1937"/>
  <c r="BH1937"/>
  <c r="BG1937"/>
  <c r="BF1937"/>
  <c r="T1937"/>
  <c r="R1937"/>
  <c r="P1937"/>
  <c r="BI1936"/>
  <c r="BH1936"/>
  <c r="BG1936"/>
  <c r="BF1936"/>
  <c r="T1936"/>
  <c r="R1936"/>
  <c r="P1936"/>
  <c r="BI1934"/>
  <c r="BH1934"/>
  <c r="BG1934"/>
  <c r="BF1934"/>
  <c r="T1934"/>
  <c r="R1934"/>
  <c r="P1934"/>
  <c r="BI1933"/>
  <c r="BH1933"/>
  <c r="BG1933"/>
  <c r="BF1933"/>
  <c r="T1933"/>
  <c r="R1933"/>
  <c r="P1933"/>
  <c r="BI1932"/>
  <c r="BH1932"/>
  <c r="BG1932"/>
  <c r="BF1932"/>
  <c r="T1932"/>
  <c r="R1932"/>
  <c r="P1932"/>
  <c r="BI1931"/>
  <c r="BH1931"/>
  <c r="BG1931"/>
  <c r="BF1931"/>
  <c r="T1931"/>
  <c r="R1931"/>
  <c r="P1931"/>
  <c r="BI1930"/>
  <c r="BH1930"/>
  <c r="BG1930"/>
  <c r="BF1930"/>
  <c r="T1930"/>
  <c r="R1930"/>
  <c r="P1930"/>
  <c r="BI1929"/>
  <c r="BH1929"/>
  <c r="BG1929"/>
  <c r="BF1929"/>
  <c r="T1929"/>
  <c r="R1929"/>
  <c r="P1929"/>
  <c r="BI1928"/>
  <c r="BH1928"/>
  <c r="BG1928"/>
  <c r="BF1928"/>
  <c r="T1928"/>
  <c r="R1928"/>
  <c r="P1928"/>
  <c r="BI1927"/>
  <c r="BH1927"/>
  <c r="BG1927"/>
  <c r="BF1927"/>
  <c r="T1927"/>
  <c r="R1927"/>
  <c r="P1927"/>
  <c r="BI1926"/>
  <c r="BH1926"/>
  <c r="BG1926"/>
  <c r="BF1926"/>
  <c r="T1926"/>
  <c r="R1926"/>
  <c r="P1926"/>
  <c r="BI1925"/>
  <c r="BH1925"/>
  <c r="BG1925"/>
  <c r="BF1925"/>
  <c r="T1925"/>
  <c r="R1925"/>
  <c r="P1925"/>
  <c r="BI1924"/>
  <c r="BH1924"/>
  <c r="BG1924"/>
  <c r="BF1924"/>
  <c r="T1924"/>
  <c r="R1924"/>
  <c r="P1924"/>
  <c r="BI1923"/>
  <c r="BH1923"/>
  <c r="BG1923"/>
  <c r="BF1923"/>
  <c r="T1923"/>
  <c r="R1923"/>
  <c r="P1923"/>
  <c r="BI1922"/>
  <c r="BH1922"/>
  <c r="BG1922"/>
  <c r="BF1922"/>
  <c r="T1922"/>
  <c r="R1922"/>
  <c r="P1922"/>
  <c r="BI1921"/>
  <c r="BH1921"/>
  <c r="BG1921"/>
  <c r="BF1921"/>
  <c r="T1921"/>
  <c r="R1921"/>
  <c r="P1921"/>
  <c r="BI1920"/>
  <c r="BH1920"/>
  <c r="BG1920"/>
  <c r="BF1920"/>
  <c r="T1920"/>
  <c r="R1920"/>
  <c r="P1920"/>
  <c r="BI1919"/>
  <c r="BH1919"/>
  <c r="BG1919"/>
  <c r="BF1919"/>
  <c r="T1919"/>
  <c r="R1919"/>
  <c r="P1919"/>
  <c r="BI1918"/>
  <c r="BH1918"/>
  <c r="BG1918"/>
  <c r="BF1918"/>
  <c r="T1918"/>
  <c r="R1918"/>
  <c r="P1918"/>
  <c r="BI1917"/>
  <c r="BH1917"/>
  <c r="BG1917"/>
  <c r="BF1917"/>
  <c r="T1917"/>
  <c r="R1917"/>
  <c r="P1917"/>
  <c r="BI1916"/>
  <c r="BH1916"/>
  <c r="BG1916"/>
  <c r="BF1916"/>
  <c r="T1916"/>
  <c r="R1916"/>
  <c r="P1916"/>
  <c r="BI1915"/>
  <c r="BH1915"/>
  <c r="BG1915"/>
  <c r="BF1915"/>
  <c r="T1915"/>
  <c r="R1915"/>
  <c r="P1915"/>
  <c r="BI1914"/>
  <c r="BH1914"/>
  <c r="BG1914"/>
  <c r="BF1914"/>
  <c r="T1914"/>
  <c r="R1914"/>
  <c r="P1914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08"/>
  <c r="BH1908"/>
  <c r="BG1908"/>
  <c r="BF1908"/>
  <c r="T1908"/>
  <c r="R1908"/>
  <c r="P1908"/>
  <c r="BI1901"/>
  <c r="BH1901"/>
  <c r="BG1901"/>
  <c r="BF1901"/>
  <c r="T1901"/>
  <c r="R1901"/>
  <c r="P1901"/>
  <c r="BI1894"/>
  <c r="BH1894"/>
  <c r="BG1894"/>
  <c r="BF1894"/>
  <c r="T1894"/>
  <c r="R1894"/>
  <c r="P1894"/>
  <c r="BI1891"/>
  <c r="BH1891"/>
  <c r="BG1891"/>
  <c r="BF1891"/>
  <c r="T1891"/>
  <c r="R1891"/>
  <c r="P1891"/>
  <c r="BI1889"/>
  <c r="BH1889"/>
  <c r="BG1889"/>
  <c r="BF1889"/>
  <c r="T1889"/>
  <c r="R1889"/>
  <c r="P1889"/>
  <c r="BI1888"/>
  <c r="BH1888"/>
  <c r="BG1888"/>
  <c r="BF1888"/>
  <c r="T1888"/>
  <c r="R1888"/>
  <c r="P1888"/>
  <c r="BI1887"/>
  <c r="BH1887"/>
  <c r="BG1887"/>
  <c r="BF1887"/>
  <c r="T1887"/>
  <c r="R1887"/>
  <c r="P1887"/>
  <c r="BI1886"/>
  <c r="BH1886"/>
  <c r="BG1886"/>
  <c r="BF1886"/>
  <c r="T1886"/>
  <c r="R1886"/>
  <c r="P1886"/>
  <c r="BI1885"/>
  <c r="BH1885"/>
  <c r="BG1885"/>
  <c r="BF1885"/>
  <c r="T1885"/>
  <c r="R1885"/>
  <c r="P1885"/>
  <c r="BI1884"/>
  <c r="BH1884"/>
  <c r="BG1884"/>
  <c r="BF1884"/>
  <c r="T1884"/>
  <c r="R1884"/>
  <c r="P1884"/>
  <c r="BI1883"/>
  <c r="BH1883"/>
  <c r="BG1883"/>
  <c r="BF1883"/>
  <c r="T1883"/>
  <c r="R1883"/>
  <c r="P1883"/>
  <c r="BI1882"/>
  <c r="BH1882"/>
  <c r="BG1882"/>
  <c r="BF1882"/>
  <c r="T1882"/>
  <c r="R1882"/>
  <c r="P1882"/>
  <c r="BI1881"/>
  <c r="BH1881"/>
  <c r="BG1881"/>
  <c r="BF1881"/>
  <c r="T1881"/>
  <c r="R1881"/>
  <c r="P1881"/>
  <c r="BI1880"/>
  <c r="BH1880"/>
  <c r="BG1880"/>
  <c r="BF1880"/>
  <c r="T1880"/>
  <c r="R1880"/>
  <c r="P1880"/>
  <c r="BI1879"/>
  <c r="BH1879"/>
  <c r="BG1879"/>
  <c r="BF1879"/>
  <c r="T1879"/>
  <c r="R1879"/>
  <c r="P1879"/>
  <c r="BI1878"/>
  <c r="BH1878"/>
  <c r="BG1878"/>
  <c r="BF1878"/>
  <c r="T1878"/>
  <c r="R1878"/>
  <c r="P1878"/>
  <c r="BI1877"/>
  <c r="BH1877"/>
  <c r="BG1877"/>
  <c r="BF1877"/>
  <c r="T1877"/>
  <c r="R1877"/>
  <c r="P1877"/>
  <c r="BI1876"/>
  <c r="BH1876"/>
  <c r="BG1876"/>
  <c r="BF1876"/>
  <c r="T1876"/>
  <c r="R1876"/>
  <c r="P1876"/>
  <c r="BI1875"/>
  <c r="BH1875"/>
  <c r="BG1875"/>
  <c r="BF1875"/>
  <c r="T1875"/>
  <c r="R1875"/>
  <c r="P1875"/>
  <c r="BI1874"/>
  <c r="BH1874"/>
  <c r="BG1874"/>
  <c r="BF1874"/>
  <c r="T1874"/>
  <c r="R1874"/>
  <c r="P1874"/>
  <c r="BI1873"/>
  <c r="BH1873"/>
  <c r="BG1873"/>
  <c r="BF1873"/>
  <c r="T1873"/>
  <c r="R1873"/>
  <c r="P1873"/>
  <c r="BI1872"/>
  <c r="BH1872"/>
  <c r="BG1872"/>
  <c r="BF1872"/>
  <c r="T1872"/>
  <c r="R1872"/>
  <c r="P1872"/>
  <c r="BI1871"/>
  <c r="BH1871"/>
  <c r="BG1871"/>
  <c r="BF1871"/>
  <c r="T1871"/>
  <c r="R1871"/>
  <c r="P1871"/>
  <c r="BI1870"/>
  <c r="BH1870"/>
  <c r="BG1870"/>
  <c r="BF1870"/>
  <c r="T1870"/>
  <c r="R1870"/>
  <c r="P1870"/>
  <c r="BI1869"/>
  <c r="BH1869"/>
  <c r="BG1869"/>
  <c r="BF1869"/>
  <c r="T1869"/>
  <c r="R1869"/>
  <c r="P1869"/>
  <c r="BI1868"/>
  <c r="BH1868"/>
  <c r="BG1868"/>
  <c r="BF1868"/>
  <c r="T1868"/>
  <c r="R1868"/>
  <c r="P1868"/>
  <c r="BI1867"/>
  <c r="BH1867"/>
  <c r="BG1867"/>
  <c r="BF1867"/>
  <c r="T1867"/>
  <c r="R1867"/>
  <c r="P1867"/>
  <c r="BI1866"/>
  <c r="BH1866"/>
  <c r="BG1866"/>
  <c r="BF1866"/>
  <c r="T1866"/>
  <c r="R1866"/>
  <c r="P1866"/>
  <c r="BI1863"/>
  <c r="BH1863"/>
  <c r="BG1863"/>
  <c r="BF1863"/>
  <c r="T1863"/>
  <c r="R1863"/>
  <c r="P1863"/>
  <c r="BI1860"/>
  <c r="BH1860"/>
  <c r="BG1860"/>
  <c r="BF1860"/>
  <c r="T1860"/>
  <c r="R1860"/>
  <c r="P1860"/>
  <c r="BI1844"/>
  <c r="BH1844"/>
  <c r="BG1844"/>
  <c r="BF1844"/>
  <c r="T1844"/>
  <c r="R1844"/>
  <c r="P1844"/>
  <c r="BI1842"/>
  <c r="BH1842"/>
  <c r="BG1842"/>
  <c r="BF1842"/>
  <c r="T1842"/>
  <c r="R1842"/>
  <c r="P1842"/>
  <c r="BI1823"/>
  <c r="BH1823"/>
  <c r="BG1823"/>
  <c r="BF1823"/>
  <c r="T1823"/>
  <c r="R1823"/>
  <c r="P1823"/>
  <c r="BI1803"/>
  <c r="BH1803"/>
  <c r="BG1803"/>
  <c r="BF1803"/>
  <c r="T1803"/>
  <c r="R1803"/>
  <c r="P1803"/>
  <c r="BI1801"/>
  <c r="BH1801"/>
  <c r="BG1801"/>
  <c r="BF1801"/>
  <c r="T1801"/>
  <c r="R1801"/>
  <c r="P1801"/>
  <c r="BI1790"/>
  <c r="BH1790"/>
  <c r="BG1790"/>
  <c r="BF1790"/>
  <c r="T1790"/>
  <c r="R1790"/>
  <c r="P1790"/>
  <c r="BI1779"/>
  <c r="BH1779"/>
  <c r="BG1779"/>
  <c r="BF1779"/>
  <c r="T1779"/>
  <c r="R1779"/>
  <c r="P1779"/>
  <c r="BI1778"/>
  <c r="BH1778"/>
  <c r="BG1778"/>
  <c r="BF1778"/>
  <c r="T1778"/>
  <c r="R1778"/>
  <c r="P1778"/>
  <c r="BI1773"/>
  <c r="BH1773"/>
  <c r="BG1773"/>
  <c r="BF1773"/>
  <c r="T1773"/>
  <c r="R1773"/>
  <c r="P1773"/>
  <c r="BI1772"/>
  <c r="BH1772"/>
  <c r="BG1772"/>
  <c r="BF1772"/>
  <c r="T1772"/>
  <c r="R1772"/>
  <c r="P1772"/>
  <c r="BI1763"/>
  <c r="BH1763"/>
  <c r="BG1763"/>
  <c r="BF1763"/>
  <c r="T1763"/>
  <c r="R1763"/>
  <c r="P1763"/>
  <c r="BI1762"/>
  <c r="BH1762"/>
  <c r="BG1762"/>
  <c r="BF1762"/>
  <c r="T1762"/>
  <c r="R1762"/>
  <c r="P1762"/>
  <c r="BI1753"/>
  <c r="BH1753"/>
  <c r="BG1753"/>
  <c r="BF1753"/>
  <c r="T1753"/>
  <c r="R1753"/>
  <c r="P1753"/>
  <c r="BI1745"/>
  <c r="BH1745"/>
  <c r="BG1745"/>
  <c r="BF1745"/>
  <c r="T1745"/>
  <c r="R1745"/>
  <c r="P1745"/>
  <c r="BI1743"/>
  <c r="BH1743"/>
  <c r="BG1743"/>
  <c r="BF1743"/>
  <c r="T1743"/>
  <c r="R1743"/>
  <c r="P1743"/>
  <c r="BI1735"/>
  <c r="BH1735"/>
  <c r="BG1735"/>
  <c r="BF1735"/>
  <c r="T1735"/>
  <c r="R1735"/>
  <c r="P1735"/>
  <c r="BI1729"/>
  <c r="BH1729"/>
  <c r="BG1729"/>
  <c r="BF1729"/>
  <c r="T1729"/>
  <c r="R1729"/>
  <c r="P1729"/>
  <c r="BI1723"/>
  <c r="BH1723"/>
  <c r="BG1723"/>
  <c r="BF1723"/>
  <c r="T1723"/>
  <c r="R1723"/>
  <c r="P1723"/>
  <c r="BI1717"/>
  <c r="BH1717"/>
  <c r="BG1717"/>
  <c r="BF1717"/>
  <c r="T1717"/>
  <c r="R1717"/>
  <c r="P1717"/>
  <c r="BI1715"/>
  <c r="BH1715"/>
  <c r="BG1715"/>
  <c r="BF1715"/>
  <c r="T1715"/>
  <c r="R1715"/>
  <c r="P1715"/>
  <c r="BI1703"/>
  <c r="BH1703"/>
  <c r="BG1703"/>
  <c r="BF1703"/>
  <c r="T1703"/>
  <c r="R1703"/>
  <c r="P1703"/>
  <c r="BI1698"/>
  <c r="BH1698"/>
  <c r="BG1698"/>
  <c r="BF1698"/>
  <c r="T1698"/>
  <c r="R1698"/>
  <c r="P1698"/>
  <c r="BI1696"/>
  <c r="BH1696"/>
  <c r="BG1696"/>
  <c r="BF1696"/>
  <c r="T1696"/>
  <c r="R1696"/>
  <c r="P1696"/>
  <c r="BI1685"/>
  <c r="BH1685"/>
  <c r="BG1685"/>
  <c r="BF1685"/>
  <c r="T1685"/>
  <c r="R1685"/>
  <c r="P1685"/>
  <c r="BI1679"/>
  <c r="BH1679"/>
  <c r="BG1679"/>
  <c r="BF1679"/>
  <c r="T1679"/>
  <c r="R1679"/>
  <c r="P1679"/>
  <c r="BI1673"/>
  <c r="BH1673"/>
  <c r="BG1673"/>
  <c r="BF1673"/>
  <c r="T1673"/>
  <c r="R1673"/>
  <c r="P1673"/>
  <c r="BI1667"/>
  <c r="BH1667"/>
  <c r="BG1667"/>
  <c r="BF1667"/>
  <c r="T1667"/>
  <c r="R1667"/>
  <c r="P1667"/>
  <c r="BI1661"/>
  <c r="BH1661"/>
  <c r="BG1661"/>
  <c r="BF1661"/>
  <c r="T1661"/>
  <c r="R1661"/>
  <c r="P1661"/>
  <c r="BI1655"/>
  <c r="BH1655"/>
  <c r="BG1655"/>
  <c r="BF1655"/>
  <c r="T1655"/>
  <c r="R1655"/>
  <c r="P1655"/>
  <c r="BI1646"/>
  <c r="BH1646"/>
  <c r="BG1646"/>
  <c r="BF1646"/>
  <c r="T1646"/>
  <c r="R1646"/>
  <c r="P1646"/>
  <c r="BI1640"/>
  <c r="BH1640"/>
  <c r="BG1640"/>
  <c r="BF1640"/>
  <c r="T1640"/>
  <c r="R1640"/>
  <c r="P1640"/>
  <c r="BI1634"/>
  <c r="BH1634"/>
  <c r="BG1634"/>
  <c r="BF1634"/>
  <c r="T1634"/>
  <c r="R1634"/>
  <c r="P1634"/>
  <c r="BI1632"/>
  <c r="BH1632"/>
  <c r="BG1632"/>
  <c r="BF1632"/>
  <c r="T1632"/>
  <c r="R1632"/>
  <c r="P1632"/>
  <c r="BI1605"/>
  <c r="BH1605"/>
  <c r="BG1605"/>
  <c r="BF1605"/>
  <c r="T1605"/>
  <c r="R1605"/>
  <c r="P1605"/>
  <c r="BI1600"/>
  <c r="BH1600"/>
  <c r="BG1600"/>
  <c r="BF1600"/>
  <c r="T1600"/>
  <c r="R1600"/>
  <c r="P1600"/>
  <c r="BI1598"/>
  <c r="BH1598"/>
  <c r="BG1598"/>
  <c r="BF1598"/>
  <c r="T1598"/>
  <c r="R1598"/>
  <c r="P1598"/>
  <c r="BI1588"/>
  <c r="BH1588"/>
  <c r="BG1588"/>
  <c r="BF1588"/>
  <c r="T1588"/>
  <c r="R1588"/>
  <c r="P1588"/>
  <c r="BI1576"/>
  <c r="BH1576"/>
  <c r="BG1576"/>
  <c r="BF1576"/>
  <c r="T1576"/>
  <c r="R1576"/>
  <c r="P1576"/>
  <c r="BI1553"/>
  <c r="BH1553"/>
  <c r="BG1553"/>
  <c r="BF1553"/>
  <c r="T1553"/>
  <c r="R1553"/>
  <c r="P1553"/>
  <c r="BI1543"/>
  <c r="BH1543"/>
  <c r="BG1543"/>
  <c r="BF1543"/>
  <c r="T1543"/>
  <c r="R1543"/>
  <c r="P1543"/>
  <c r="BI1537"/>
  <c r="BH1537"/>
  <c r="BG1537"/>
  <c r="BF1537"/>
  <c r="T1537"/>
  <c r="R1537"/>
  <c r="P1537"/>
  <c r="BI1531"/>
  <c r="BH1531"/>
  <c r="BG1531"/>
  <c r="BF1531"/>
  <c r="T1531"/>
  <c r="R1531"/>
  <c r="P1531"/>
  <c r="BI1528"/>
  <c r="BH1528"/>
  <c r="BG1528"/>
  <c r="BF1528"/>
  <c r="T1528"/>
  <c r="R1528"/>
  <c r="P1528"/>
  <c r="BI1526"/>
  <c r="BH1526"/>
  <c r="BG1526"/>
  <c r="BF1526"/>
  <c r="T1526"/>
  <c r="R1526"/>
  <c r="P1526"/>
  <c r="BI1517"/>
  <c r="BH1517"/>
  <c r="BG1517"/>
  <c r="BF1517"/>
  <c r="T1517"/>
  <c r="R1517"/>
  <c r="P1517"/>
  <c r="BI1509"/>
  <c r="BH1509"/>
  <c r="BG1509"/>
  <c r="BF1509"/>
  <c r="T1509"/>
  <c r="R1509"/>
  <c r="P1509"/>
  <c r="BI1506"/>
  <c r="BH1506"/>
  <c r="BG1506"/>
  <c r="BF1506"/>
  <c r="T1506"/>
  <c r="R1506"/>
  <c r="P1506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39"/>
  <c r="BH1439"/>
  <c r="BG1439"/>
  <c r="BF1439"/>
  <c r="T1439"/>
  <c r="R1439"/>
  <c r="P1439"/>
  <c r="BI1426"/>
  <c r="BH1426"/>
  <c r="BG1426"/>
  <c r="BF1426"/>
  <c r="T1426"/>
  <c r="R1426"/>
  <c r="P1426"/>
  <c r="BI1395"/>
  <c r="BH1395"/>
  <c r="BG1395"/>
  <c r="BF1395"/>
  <c r="T1395"/>
  <c r="R1395"/>
  <c r="P1395"/>
  <c r="BI1387"/>
  <c r="BH1387"/>
  <c r="BG1387"/>
  <c r="BF1387"/>
  <c r="T1387"/>
  <c r="R1387"/>
  <c r="P1387"/>
  <c r="BI1377"/>
  <c r="BH1377"/>
  <c r="BG1377"/>
  <c r="BF1377"/>
  <c r="T1377"/>
  <c r="R1377"/>
  <c r="P1377"/>
  <c r="BI1368"/>
  <c r="BH1368"/>
  <c r="BG1368"/>
  <c r="BF1368"/>
  <c r="T1368"/>
  <c r="R1368"/>
  <c r="P1368"/>
  <c r="BI1365"/>
  <c r="BH1365"/>
  <c r="BG1365"/>
  <c r="BF1365"/>
  <c r="T1365"/>
  <c r="R1365"/>
  <c r="P1365"/>
  <c r="BI1361"/>
  <c r="BH1361"/>
  <c r="BG1361"/>
  <c r="BF1361"/>
  <c r="T1361"/>
  <c r="R1361"/>
  <c r="P1361"/>
  <c r="BI1359"/>
  <c r="BH1359"/>
  <c r="BG1359"/>
  <c r="BF1359"/>
  <c r="T1359"/>
  <c r="R1359"/>
  <c r="P1359"/>
  <c r="BI1356"/>
  <c r="BH1356"/>
  <c r="BG1356"/>
  <c r="BF1356"/>
  <c r="T1356"/>
  <c r="R1356"/>
  <c r="P1356"/>
  <c r="BI1353"/>
  <c r="BH1353"/>
  <c r="BG1353"/>
  <c r="BF1353"/>
  <c r="T1353"/>
  <c r="R1353"/>
  <c r="P1353"/>
  <c r="BI1350"/>
  <c r="BH1350"/>
  <c r="BG1350"/>
  <c r="BF1350"/>
  <c r="T1350"/>
  <c r="R1350"/>
  <c r="P1350"/>
  <c r="BI1347"/>
  <c r="BH1347"/>
  <c r="BG1347"/>
  <c r="BF1347"/>
  <c r="T1347"/>
  <c r="R1347"/>
  <c r="P1347"/>
  <c r="BI1344"/>
  <c r="BH1344"/>
  <c r="BG1344"/>
  <c r="BF1344"/>
  <c r="T1344"/>
  <c r="R1344"/>
  <c r="P1344"/>
  <c r="BI1342"/>
  <c r="BH1342"/>
  <c r="BG1342"/>
  <c r="BF1342"/>
  <c r="T1342"/>
  <c r="R1342"/>
  <c r="P1342"/>
  <c r="BI1339"/>
  <c r="BH1339"/>
  <c r="BG1339"/>
  <c r="BF1339"/>
  <c r="T1339"/>
  <c r="R1339"/>
  <c r="P1339"/>
  <c r="BI1337"/>
  <c r="BH1337"/>
  <c r="BG1337"/>
  <c r="BF1337"/>
  <c r="T1337"/>
  <c r="R1337"/>
  <c r="P1337"/>
  <c r="BI1335"/>
  <c r="BH1335"/>
  <c r="BG1335"/>
  <c r="BF1335"/>
  <c r="T1335"/>
  <c r="R1335"/>
  <c r="P1335"/>
  <c r="BI1326"/>
  <c r="BH1326"/>
  <c r="BG1326"/>
  <c r="BF1326"/>
  <c r="T1326"/>
  <c r="R1326"/>
  <c r="P1326"/>
  <c r="BI1316"/>
  <c r="BH1316"/>
  <c r="BG1316"/>
  <c r="BF1316"/>
  <c r="T1316"/>
  <c r="R1316"/>
  <c r="P1316"/>
  <c r="BI1306"/>
  <c r="BH1306"/>
  <c r="BG1306"/>
  <c r="BF1306"/>
  <c r="T1306"/>
  <c r="R1306"/>
  <c r="P1306"/>
  <c r="BI1297"/>
  <c r="BH1297"/>
  <c r="BG1297"/>
  <c r="BF1297"/>
  <c r="T1297"/>
  <c r="R1297"/>
  <c r="P1297"/>
  <c r="BI1288"/>
  <c r="BH1288"/>
  <c r="BG1288"/>
  <c r="BF1288"/>
  <c r="T1288"/>
  <c r="R1288"/>
  <c r="P1288"/>
  <c r="BI1282"/>
  <c r="BH1282"/>
  <c r="BG1282"/>
  <c r="BF1282"/>
  <c r="T1282"/>
  <c r="R1282"/>
  <c r="P1282"/>
  <c r="BI1276"/>
  <c r="BH1276"/>
  <c r="BG1276"/>
  <c r="BF1276"/>
  <c r="T1276"/>
  <c r="R1276"/>
  <c r="P1276"/>
  <c r="BI1270"/>
  <c r="BH1270"/>
  <c r="BG1270"/>
  <c r="BF1270"/>
  <c r="T1270"/>
  <c r="R1270"/>
  <c r="P1270"/>
  <c r="BI1264"/>
  <c r="BH1264"/>
  <c r="BG1264"/>
  <c r="BF1264"/>
  <c r="T1264"/>
  <c r="R1264"/>
  <c r="P1264"/>
  <c r="BI1258"/>
  <c r="BH1258"/>
  <c r="BG1258"/>
  <c r="BF1258"/>
  <c r="T1258"/>
  <c r="R1258"/>
  <c r="P1258"/>
  <c r="BI1252"/>
  <c r="BH1252"/>
  <c r="BG1252"/>
  <c r="BF1252"/>
  <c r="T1252"/>
  <c r="R1252"/>
  <c r="P1252"/>
  <c r="BI1246"/>
  <c r="BH1246"/>
  <c r="BG1246"/>
  <c r="BF1246"/>
  <c r="T1246"/>
  <c r="R1246"/>
  <c r="P1246"/>
  <c r="BI1240"/>
  <c r="BH1240"/>
  <c r="BG1240"/>
  <c r="BF1240"/>
  <c r="T1240"/>
  <c r="R1240"/>
  <c r="P1240"/>
  <c r="BI1234"/>
  <c r="BH1234"/>
  <c r="BG1234"/>
  <c r="BF1234"/>
  <c r="T1234"/>
  <c r="R1234"/>
  <c r="P1234"/>
  <c r="BI1228"/>
  <c r="BH1228"/>
  <c r="BG1228"/>
  <c r="BF1228"/>
  <c r="T1228"/>
  <c r="R1228"/>
  <c r="P1228"/>
  <c r="BI1222"/>
  <c r="BH1222"/>
  <c r="BG1222"/>
  <c r="BF1222"/>
  <c r="T1222"/>
  <c r="R1222"/>
  <c r="P1222"/>
  <c r="BI1217"/>
  <c r="BH1217"/>
  <c r="BG1217"/>
  <c r="BF1217"/>
  <c r="T1217"/>
  <c r="R1217"/>
  <c r="P1217"/>
  <c r="BI1211"/>
  <c r="BH1211"/>
  <c r="BG1211"/>
  <c r="BF1211"/>
  <c r="T1211"/>
  <c r="R1211"/>
  <c r="P1211"/>
  <c r="BI1206"/>
  <c r="BH1206"/>
  <c r="BG1206"/>
  <c r="BF1206"/>
  <c r="T1206"/>
  <c r="R1206"/>
  <c r="P1206"/>
  <c r="BI1197"/>
  <c r="BH1197"/>
  <c r="BG1197"/>
  <c r="BF1197"/>
  <c r="T1197"/>
  <c r="R1197"/>
  <c r="P1197"/>
  <c r="BI1191"/>
  <c r="BH1191"/>
  <c r="BG1191"/>
  <c r="BF1191"/>
  <c r="T1191"/>
  <c r="R1191"/>
  <c r="P1191"/>
  <c r="BI1182"/>
  <c r="BH1182"/>
  <c r="BG1182"/>
  <c r="BF1182"/>
  <c r="T1182"/>
  <c r="R1182"/>
  <c r="P1182"/>
  <c r="BI1174"/>
  <c r="BH1174"/>
  <c r="BG1174"/>
  <c r="BF1174"/>
  <c r="T1174"/>
  <c r="R1174"/>
  <c r="P1174"/>
  <c r="BI1169"/>
  <c r="BH1169"/>
  <c r="BG1169"/>
  <c r="BF1169"/>
  <c r="T1169"/>
  <c r="R1169"/>
  <c r="P1169"/>
  <c r="BI1164"/>
  <c r="BH1164"/>
  <c r="BG1164"/>
  <c r="BF1164"/>
  <c r="T1164"/>
  <c r="R1164"/>
  <c r="P1164"/>
  <c r="BI1159"/>
  <c r="BH1159"/>
  <c r="BG1159"/>
  <c r="BF1159"/>
  <c r="T1159"/>
  <c r="R1159"/>
  <c r="P1159"/>
  <c r="BI1154"/>
  <c r="BH1154"/>
  <c r="BG1154"/>
  <c r="BF1154"/>
  <c r="T1154"/>
  <c r="R1154"/>
  <c r="P1154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4"/>
  <c r="BH1134"/>
  <c r="BG1134"/>
  <c r="BF1134"/>
  <c r="T1134"/>
  <c r="R1134"/>
  <c r="P1134"/>
  <c r="BI1128"/>
  <c r="BH1128"/>
  <c r="BG1128"/>
  <c r="BF1128"/>
  <c r="T1128"/>
  <c r="R1128"/>
  <c r="P1128"/>
  <c r="BI1122"/>
  <c r="BH1122"/>
  <c r="BG1122"/>
  <c r="BF1122"/>
  <c r="T1122"/>
  <c r="R1122"/>
  <c r="P1122"/>
  <c r="BI1116"/>
  <c r="BH1116"/>
  <c r="BG1116"/>
  <c r="BF1116"/>
  <c r="T1116"/>
  <c r="R1116"/>
  <c r="P1116"/>
  <c r="BI1110"/>
  <c r="BH1110"/>
  <c r="BG1110"/>
  <c r="BF1110"/>
  <c r="T1110"/>
  <c r="R1110"/>
  <c r="P1110"/>
  <c r="BI1104"/>
  <c r="BH1104"/>
  <c r="BG1104"/>
  <c r="BF1104"/>
  <c r="T1104"/>
  <c r="R1104"/>
  <c r="P1104"/>
  <c r="BI1098"/>
  <c r="BH1098"/>
  <c r="BG1098"/>
  <c r="BF1098"/>
  <c r="T1098"/>
  <c r="R1098"/>
  <c r="P1098"/>
  <c r="BI1092"/>
  <c r="BH1092"/>
  <c r="BG1092"/>
  <c r="BF1092"/>
  <c r="T1092"/>
  <c r="R1092"/>
  <c r="P1092"/>
  <c r="BI1086"/>
  <c r="BH1086"/>
  <c r="BG1086"/>
  <c r="BF1086"/>
  <c r="T1086"/>
  <c r="R1086"/>
  <c r="P1086"/>
  <c r="BI1080"/>
  <c r="BH1080"/>
  <c r="BG1080"/>
  <c r="BF1080"/>
  <c r="T1080"/>
  <c r="R1080"/>
  <c r="P1080"/>
  <c r="BI1074"/>
  <c r="BH1074"/>
  <c r="BG1074"/>
  <c r="BF1074"/>
  <c r="T1074"/>
  <c r="R1074"/>
  <c r="P1074"/>
  <c r="BI1068"/>
  <c r="BH1068"/>
  <c r="BG1068"/>
  <c r="BF1068"/>
  <c r="T1068"/>
  <c r="R1068"/>
  <c r="P1068"/>
  <c r="BI1062"/>
  <c r="BH1062"/>
  <c r="BG1062"/>
  <c r="BF1062"/>
  <c r="T1062"/>
  <c r="R1062"/>
  <c r="P1062"/>
  <c r="BI1056"/>
  <c r="BH1056"/>
  <c r="BG1056"/>
  <c r="BF1056"/>
  <c r="T1056"/>
  <c r="R1056"/>
  <c r="P1056"/>
  <c r="BI1050"/>
  <c r="BH1050"/>
  <c r="BG1050"/>
  <c r="BF1050"/>
  <c r="T1050"/>
  <c r="R1050"/>
  <c r="P1050"/>
  <c r="BI1044"/>
  <c r="BH1044"/>
  <c r="BG1044"/>
  <c r="BF1044"/>
  <c r="T1044"/>
  <c r="R1044"/>
  <c r="P1044"/>
  <c r="BI1038"/>
  <c r="BH1038"/>
  <c r="BG1038"/>
  <c r="BF1038"/>
  <c r="T1038"/>
  <c r="R1038"/>
  <c r="P1038"/>
  <c r="BI1032"/>
  <c r="BH1032"/>
  <c r="BG1032"/>
  <c r="BF1032"/>
  <c r="T1032"/>
  <c r="R1032"/>
  <c r="P1032"/>
  <c r="BI1026"/>
  <c r="BH1026"/>
  <c r="BG1026"/>
  <c r="BF1026"/>
  <c r="T1026"/>
  <c r="R1026"/>
  <c r="P1026"/>
  <c r="BI1020"/>
  <c r="BH1020"/>
  <c r="BG1020"/>
  <c r="BF1020"/>
  <c r="T1020"/>
  <c r="R1020"/>
  <c r="P1020"/>
  <c r="BI1014"/>
  <c r="BH1014"/>
  <c r="BG1014"/>
  <c r="BF1014"/>
  <c r="T1014"/>
  <c r="R1014"/>
  <c r="P1014"/>
  <c r="BI1008"/>
  <c r="BH1008"/>
  <c r="BG1008"/>
  <c r="BF1008"/>
  <c r="T1008"/>
  <c r="R1008"/>
  <c r="P1008"/>
  <c r="BI999"/>
  <c r="BH999"/>
  <c r="BG999"/>
  <c r="BF999"/>
  <c r="T999"/>
  <c r="R999"/>
  <c r="P999"/>
  <c r="BI992"/>
  <c r="BH992"/>
  <c r="BG992"/>
  <c r="BF992"/>
  <c r="T992"/>
  <c r="R992"/>
  <c r="P992"/>
  <c r="BI985"/>
  <c r="BH985"/>
  <c r="BG985"/>
  <c r="BF985"/>
  <c r="T985"/>
  <c r="R985"/>
  <c r="P985"/>
  <c r="BI975"/>
  <c r="BH975"/>
  <c r="BG975"/>
  <c r="BF975"/>
  <c r="T975"/>
  <c r="R975"/>
  <c r="P975"/>
  <c r="BI967"/>
  <c r="BH967"/>
  <c r="BG967"/>
  <c r="BF967"/>
  <c r="T967"/>
  <c r="R967"/>
  <c r="P967"/>
  <c r="BI961"/>
  <c r="BH961"/>
  <c r="BG961"/>
  <c r="BF961"/>
  <c r="T961"/>
  <c r="R961"/>
  <c r="P961"/>
  <c r="BI958"/>
  <c r="BH958"/>
  <c r="BG958"/>
  <c r="BF958"/>
  <c r="T958"/>
  <c r="R958"/>
  <c r="P958"/>
  <c r="BI934"/>
  <c r="BH934"/>
  <c r="BG934"/>
  <c r="BF934"/>
  <c r="T934"/>
  <c r="R934"/>
  <c r="P934"/>
  <c r="BI927"/>
  <c r="BH927"/>
  <c r="BG927"/>
  <c r="BF927"/>
  <c r="T927"/>
  <c r="R927"/>
  <c r="P927"/>
  <c r="BI921"/>
  <c r="BH921"/>
  <c r="BG921"/>
  <c r="BF921"/>
  <c r="T921"/>
  <c r="R921"/>
  <c r="P921"/>
  <c r="BI915"/>
  <c r="BH915"/>
  <c r="BG915"/>
  <c r="BF915"/>
  <c r="T915"/>
  <c r="R915"/>
  <c r="P915"/>
  <c r="BI908"/>
  <c r="BH908"/>
  <c r="BG908"/>
  <c r="BF908"/>
  <c r="T908"/>
  <c r="R908"/>
  <c r="P908"/>
  <c r="BI903"/>
  <c r="BH903"/>
  <c r="BG903"/>
  <c r="BF903"/>
  <c r="T903"/>
  <c r="R903"/>
  <c r="P903"/>
  <c r="BI898"/>
  <c r="BH898"/>
  <c r="BG898"/>
  <c r="BF898"/>
  <c r="T898"/>
  <c r="R898"/>
  <c r="P898"/>
  <c r="BI876"/>
  <c r="BH876"/>
  <c r="BG876"/>
  <c r="BF876"/>
  <c r="T876"/>
  <c r="R876"/>
  <c r="P876"/>
  <c r="BI870"/>
  <c r="BH870"/>
  <c r="BG870"/>
  <c r="BF870"/>
  <c r="T870"/>
  <c r="R870"/>
  <c r="P870"/>
  <c r="BI848"/>
  <c r="BH848"/>
  <c r="BG848"/>
  <c r="BF848"/>
  <c r="T848"/>
  <c r="R848"/>
  <c r="P848"/>
  <c r="BI840"/>
  <c r="BH840"/>
  <c r="BG840"/>
  <c r="BF840"/>
  <c r="T840"/>
  <c r="R840"/>
  <c r="P840"/>
  <c r="BI834"/>
  <c r="BH834"/>
  <c r="BG834"/>
  <c r="BF834"/>
  <c r="T834"/>
  <c r="R834"/>
  <c r="P834"/>
  <c r="BI826"/>
  <c r="BH826"/>
  <c r="BG826"/>
  <c r="BF826"/>
  <c r="T826"/>
  <c r="R826"/>
  <c r="P826"/>
  <c r="BI820"/>
  <c r="BH820"/>
  <c r="BG820"/>
  <c r="BF820"/>
  <c r="T820"/>
  <c r="R820"/>
  <c r="P820"/>
  <c r="BI812"/>
  <c r="BH812"/>
  <c r="BG812"/>
  <c r="BF812"/>
  <c r="T812"/>
  <c r="R812"/>
  <c r="P812"/>
  <c r="BI806"/>
  <c r="BH806"/>
  <c r="BG806"/>
  <c r="BF806"/>
  <c r="T806"/>
  <c r="R806"/>
  <c r="P806"/>
  <c r="BI796"/>
  <c r="BH796"/>
  <c r="BG796"/>
  <c r="BF796"/>
  <c r="T796"/>
  <c r="R796"/>
  <c r="P796"/>
  <c r="BI795"/>
  <c r="BH795"/>
  <c r="BG795"/>
  <c r="BF795"/>
  <c r="T795"/>
  <c r="R795"/>
  <c r="P795"/>
  <c r="BI782"/>
  <c r="BH782"/>
  <c r="BG782"/>
  <c r="BF782"/>
  <c r="T782"/>
  <c r="R782"/>
  <c r="P782"/>
  <c r="BI776"/>
  <c r="BH776"/>
  <c r="BG776"/>
  <c r="BF776"/>
  <c r="T776"/>
  <c r="R776"/>
  <c r="P776"/>
  <c r="BI770"/>
  <c r="BH770"/>
  <c r="BG770"/>
  <c r="BF770"/>
  <c r="T770"/>
  <c r="R770"/>
  <c r="P770"/>
  <c r="BI765"/>
  <c r="BH765"/>
  <c r="BG765"/>
  <c r="BF765"/>
  <c r="T765"/>
  <c r="R765"/>
  <c r="P765"/>
  <c r="BI760"/>
  <c r="BH760"/>
  <c r="BG760"/>
  <c r="BF760"/>
  <c r="T760"/>
  <c r="R760"/>
  <c r="P760"/>
  <c r="BI755"/>
  <c r="BH755"/>
  <c r="BG755"/>
  <c r="BF755"/>
  <c r="T755"/>
  <c r="R755"/>
  <c r="P755"/>
  <c r="BI749"/>
  <c r="BH749"/>
  <c r="BG749"/>
  <c r="BF749"/>
  <c r="T749"/>
  <c r="R749"/>
  <c r="P749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29"/>
  <c r="BH729"/>
  <c r="BG729"/>
  <c r="BF729"/>
  <c r="T729"/>
  <c r="R729"/>
  <c r="P729"/>
  <c r="BI688"/>
  <c r="BH688"/>
  <c r="BG688"/>
  <c r="BF688"/>
  <c r="T688"/>
  <c r="R688"/>
  <c r="P688"/>
  <c r="BI647"/>
  <c r="BH647"/>
  <c r="BG647"/>
  <c r="BF647"/>
  <c r="T647"/>
  <c r="R647"/>
  <c r="P647"/>
  <c r="BI636"/>
  <c r="BH636"/>
  <c r="BG636"/>
  <c r="BF636"/>
  <c r="T636"/>
  <c r="R636"/>
  <c r="P636"/>
  <c r="BI626"/>
  <c r="BH626"/>
  <c r="BG626"/>
  <c r="BF626"/>
  <c r="T626"/>
  <c r="R626"/>
  <c r="P626"/>
  <c r="BI571"/>
  <c r="BH571"/>
  <c r="BG571"/>
  <c r="BF571"/>
  <c r="T571"/>
  <c r="R571"/>
  <c r="P571"/>
  <c r="BI523"/>
  <c r="BH523"/>
  <c r="BG523"/>
  <c r="BF523"/>
  <c r="T523"/>
  <c r="R523"/>
  <c r="P523"/>
  <c r="BI521"/>
  <c r="BH521"/>
  <c r="BG521"/>
  <c r="BF521"/>
  <c r="T521"/>
  <c r="R521"/>
  <c r="P521"/>
  <c r="BI473"/>
  <c r="BH473"/>
  <c r="BG473"/>
  <c r="BF473"/>
  <c r="T473"/>
  <c r="R473"/>
  <c r="P473"/>
  <c r="BI464"/>
  <c r="BH464"/>
  <c r="BG464"/>
  <c r="BF464"/>
  <c r="T464"/>
  <c r="R464"/>
  <c r="P464"/>
  <c r="BI455"/>
  <c r="BH455"/>
  <c r="BG455"/>
  <c r="BF455"/>
  <c r="T455"/>
  <c r="R455"/>
  <c r="P455"/>
  <c r="BI431"/>
  <c r="BH431"/>
  <c r="BG431"/>
  <c r="BF431"/>
  <c r="T431"/>
  <c r="R431"/>
  <c r="P431"/>
  <c r="BI423"/>
  <c r="BH423"/>
  <c r="BG423"/>
  <c r="BF423"/>
  <c r="T423"/>
  <c r="R423"/>
  <c r="P423"/>
  <c r="BI417"/>
  <c r="BH417"/>
  <c r="BG417"/>
  <c r="BF417"/>
  <c r="T417"/>
  <c r="R417"/>
  <c r="P417"/>
  <c r="BI385"/>
  <c r="BH385"/>
  <c r="BG385"/>
  <c r="BF385"/>
  <c r="T385"/>
  <c r="R385"/>
  <c r="P385"/>
  <c r="BI382"/>
  <c r="BH382"/>
  <c r="BG382"/>
  <c r="BF382"/>
  <c r="T382"/>
  <c r="R382"/>
  <c r="P382"/>
  <c r="BI350"/>
  <c r="BH350"/>
  <c r="BG350"/>
  <c r="BF350"/>
  <c r="T350"/>
  <c r="R350"/>
  <c r="P350"/>
  <c r="BI345"/>
  <c r="BH345"/>
  <c r="BG345"/>
  <c r="BF345"/>
  <c r="T345"/>
  <c r="R345"/>
  <c r="P345"/>
  <c r="BI313"/>
  <c r="BH313"/>
  <c r="BG313"/>
  <c r="BF313"/>
  <c r="T313"/>
  <c r="R313"/>
  <c r="P313"/>
  <c r="BI281"/>
  <c r="BH281"/>
  <c r="BG281"/>
  <c r="BF281"/>
  <c r="T281"/>
  <c r="R281"/>
  <c r="P281"/>
  <c r="BI249"/>
  <c r="BH249"/>
  <c r="BG249"/>
  <c r="BF249"/>
  <c r="T249"/>
  <c r="R249"/>
  <c r="P249"/>
  <c r="BI238"/>
  <c r="BH238"/>
  <c r="BG238"/>
  <c r="BF238"/>
  <c r="T238"/>
  <c r="R238"/>
  <c r="P238"/>
  <c r="BI227"/>
  <c r="BH227"/>
  <c r="BG227"/>
  <c r="BF227"/>
  <c r="T227"/>
  <c r="R227"/>
  <c r="P227"/>
  <c r="BI216"/>
  <c r="BH216"/>
  <c r="BG216"/>
  <c r="BF216"/>
  <c r="T216"/>
  <c r="R216"/>
  <c r="P216"/>
  <c r="BI205"/>
  <c r="BH205"/>
  <c r="BG205"/>
  <c r="BF205"/>
  <c r="T205"/>
  <c r="R205"/>
  <c r="P205"/>
  <c r="BI195"/>
  <c r="BH195"/>
  <c r="BG195"/>
  <c r="BF195"/>
  <c r="T195"/>
  <c r="R195"/>
  <c r="P195"/>
  <c r="BI186"/>
  <c r="BH186"/>
  <c r="BG186"/>
  <c r="BF186"/>
  <c r="T186"/>
  <c r="R186"/>
  <c r="P186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J144"/>
  <c r="J143"/>
  <c r="F143"/>
  <c r="F141"/>
  <c r="E139"/>
  <c r="J94"/>
  <c r="J93"/>
  <c r="F93"/>
  <c r="F91"/>
  <c r="E89"/>
  <c r="J20"/>
  <c r="E20"/>
  <c r="F144"/>
  <c r="J19"/>
  <c r="J14"/>
  <c r="J141"/>
  <c r="E7"/>
  <c r="E135"/>
  <c i="1" r="L90"/>
  <c r="AM90"/>
  <c r="AM89"/>
  <c r="L89"/>
  <c r="AM87"/>
  <c r="L87"/>
  <c r="L85"/>
  <c r="L84"/>
  <c i="2" r="BK2248"/>
  <c r="J2181"/>
  <c r="BK2107"/>
  <c r="J2052"/>
  <c r="BK1972"/>
  <c r="BK1969"/>
  <c r="J1966"/>
  <c r="BK1960"/>
  <c r="J1957"/>
  <c r="BK1953"/>
  <c r="J1948"/>
  <c r="J1944"/>
  <c r="BK1939"/>
  <c r="J1934"/>
  <c r="BK1929"/>
  <c r="BK1924"/>
  <c r="J1921"/>
  <c r="J1917"/>
  <c r="J1911"/>
  <c r="J1891"/>
  <c r="BK1885"/>
  <c r="J1882"/>
  <c r="J1878"/>
  <c r="J1875"/>
  <c r="J1870"/>
  <c r="BK1867"/>
  <c r="BK1860"/>
  <c r="J1803"/>
  <c r="J1778"/>
  <c r="BK1762"/>
  <c r="J1743"/>
  <c r="BK1703"/>
  <c r="J1679"/>
  <c r="BK1655"/>
  <c r="J1600"/>
  <c r="BK1553"/>
  <c r="BK1528"/>
  <c r="BK1454"/>
  <c r="BK1387"/>
  <c r="BK1365"/>
  <c r="J1350"/>
  <c r="J1337"/>
  <c r="BK1306"/>
  <c r="J1282"/>
  <c r="BK1258"/>
  <c r="J1234"/>
  <c r="BK1206"/>
  <c r="J1182"/>
  <c r="BK1149"/>
  <c r="J1134"/>
  <c r="BK1110"/>
  <c r="J1098"/>
  <c r="J1062"/>
  <c r="J1038"/>
  <c r="J1014"/>
  <c r="BK985"/>
  <c r="BK961"/>
  <c r="BK927"/>
  <c r="J898"/>
  <c r="J840"/>
  <c r="BK812"/>
  <c r="J796"/>
  <c r="BK765"/>
  <c r="J749"/>
  <c r="J738"/>
  <c r="J636"/>
  <c r="J521"/>
  <c r="J431"/>
  <c r="J385"/>
  <c r="BK281"/>
  <c r="J227"/>
  <c r="J186"/>
  <c r="BK155"/>
  <c i="3" r="J135"/>
  <c r="J154"/>
  <c r="BK173"/>
  <c r="J183"/>
  <c r="BK149"/>
  <c r="BK179"/>
  <c r="J130"/>
  <c r="BK138"/>
  <c i="4" r="J130"/>
  <c r="J136"/>
  <c r="J135"/>
  <c i="5" r="J135"/>
  <c r="BK142"/>
  <c r="BK135"/>
  <c r="J133"/>
  <c r="BK131"/>
  <c r="J127"/>
  <c i="6" r="BK140"/>
  <c r="BK129"/>
  <c r="BK127"/>
  <c r="BK131"/>
  <c r="J128"/>
  <c i="7" r="J163"/>
  <c r="BK153"/>
  <c r="J133"/>
  <c r="BK137"/>
  <c r="BK143"/>
  <c r="BK128"/>
  <c r="BK145"/>
  <c r="J143"/>
  <c r="J155"/>
  <c r="J128"/>
  <c i="8" r="BK201"/>
  <c r="J345"/>
  <c r="J169"/>
  <c r="BK157"/>
  <c r="BK306"/>
  <c r="BK190"/>
  <c r="BK267"/>
  <c r="BK217"/>
  <c r="BK204"/>
  <c r="BK197"/>
  <c r="J183"/>
  <c r="BK181"/>
  <c r="BK178"/>
  <c r="BK177"/>
  <c r="BK174"/>
  <c r="BK173"/>
  <c r="J172"/>
  <c r="BK169"/>
  <c r="BK162"/>
  <c r="J154"/>
  <c r="BK149"/>
  <c r="BK146"/>
  <c r="J355"/>
  <c r="J332"/>
  <c r="J276"/>
  <c r="J201"/>
  <c r="J364"/>
  <c r="J193"/>
  <c r="J315"/>
  <c r="BK226"/>
  <c r="BK187"/>
  <c r="J156"/>
  <c r="J217"/>
  <c r="J187"/>
  <c r="BK167"/>
  <c i="9" r="BK694"/>
  <c r="BK598"/>
  <c r="J512"/>
  <c r="BK473"/>
  <c r="J427"/>
  <c r="J390"/>
  <c r="J359"/>
  <c r="BK296"/>
  <c r="J269"/>
  <c r="J174"/>
  <c r="BK678"/>
  <c r="J554"/>
  <c r="BK482"/>
  <c r="J410"/>
  <c r="BK344"/>
  <c r="BK231"/>
  <c r="BK193"/>
  <c r="J680"/>
  <c r="BK617"/>
  <c r="BK534"/>
  <c r="J439"/>
  <c r="J394"/>
  <c r="BK306"/>
  <c r="BK247"/>
  <c r="J178"/>
  <c r="J674"/>
  <c r="BK596"/>
  <c r="BK480"/>
  <c r="J437"/>
  <c r="BK366"/>
  <c r="BK267"/>
  <c r="BK197"/>
  <c r="J647"/>
  <c r="J575"/>
  <c r="BK508"/>
  <c r="BK437"/>
  <c r="J401"/>
  <c r="BK356"/>
  <c r="J245"/>
  <c r="BK647"/>
  <c r="J583"/>
  <c r="BK512"/>
  <c r="J441"/>
  <c r="J397"/>
  <c r="J288"/>
  <c r="BK229"/>
  <c r="J189"/>
  <c r="BK145"/>
  <c r="BK536"/>
  <c r="BK450"/>
  <c r="BK382"/>
  <c r="J338"/>
  <c r="J296"/>
  <c r="J211"/>
  <c r="J724"/>
  <c r="BK715"/>
  <c r="BK705"/>
  <c r="BK696"/>
  <c r="BK569"/>
  <c r="BK510"/>
  <c r="BK445"/>
  <c r="BK383"/>
  <c r="J347"/>
  <c r="J300"/>
  <c r="BK260"/>
  <c r="BK227"/>
  <c r="BK176"/>
  <c i="10" r="J535"/>
  <c r="BK437"/>
  <c r="BK393"/>
  <c r="J302"/>
  <c r="J208"/>
  <c r="BK164"/>
  <c r="BK488"/>
  <c r="J419"/>
  <c r="J291"/>
  <c r="J174"/>
  <c r="BK472"/>
  <c r="J408"/>
  <c r="J276"/>
  <c r="BK237"/>
  <c r="J153"/>
  <c r="J515"/>
  <c r="BK432"/>
  <c r="J349"/>
  <c r="BK299"/>
  <c r="BK213"/>
  <c r="J505"/>
  <c r="J477"/>
  <c r="J427"/>
  <c r="BK378"/>
  <c r="J320"/>
  <c r="BK256"/>
  <c r="J199"/>
  <c r="J460"/>
  <c r="J391"/>
  <c r="J256"/>
  <c r="J138"/>
  <c r="J469"/>
  <c r="BK400"/>
  <c r="BK281"/>
  <c r="BK189"/>
  <c r="BK150"/>
  <c r="J454"/>
  <c r="J415"/>
  <c r="BK362"/>
  <c r="J316"/>
  <c r="J274"/>
  <c r="BK221"/>
  <c i="11" r="BK157"/>
  <c r="BK173"/>
  <c r="BK164"/>
  <c r="J190"/>
  <c r="J164"/>
  <c r="BK166"/>
  <c r="J159"/>
  <c i="12" r="BK128"/>
  <c r="J156"/>
  <c r="J153"/>
  <c r="J140"/>
  <c r="BK127"/>
  <c r="J134"/>
  <c r="BK139"/>
  <c i="13" r="BK238"/>
  <c r="BK186"/>
  <c r="J141"/>
  <c r="BK131"/>
  <c r="J131"/>
  <c i="2" r="J2990"/>
  <c r="J2963"/>
  <c r="BK2921"/>
  <c r="BK2879"/>
  <c r="J2866"/>
  <c r="BK2840"/>
  <c r="J2814"/>
  <c r="BK2762"/>
  <c r="BK2717"/>
  <c r="BK2663"/>
  <c r="BK2576"/>
  <c r="J2567"/>
  <c r="BK2528"/>
  <c r="J2507"/>
  <c r="BK2462"/>
  <c r="J2435"/>
  <c r="J2358"/>
  <c r="J2311"/>
  <c r="J2248"/>
  <c r="BK2221"/>
  <c r="J2207"/>
  <c r="J2196"/>
  <c r="BK2132"/>
  <c r="J2075"/>
  <c r="J2065"/>
  <c r="BK1976"/>
  <c r="BK1971"/>
  <c r="J1968"/>
  <c r="J1964"/>
  <c r="J1960"/>
  <c r="J1955"/>
  <c r="J1951"/>
  <c r="BK1947"/>
  <c r="BK1943"/>
  <c r="BK1937"/>
  <c r="J1933"/>
  <c r="J1930"/>
  <c r="BK1926"/>
  <c r="BK1921"/>
  <c r="BK1916"/>
  <c r="J1912"/>
  <c r="BK1894"/>
  <c r="J1887"/>
  <c r="BK1883"/>
  <c r="J1881"/>
  <c r="BK1877"/>
  <c r="BK1874"/>
  <c r="BK1871"/>
  <c r="J1867"/>
  <c r="BK1842"/>
  <c r="BK1790"/>
  <c r="BK1763"/>
  <c r="BK1743"/>
  <c r="BK1723"/>
  <c r="BK1698"/>
  <c r="BK1679"/>
  <c r="J1640"/>
  <c r="BK1600"/>
  <c r="BK1576"/>
  <c r="J1543"/>
  <c r="J1526"/>
  <c r="BK1452"/>
  <c r="BK1377"/>
  <c r="J1359"/>
  <c r="BK1347"/>
  <c r="J1339"/>
  <c r="J1316"/>
  <c r="BK1276"/>
  <c r="J1258"/>
  <c r="J1240"/>
  <c r="J1217"/>
  <c r="J1191"/>
  <c r="BK1159"/>
  <c r="BK1139"/>
  <c r="BK1116"/>
  <c r="BK1080"/>
  <c r="BK1062"/>
  <c r="BK1038"/>
  <c r="J1020"/>
  <c r="J975"/>
  <c r="J934"/>
  <c r="J908"/>
  <c r="J870"/>
  <c r="BK826"/>
  <c r="J806"/>
  <c r="BK776"/>
  <c r="BK760"/>
  <c r="BK740"/>
  <c r="J729"/>
  <c r="J626"/>
  <c r="BK464"/>
  <c r="BK423"/>
  <c r="J350"/>
  <c r="BK249"/>
  <c r="J205"/>
  <c r="BK167"/>
  <c r="J155"/>
  <c i="3" r="J146"/>
  <c r="BK134"/>
  <c r="J156"/>
  <c r="BK124"/>
  <c r="J188"/>
  <c r="J179"/>
  <c i="4" r="J143"/>
  <c r="BK141"/>
  <c r="J145"/>
  <c r="BK142"/>
  <c r="BK132"/>
  <c i="5" r="BK151"/>
  <c r="BK138"/>
  <c r="J142"/>
  <c r="BK130"/>
  <c r="J150"/>
  <c r="BK134"/>
  <c i="6" r="J130"/>
  <c r="BK138"/>
  <c r="BK137"/>
  <c r="BK148"/>
  <c r="J143"/>
  <c i="7" r="J149"/>
  <c r="BK160"/>
  <c r="BK156"/>
  <c r="J158"/>
  <c r="J134"/>
  <c r="BK159"/>
  <c r="J127"/>
  <c r="J139"/>
  <c i="8" r="BK194"/>
  <c r="BK364"/>
  <c r="BK238"/>
  <c r="BK172"/>
  <c r="BK156"/>
  <c r="J290"/>
  <c r="J179"/>
  <c r="J349"/>
  <c r="J339"/>
  <c r="J283"/>
  <c r="BK203"/>
  <c r="J168"/>
  <c r="BK335"/>
  <c r="BK188"/>
  <c r="BK250"/>
  <c r="J203"/>
  <c r="J163"/>
  <c r="J149"/>
  <c r="J197"/>
  <c r="J174"/>
  <c i="9" r="BK621"/>
  <c r="BK567"/>
  <c r="BK496"/>
  <c r="J450"/>
  <c r="BK380"/>
  <c r="J362"/>
  <c r="J302"/>
  <c r="BK281"/>
  <c r="BK245"/>
  <c r="J150"/>
  <c r="J598"/>
  <c r="BK447"/>
  <c r="J374"/>
  <c r="BK350"/>
  <c r="J254"/>
  <c r="J207"/>
  <c r="J165"/>
  <c r="BK666"/>
  <c r="J611"/>
  <c r="BK506"/>
  <c r="BK412"/>
  <c r="J328"/>
  <c r="J275"/>
  <c r="J233"/>
  <c r="BK159"/>
  <c r="J663"/>
  <c r="J593"/>
  <c r="BK503"/>
  <c r="BK441"/>
  <c r="BK388"/>
  <c r="J316"/>
  <c r="J218"/>
  <c r="BK180"/>
  <c r="BK674"/>
  <c r="J600"/>
  <c r="J545"/>
  <c r="J488"/>
  <c r="BK422"/>
  <c r="J386"/>
  <c r="BK354"/>
  <c r="J319"/>
  <c r="J694"/>
  <c r="BK609"/>
  <c r="BK549"/>
  <c r="BK501"/>
  <c r="J429"/>
  <c r="BK402"/>
  <c r="J310"/>
  <c r="J260"/>
  <c r="BK213"/>
  <c r="J176"/>
  <c r="J506"/>
  <c r="J433"/>
  <c r="BK370"/>
  <c r="BK310"/>
  <c r="J241"/>
  <c r="BK178"/>
  <c r="BK717"/>
  <c r="J709"/>
  <c r="J700"/>
  <c r="BK656"/>
  <c r="J595"/>
  <c r="J531"/>
  <c r="J473"/>
  <c r="BK400"/>
  <c r="BK359"/>
  <c r="BK286"/>
  <c r="BK258"/>
  <c r="J202"/>
  <c r="BK148"/>
  <c i="10" r="BK513"/>
  <c r="J352"/>
  <c r="BK274"/>
  <c r="BK194"/>
  <c r="BK147"/>
  <c r="BK447"/>
  <c r="J307"/>
  <c r="J196"/>
  <c r="BK509"/>
  <c r="J396"/>
  <c r="J269"/>
  <c r="BK199"/>
  <c r="J540"/>
  <c r="BK458"/>
  <c r="J373"/>
  <c r="J305"/>
  <c r="BK174"/>
  <c r="BK507"/>
  <c r="BK482"/>
  <c r="BK396"/>
  <c r="J362"/>
  <c r="BK297"/>
  <c r="BK224"/>
  <c r="J503"/>
  <c r="BK451"/>
  <c r="BK365"/>
  <c r="J159"/>
  <c r="BK490"/>
  <c r="BK430"/>
  <c r="J347"/>
  <c r="J261"/>
  <c r="J224"/>
  <c r="BK153"/>
  <c r="J497"/>
  <c r="BK422"/>
  <c r="J367"/>
  <c r="J294"/>
  <c r="BK245"/>
  <c r="J205"/>
  <c i="11" r="BK162"/>
  <c r="BK181"/>
  <c r="J123"/>
  <c r="BK176"/>
  <c r="BK159"/>
  <c r="BK123"/>
  <c i="12" r="BK156"/>
  <c r="BK138"/>
  <c r="BK144"/>
  <c r="J136"/>
  <c r="BK143"/>
  <c r="J147"/>
  <c r="J127"/>
  <c i="13" r="J217"/>
  <c r="J202"/>
  <c r="BK221"/>
  <c r="BK191"/>
  <c r="J186"/>
  <c i="2" r="J2986"/>
  <c r="BK2964"/>
  <c r="J2940"/>
  <c r="J2896"/>
  <c r="J2879"/>
  <c r="J2868"/>
  <c r="BK2850"/>
  <c r="J2823"/>
  <c r="BK2753"/>
  <c r="J2717"/>
  <c r="BK2660"/>
  <c r="BK2646"/>
  <c r="J2574"/>
  <c r="J2545"/>
  <c r="J2526"/>
  <c r="BK2491"/>
  <c r="J2452"/>
  <c r="BK2393"/>
  <c r="J2313"/>
  <c r="J2308"/>
  <c r="J2272"/>
  <c r="BK2172"/>
  <c r="J2116"/>
  <c r="BK2075"/>
  <c r="BK2065"/>
  <c r="BK1979"/>
  <c r="J1974"/>
  <c r="BK1968"/>
  <c r="BK1964"/>
  <c r="J1961"/>
  <c r="BK1955"/>
  <c r="J1952"/>
  <c r="BK1948"/>
  <c r="J1945"/>
  <c r="J1941"/>
  <c r="BK1936"/>
  <c r="BK1931"/>
  <c r="J1928"/>
  <c r="BK1923"/>
  <c r="BK1919"/>
  <c r="J1916"/>
  <c r="J1901"/>
  <c r="J1888"/>
  <c r="BK1884"/>
  <c r="BK1879"/>
  <c r="J1876"/>
  <c r="J1872"/>
  <c r="BK1868"/>
  <c r="BK1844"/>
  <c r="J1801"/>
  <c r="J1773"/>
  <c r="J1762"/>
  <c r="BK1735"/>
  <c r="J1715"/>
  <c r="J1685"/>
  <c r="BK1661"/>
  <c r="J1634"/>
  <c r="BK1598"/>
  <c r="BK1543"/>
  <c r="J1528"/>
  <c r="J1509"/>
  <c r="J1454"/>
  <c r="J1426"/>
  <c r="BK1368"/>
  <c r="BK1359"/>
  <c r="J1342"/>
  <c r="BK1326"/>
  <c r="J1306"/>
  <c r="J1276"/>
  <c r="BK1252"/>
  <c r="BK1222"/>
  <c r="J1197"/>
  <c r="BK1164"/>
  <c r="J1149"/>
  <c r="J1128"/>
  <c r="BK1098"/>
  <c r="BK1074"/>
  <c r="BK1044"/>
  <c r="J1026"/>
  <c r="BK992"/>
  <c r="J967"/>
  <c r="J921"/>
  <c r="J903"/>
  <c r="BK820"/>
  <c r="J795"/>
  <c r="J770"/>
  <c r="BK743"/>
  <c r="J688"/>
  <c r="BK521"/>
  <c r="BK431"/>
  <c r="BK382"/>
  <c r="BK313"/>
  <c r="BK227"/>
  <c r="BK205"/>
  <c r="J167"/>
  <c i="3" r="BK154"/>
  <c r="BK159"/>
  <c r="J176"/>
  <c r="BK130"/>
  <c r="J141"/>
  <c r="J134"/>
  <c r="J164"/>
  <c i="4" r="J139"/>
  <c r="J132"/>
  <c r="BK136"/>
  <c r="J134"/>
  <c i="5" r="BK149"/>
  <c r="J153"/>
  <c r="BK127"/>
  <c r="J149"/>
  <c r="BK148"/>
  <c i="6" r="BK142"/>
  <c r="BK128"/>
  <c r="J131"/>
  <c r="BK124"/>
  <c r="BK146"/>
  <c r="J139"/>
  <c i="7" r="BK138"/>
  <c r="BK139"/>
  <c r="J138"/>
  <c r="J136"/>
  <c r="BK150"/>
  <c r="BK151"/>
  <c r="J162"/>
  <c r="BK152"/>
  <c i="8" r="J306"/>
  <c r="BK191"/>
  <c r="J342"/>
  <c r="BK196"/>
  <c r="BK163"/>
  <c r="J150"/>
  <c r="J250"/>
  <c r="BK165"/>
  <c r="BK325"/>
  <c r="BK290"/>
  <c r="BK273"/>
  <c r="J192"/>
  <c r="J152"/>
  <c r="BK206"/>
  <c r="BK244"/>
  <c r="J196"/>
  <c r="BK166"/>
  <c r="BK154"/>
  <c r="J244"/>
  <c r="J190"/>
  <c r="BK153"/>
  <c i="9" r="BK632"/>
  <c r="J586"/>
  <c r="J518"/>
  <c r="J475"/>
  <c r="BK439"/>
  <c r="BK376"/>
  <c r="J333"/>
  <c r="BK288"/>
  <c r="J263"/>
  <c r="BK152"/>
  <c r="BK653"/>
  <c r="J521"/>
  <c r="J431"/>
  <c r="BK347"/>
  <c r="J298"/>
  <c r="J215"/>
  <c r="BK161"/>
  <c r="BK638"/>
  <c r="J604"/>
  <c r="BK529"/>
  <c r="J466"/>
  <c r="J358"/>
  <c r="J292"/>
  <c r="BK243"/>
  <c r="J167"/>
  <c r="BK668"/>
  <c r="BK575"/>
  <c r="J459"/>
  <c r="BK394"/>
  <c r="BK254"/>
  <c r="BK191"/>
  <c r="J162"/>
  <c r="BK619"/>
  <c r="J536"/>
  <c r="BK443"/>
  <c r="J402"/>
  <c r="J370"/>
  <c r="BK328"/>
  <c r="BK700"/>
  <c r="BK608"/>
  <c r="BK523"/>
  <c r="BK494"/>
  <c r="BK425"/>
  <c r="BK368"/>
  <c r="BK300"/>
  <c r="BK256"/>
  <c r="J200"/>
  <c r="J182"/>
  <c r="J666"/>
  <c r="J589"/>
  <c r="BK462"/>
  <c r="BK398"/>
  <c r="BK321"/>
  <c r="J256"/>
  <c r="BK184"/>
  <c r="BK724"/>
  <c r="J719"/>
  <c r="J706"/>
  <c r="BK658"/>
  <c r="BK589"/>
  <c r="J552"/>
  <c r="BK488"/>
  <c r="BK410"/>
  <c r="J376"/>
  <c r="J336"/>
  <c r="J267"/>
  <c r="BK233"/>
  <c r="BK198"/>
  <c i="10" r="J530"/>
  <c r="BK435"/>
  <c r="J378"/>
  <c r="J313"/>
  <c r="BK219"/>
  <c r="J179"/>
  <c r="BK469"/>
  <c r="BK410"/>
  <c r="J299"/>
  <c r="J216"/>
  <c r="J520"/>
  <c r="J435"/>
  <c r="BK318"/>
  <c r="J253"/>
  <c r="J176"/>
  <c r="J518"/>
  <c r="BK456"/>
  <c r="BK333"/>
  <c r="BK291"/>
  <c r="J182"/>
  <c r="BK511"/>
  <c r="BK460"/>
  <c r="BK386"/>
  <c r="J322"/>
  <c r="BK249"/>
  <c r="J172"/>
  <c r="BK454"/>
  <c r="BK367"/>
  <c r="BK264"/>
  <c r="BK520"/>
  <c r="BK413"/>
  <c r="J333"/>
  <c r="BK276"/>
  <c r="BK216"/>
  <c r="J164"/>
  <c r="J490"/>
  <c r="BK419"/>
  <c r="BK313"/>
  <c r="BK240"/>
  <c i="11" r="J187"/>
  <c r="J137"/>
  <c r="J166"/>
  <c r="J154"/>
  <c r="BK168"/>
  <c r="BK147"/>
  <c r="J152"/>
  <c r="BK171"/>
  <c i="12" r="J131"/>
  <c r="BK131"/>
  <c r="J152"/>
  <c r="J128"/>
  <c r="J129"/>
  <c r="J141"/>
  <c r="BK141"/>
  <c i="13" r="BK230"/>
  <c r="BK214"/>
  <c r="BK174"/>
  <c i="2" r="BK2991"/>
  <c r="J2978"/>
  <c r="BK2940"/>
  <c r="BK2888"/>
  <c r="J2877"/>
  <c r="BK2858"/>
  <c r="BK2825"/>
  <c r="BK2805"/>
  <c r="J2777"/>
  <c r="J2751"/>
  <c r="BK2703"/>
  <c r="J2660"/>
  <c r="J2576"/>
  <c r="BK2545"/>
  <c r="J2515"/>
  <c r="BK2475"/>
  <c r="J2450"/>
  <c r="BK2358"/>
  <c r="BK2299"/>
  <c r="BK2270"/>
  <c r="J2259"/>
  <c r="BK2237"/>
  <c r="BK2207"/>
  <c r="BK2196"/>
  <c r="BK2164"/>
  <c r="J2130"/>
  <c r="J2094"/>
  <c r="BK2066"/>
  <c r="BK1977"/>
  <c r="J1972"/>
  <c r="J1967"/>
  <c r="J1963"/>
  <c r="J1959"/>
  <c r="J1956"/>
  <c r="BK1951"/>
  <c r="J1947"/>
  <c r="J1943"/>
  <c r="BK1938"/>
  <c r="BK1932"/>
  <c r="J1929"/>
  <c r="J1925"/>
  <c r="BK1920"/>
  <c r="BK1915"/>
  <c r="J1913"/>
  <c r="BK1901"/>
  <c r="J1889"/>
  <c r="J1885"/>
  <c r="BK1881"/>
  <c r="J1877"/>
  <c r="BK1873"/>
  <c r="BK1869"/>
  <c r="J1866"/>
  <c r="J1823"/>
  <c r="BK1779"/>
  <c r="J1753"/>
  <c r="J1729"/>
  <c r="J1703"/>
  <c r="J1667"/>
  <c r="J1646"/>
  <c r="J1605"/>
  <c r="J1553"/>
  <c r="BK1526"/>
  <c r="J1506"/>
  <c r="BK1439"/>
  <c r="J1387"/>
  <c r="J1361"/>
  <c r="BK1350"/>
  <c r="BK1342"/>
  <c r="J1335"/>
  <c r="J1288"/>
  <c r="J1270"/>
  <c r="BK1234"/>
  <c r="BK1211"/>
  <c r="J1174"/>
  <c r="J1154"/>
  <c r="J1139"/>
  <c r="J1122"/>
  <c r="J1092"/>
  <c r="BK1056"/>
  <c r="BK1032"/>
  <c r="BK1008"/>
  <c r="BK975"/>
  <c r="J958"/>
  <c r="J915"/>
  <c r="BK876"/>
  <c r="BK840"/>
  <c r="J820"/>
  <c r="BK795"/>
  <c r="BK770"/>
  <c r="BK755"/>
  <c r="BK736"/>
  <c r="BK647"/>
  <c r="J571"/>
  <c r="J455"/>
  <c r="J382"/>
  <c r="J313"/>
  <c r="BK216"/>
  <c r="BK173"/>
  <c r="BK150"/>
  <c i="3" r="J124"/>
  <c r="J138"/>
  <c r="BK146"/>
  <c r="J167"/>
  <c r="J159"/>
  <c r="J149"/>
  <c r="J151"/>
  <c i="4" r="J138"/>
  <c r="J133"/>
  <c r="BK134"/>
  <c r="BK127"/>
  <c i="5" r="J134"/>
  <c r="BK150"/>
  <c r="J144"/>
  <c r="BK147"/>
  <c r="BK141"/>
  <c i="6" r="BK145"/>
  <c r="J133"/>
  <c r="BK133"/>
  <c r="J136"/>
  <c r="BK130"/>
  <c r="BK143"/>
  <c r="J127"/>
  <c i="7" r="J131"/>
  <c r="J141"/>
  <c r="J145"/>
  <c r="J151"/>
  <c r="J156"/>
  <c r="BK161"/>
  <c r="BK154"/>
  <c r="BK158"/>
  <c r="BK147"/>
  <c i="8" r="BK296"/>
  <c r="J371"/>
  <c r="J267"/>
  <c r="J166"/>
  <c r="BK147"/>
  <c r="BK255"/>
  <c r="BK185"/>
  <c r="J146"/>
  <c r="J353"/>
  <c r="BK298"/>
  <c r="BK209"/>
  <c r="BK171"/>
  <c r="J357"/>
  <c r="J151"/>
  <c r="J273"/>
  <c r="J191"/>
  <c r="J161"/>
  <c r="BK342"/>
  <c r="J226"/>
  <c r="BK186"/>
  <c r="J165"/>
  <c i="9" r="J668"/>
  <c r="BK554"/>
  <c r="J494"/>
  <c r="BK452"/>
  <c r="J388"/>
  <c r="BK341"/>
  <c r="BK294"/>
  <c r="BK271"/>
  <c r="BK172"/>
  <c r="J690"/>
  <c r="J615"/>
  <c r="BK498"/>
  <c r="J380"/>
  <c r="BK315"/>
  <c r="BK239"/>
  <c r="J204"/>
  <c r="BK143"/>
  <c r="BK650"/>
  <c r="BK623"/>
  <c r="J562"/>
  <c r="BK492"/>
  <c r="J443"/>
  <c r="BK353"/>
  <c r="J265"/>
  <c r="J209"/>
  <c r="BK692"/>
  <c r="J638"/>
  <c r="BK557"/>
  <c r="BK484"/>
  <c r="J422"/>
  <c r="J371"/>
  <c r="BK277"/>
  <c r="J198"/>
  <c r="J146"/>
  <c r="BK586"/>
  <c r="J469"/>
  <c r="J416"/>
  <c r="BK377"/>
  <c r="J350"/>
  <c r="BK312"/>
  <c r="BK209"/>
  <c r="BK641"/>
  <c r="J561"/>
  <c r="J503"/>
  <c r="BK431"/>
  <c r="J382"/>
  <c r="J258"/>
  <c r="BK204"/>
  <c r="BK167"/>
  <c r="J613"/>
  <c r="J498"/>
  <c r="BK427"/>
  <c r="BK358"/>
  <c r="J306"/>
  <c r="J235"/>
  <c r="J180"/>
  <c r="BK722"/>
  <c r="BK712"/>
  <c r="J705"/>
  <c r="BK663"/>
  <c r="J602"/>
  <c r="J549"/>
  <c r="BK475"/>
  <c r="J404"/>
  <c r="BK371"/>
  <c r="BK326"/>
  <c r="J281"/>
  <c r="BK241"/>
  <c r="BK187"/>
  <c r="BK150"/>
  <c i="10" r="J482"/>
  <c r="BK398"/>
  <c r="BK324"/>
  <c r="J191"/>
  <c r="BK505"/>
  <c r="J430"/>
  <c r="J318"/>
  <c r="J245"/>
  <c r="J147"/>
  <c r="J488"/>
  <c r="J413"/>
  <c r="J279"/>
  <c r="BK191"/>
  <c r="BK533"/>
  <c r="BK462"/>
  <c r="J393"/>
  <c r="BK328"/>
  <c r="BK227"/>
  <c r="BK162"/>
  <c r="BK501"/>
  <c r="J458"/>
  <c r="BK388"/>
  <c r="BK352"/>
  <c r="BK279"/>
  <c r="BK210"/>
  <c r="BK492"/>
  <c r="J410"/>
  <c r="BK320"/>
  <c r="BK205"/>
  <c r="BK503"/>
  <c r="BK417"/>
  <c r="J339"/>
  <c r="BK286"/>
  <c r="J237"/>
  <c r="BK176"/>
  <c r="BK540"/>
  <c r="J467"/>
  <c r="J388"/>
  <c r="J354"/>
  <c r="BK307"/>
  <c r="BK242"/>
  <c r="BK196"/>
  <c i="11" r="J168"/>
  <c r="J142"/>
  <c r="BK190"/>
  <c r="BK128"/>
  <c r="J157"/>
  <c r="J173"/>
  <c r="J130"/>
  <c i="12" r="BK153"/>
  <c r="BK140"/>
  <c r="BK155"/>
  <c r="J148"/>
  <c r="J137"/>
  <c r="F36"/>
  <c i="2" r="J2991"/>
  <c r="BK2972"/>
  <c r="J2954"/>
  <c r="J2921"/>
  <c r="J2888"/>
  <c r="BK2868"/>
  <c r="J2857"/>
  <c r="BK2823"/>
  <c r="J2802"/>
  <c r="BK2751"/>
  <c r="BK2715"/>
  <c r="J2683"/>
  <c r="J2658"/>
  <c r="J2611"/>
  <c r="J2557"/>
  <c r="BK2526"/>
  <c r="J2475"/>
  <c r="BK2435"/>
  <c r="BK2313"/>
  <c r="J2299"/>
  <c r="J2237"/>
  <c r="J2164"/>
  <c r="BK2116"/>
  <c r="J2084"/>
  <c r="BK2052"/>
  <c r="J1977"/>
  <c r="J1973"/>
  <c r="J1969"/>
  <c r="BK1965"/>
  <c r="BK1962"/>
  <c r="J1958"/>
  <c r="BK1954"/>
  <c r="J1950"/>
  <c r="J1946"/>
  <c r="J1942"/>
  <c r="J1938"/>
  <c r="BK1933"/>
  <c r="BK1927"/>
  <c r="J1924"/>
  <c r="J1919"/>
  <c r="J1915"/>
  <c r="BK1912"/>
  <c r="BK1891"/>
  <c r="J1886"/>
  <c r="BK1880"/>
  <c r="BK1875"/>
  <c r="BK1870"/>
  <c r="J1868"/>
  <c r="J1844"/>
  <c r="BK1801"/>
  <c r="BK1773"/>
  <c r="J1763"/>
  <c r="J1745"/>
  <c r="J1723"/>
  <c r="J1696"/>
  <c r="J1661"/>
  <c r="BK1634"/>
  <c r="BK1588"/>
  <c r="J1531"/>
  <c r="BK1509"/>
  <c r="J1452"/>
  <c r="J1395"/>
  <c r="J1365"/>
  <c r="BK1353"/>
  <c r="BK1339"/>
  <c r="BK1316"/>
  <c r="BK1282"/>
  <c r="J1252"/>
  <c r="BK1228"/>
  <c r="J1211"/>
  <c r="BK1169"/>
  <c r="BK1154"/>
  <c r="BK1128"/>
  <c r="BK1104"/>
  <c r="J1086"/>
  <c r="J1068"/>
  <c r="BK1050"/>
  <c r="BK1020"/>
  <c r="J999"/>
  <c r="BK958"/>
  <c r="BK921"/>
  <c r="BK870"/>
  <c r="J834"/>
  <c r="J812"/>
  <c r="BK782"/>
  <c r="BK749"/>
  <c r="BK738"/>
  <c r="J647"/>
  <c r="BK523"/>
  <c r="J464"/>
  <c r="BK385"/>
  <c r="J345"/>
  <c r="BK238"/>
  <c r="BK186"/>
  <c r="J150"/>
  <c i="3" r="BK143"/>
  <c r="BK127"/>
  <c r="J143"/>
  <c r="J171"/>
  <c r="J184"/>
  <c r="BK171"/>
  <c r="BK188"/>
  <c i="4" r="BK135"/>
  <c r="J144"/>
  <c r="BK130"/>
  <c r="J128"/>
  <c i="5" r="BK137"/>
  <c r="J131"/>
  <c r="J128"/>
  <c r="BK143"/>
  <c r="BK133"/>
  <c r="J137"/>
  <c i="6" r="BK135"/>
  <c r="J140"/>
  <c r="J138"/>
  <c r="BK132"/>
  <c r="J137"/>
  <c i="7" r="BK164"/>
  <c r="J159"/>
  <c r="J150"/>
  <c r="BK165"/>
  <c r="BK162"/>
  <c r="BK142"/>
  <c r="J142"/>
  <c r="BK149"/>
  <c i="8" r="J209"/>
  <c r="J171"/>
  <c r="BK317"/>
  <c r="J185"/>
  <c r="BK159"/>
  <c r="BK353"/>
  <c r="J235"/>
  <c r="J157"/>
  <c r="J337"/>
  <c r="BK151"/>
  <c r="BK199"/>
  <c r="BK371"/>
  <c r="J206"/>
  <c r="BK176"/>
  <c r="BK355"/>
  <c r="BK205"/>
  <c r="BK183"/>
  <c r="J162"/>
  <c i="9" r="J625"/>
  <c r="J579"/>
  <c r="J540"/>
  <c r="J486"/>
  <c r="J455"/>
  <c r="BK416"/>
  <c r="BK365"/>
  <c r="BK319"/>
  <c r="J277"/>
  <c r="J170"/>
  <c r="J688"/>
  <c r="BK627"/>
  <c r="BK471"/>
  <c r="J406"/>
  <c r="J321"/>
  <c r="BK249"/>
  <c r="J205"/>
  <c r="BK685"/>
  <c r="J606"/>
  <c r="BK552"/>
  <c r="BK469"/>
  <c r="J372"/>
  <c r="J286"/>
  <c r="BK222"/>
  <c r="BK680"/>
  <c r="BK604"/>
  <c r="J464"/>
  <c r="BK408"/>
  <c r="BK364"/>
  <c r="BK237"/>
  <c r="J184"/>
  <c r="J685"/>
  <c r="J627"/>
  <c r="BK531"/>
  <c r="J445"/>
  <c r="J412"/>
  <c r="J365"/>
  <c r="J326"/>
  <c r="J222"/>
  <c r="J653"/>
  <c r="BK600"/>
  <c r="BK518"/>
  <c r="BK477"/>
  <c r="BK414"/>
  <c r="BK302"/>
  <c r="J247"/>
  <c r="BK195"/>
  <c r="BK154"/>
  <c r="J596"/>
  <c r="J490"/>
  <c r="J383"/>
  <c r="BK345"/>
  <c r="BK298"/>
  <c r="BK215"/>
  <c r="BK163"/>
  <c r="J712"/>
  <c r="BK690"/>
  <c r="J619"/>
  <c r="BK562"/>
  <c r="J529"/>
  <c r="J447"/>
  <c r="BK392"/>
  <c r="J356"/>
  <c r="J315"/>
  <c r="BK275"/>
  <c r="J243"/>
  <c r="J193"/>
  <c r="J152"/>
  <c i="10" r="BK518"/>
  <c r="J402"/>
  <c r="BK326"/>
  <c r="J242"/>
  <c r="J189"/>
  <c r="J509"/>
  <c r="J440"/>
  <c r="BK370"/>
  <c r="J219"/>
  <c r="J513"/>
  <c r="BK425"/>
  <c r="BK339"/>
  <c r="BK261"/>
  <c r="BK182"/>
  <c r="J528"/>
  <c r="J400"/>
  <c r="J342"/>
  <c r="BK294"/>
  <c r="BK203"/>
  <c r="BK535"/>
  <c r="J495"/>
  <c r="BK449"/>
  <c r="BK383"/>
  <c r="J337"/>
  <c r="BK305"/>
  <c r="BK208"/>
  <c r="J501"/>
  <c r="BK402"/>
  <c r="J266"/>
  <c r="BK156"/>
  <c r="J480"/>
  <c r="BK391"/>
  <c r="J311"/>
  <c r="BK251"/>
  <c r="J203"/>
  <c r="J141"/>
  <c r="J442"/>
  <c r="J376"/>
  <c r="J344"/>
  <c r="BK269"/>
  <c r="BK230"/>
  <c r="J169"/>
  <c i="11" r="J147"/>
  <c r="J178"/>
  <c r="BK135"/>
  <c r="BK152"/>
  <c r="BK137"/>
  <c r="J128"/>
  <c i="12" r="J142"/>
  <c r="BK136"/>
  <c r="J126"/>
  <c r="J143"/>
  <c r="J135"/>
  <c r="J155"/>
  <c r="BK152"/>
  <c r="J132"/>
  <c i="13" r="BK181"/>
  <c r="J221"/>
  <c r="J234"/>
  <c r="J238"/>
  <c r="BK126"/>
  <c i="2" r="BK2978"/>
  <c r="BK2963"/>
  <c r="J2927"/>
  <c r="BK2896"/>
  <c r="J2880"/>
  <c r="BK2870"/>
  <c r="J2858"/>
  <c r="J2840"/>
  <c r="J2805"/>
  <c r="BK2777"/>
  <c r="J2753"/>
  <c r="J2715"/>
  <c r="J2663"/>
  <c r="J2646"/>
  <c r="BK2567"/>
  <c r="J2536"/>
  <c r="BK2515"/>
  <c r="BK2493"/>
  <c r="J2462"/>
  <c r="BK2419"/>
  <c r="BK2323"/>
  <c r="J2297"/>
  <c r="BK2259"/>
  <c r="J2221"/>
  <c r="BK2181"/>
  <c r="BK2130"/>
  <c r="BK2094"/>
  <c r="J2016"/>
  <c r="BK1974"/>
  <c r="J1970"/>
  <c r="J1965"/>
  <c r="BK1961"/>
  <c r="BK1957"/>
  <c r="J1953"/>
  <c r="BK1949"/>
  <c r="BK1944"/>
  <c r="J1939"/>
  <c r="BK1934"/>
  <c r="BK1930"/>
  <c r="J1927"/>
  <c r="J1923"/>
  <c r="J1920"/>
  <c r="BK1917"/>
  <c r="BK1913"/>
  <c r="J1908"/>
  <c r="BK1889"/>
  <c r="BK1886"/>
  <c r="BK1882"/>
  <c r="BK1878"/>
  <c r="J1873"/>
  <c r="BK1866"/>
  <c r="J1860"/>
  <c r="BK1803"/>
  <c r="BK1778"/>
  <c r="BK1753"/>
  <c r="BK1729"/>
  <c r="J1717"/>
  <c r="BK1696"/>
  <c r="J1673"/>
  <c r="BK1646"/>
  <c r="J1632"/>
  <c r="J1588"/>
  <c r="J1537"/>
  <c r="J1517"/>
  <c r="J1456"/>
  <c r="BK1395"/>
  <c r="BK1361"/>
  <c r="J1353"/>
  <c r="BK1344"/>
  <c r="J1326"/>
  <c r="J1297"/>
  <c r="J1264"/>
  <c r="BK1240"/>
  <c r="BK1217"/>
  <c r="BK1191"/>
  <c r="J1169"/>
  <c r="BK1144"/>
  <c r="J1116"/>
  <c r="BK1092"/>
  <c r="J1074"/>
  <c r="J1050"/>
  <c r="BK1026"/>
  <c r="BK999"/>
  <c r="BK967"/>
  <c r="BK915"/>
  <c r="BK898"/>
  <c r="J848"/>
  <c r="J826"/>
  <c r="J782"/>
  <c r="J760"/>
  <c r="J736"/>
  <c r="BK636"/>
  <c r="J523"/>
  <c r="BK455"/>
  <c r="J423"/>
  <c r="BK350"/>
  <c r="J249"/>
  <c r="J195"/>
  <c r="J161"/>
  <c i="3" r="BK156"/>
  <c r="BK183"/>
  <c r="BK151"/>
  <c r="BK176"/>
  <c r="J173"/>
  <c r="J168"/>
  <c r="BK141"/>
  <c i="4" r="J142"/>
  <c r="BK139"/>
  <c r="BK128"/>
  <c r="BK133"/>
  <c i="5" r="J145"/>
  <c r="J140"/>
  <c r="J130"/>
  <c r="J138"/>
  <c r="BK132"/>
  <c r="J141"/>
  <c i="6" r="J142"/>
  <c r="BK139"/>
  <c r="J145"/>
  <c r="BK147"/>
  <c r="J148"/>
  <c r="BK136"/>
  <c i="7" r="BK130"/>
  <c r="BK134"/>
  <c r="BK127"/>
  <c r="J147"/>
  <c r="BK155"/>
  <c r="J160"/>
  <c r="BK133"/>
  <c r="BK129"/>
  <c r="BK131"/>
  <c i="8" r="J204"/>
  <c r="J153"/>
  <c r="J296"/>
  <c r="J173"/>
  <c r="J160"/>
  <c r="J361"/>
  <c r="J238"/>
  <c r="J182"/>
  <c r="BK357"/>
  <c r="J298"/>
  <c r="BK192"/>
  <c r="BK283"/>
  <c r="J205"/>
  <c r="J167"/>
  <c r="BK339"/>
  <c r="BK198"/>
  <c r="BK158"/>
  <c i="9" r="J609"/>
  <c r="J559"/>
  <c r="J499"/>
  <c r="BK464"/>
  <c r="BK424"/>
  <c r="J378"/>
  <c r="J342"/>
  <c r="BK290"/>
  <c r="BK265"/>
  <c r="J161"/>
  <c r="J656"/>
  <c r="BK625"/>
  <c r="J514"/>
  <c r="J396"/>
  <c r="BK342"/>
  <c r="J308"/>
  <c r="J213"/>
  <c r="BK170"/>
  <c r="BK683"/>
  <c r="BK630"/>
  <c r="BK595"/>
  <c r="J523"/>
  <c r="J482"/>
  <c r="J414"/>
  <c r="J344"/>
  <c r="BK269"/>
  <c r="BK235"/>
  <c r="BK157"/>
  <c r="J621"/>
  <c r="J516"/>
  <c r="BK455"/>
  <c r="J377"/>
  <c r="J249"/>
  <c r="BK200"/>
  <c r="J163"/>
  <c r="J641"/>
  <c r="J557"/>
  <c r="BK490"/>
  <c r="BK435"/>
  <c r="J364"/>
  <c r="J339"/>
  <c r="J224"/>
  <c r="J671"/>
  <c r="BK521"/>
  <c r="J462"/>
  <c r="BK404"/>
  <c r="BK316"/>
  <c r="BK292"/>
  <c r="J239"/>
  <c r="J191"/>
  <c r="J623"/>
  <c r="BK514"/>
  <c r="BK401"/>
  <c r="J353"/>
  <c r="BK304"/>
  <c r="BK218"/>
  <c r="J169"/>
  <c r="BK719"/>
  <c r="BK709"/>
  <c r="J702"/>
  <c r="J650"/>
  <c r="BK583"/>
  <c r="BK542"/>
  <c r="BK418"/>
  <c r="BK384"/>
  <c r="J354"/>
  <c r="J324"/>
  <c r="J271"/>
  <c r="BK225"/>
  <c r="BK165"/>
  <c i="10" r="J523"/>
  <c r="J432"/>
  <c r="BK358"/>
  <c r="J284"/>
  <c r="BK184"/>
  <c r="BK495"/>
  <c r="J425"/>
  <c r="BK376"/>
  <c r="J232"/>
  <c r="BK530"/>
  <c r="BK444"/>
  <c r="J331"/>
  <c r="BK201"/>
  <c r="J538"/>
  <c r="BK464"/>
  <c r="BK354"/>
  <c r="BK316"/>
  <c r="J221"/>
  <c r="BK515"/>
  <c r="BK485"/>
  <c r="BK442"/>
  <c r="J328"/>
  <c r="J271"/>
  <c r="J201"/>
  <c r="J472"/>
  <c r="J422"/>
  <c r="BK344"/>
  <c r="BK258"/>
  <c r="J144"/>
  <c r="J462"/>
  <c r="BK342"/>
  <c r="J289"/>
  <c r="BK232"/>
  <c r="BK159"/>
  <c r="BK440"/>
  <c r="J370"/>
  <c r="J324"/>
  <c r="BK284"/>
  <c r="J227"/>
  <c r="BK138"/>
  <c i="11" r="BK145"/>
  <c r="J181"/>
  <c r="J162"/>
  <c r="BK187"/>
  <c r="BK154"/>
  <c r="BK130"/>
  <c r="BK178"/>
  <c i="12" r="BK147"/>
  <c r="J150"/>
  <c r="BK132"/>
  <c r="BK137"/>
  <c r="BK134"/>
  <c r="J154"/>
  <c r="J144"/>
  <c i="13" r="BK234"/>
  <c r="BK202"/>
  <c r="BK183"/>
  <c r="J174"/>
  <c r="BK148"/>
  <c i="2" r="BK2986"/>
  <c r="J2964"/>
  <c r="BK2927"/>
  <c r="J2910"/>
  <c r="BK2877"/>
  <c r="BK2866"/>
  <c r="J2850"/>
  <c r="BK2814"/>
  <c r="J2762"/>
  <c r="J2736"/>
  <c r="BK2683"/>
  <c r="BK2658"/>
  <c r="BK2574"/>
  <c r="BK2536"/>
  <c r="BK2507"/>
  <c r="J2491"/>
  <c r="BK2450"/>
  <c r="J2393"/>
  <c r="BK2311"/>
  <c r="BK2297"/>
  <c r="J2270"/>
  <c r="J2132"/>
  <c r="J2107"/>
  <c r="J2066"/>
  <c r="J1979"/>
  <c r="BK1973"/>
  <c r="BK1970"/>
  <c r="BK1966"/>
  <c r="J1962"/>
  <c r="BK1958"/>
  <c r="J1954"/>
  <c r="BK1950"/>
  <c r="BK1946"/>
  <c r="BK1942"/>
  <c r="J1937"/>
  <c r="J1931"/>
  <c r="J1926"/>
  <c r="BK1922"/>
  <c r="BK1918"/>
  <c r="J1914"/>
  <c r="BK1908"/>
  <c r="BK1888"/>
  <c r="J1883"/>
  <c r="J1880"/>
  <c r="J1874"/>
  <c r="J1871"/>
  <c r="J1863"/>
  <c r="BK1823"/>
  <c r="J1779"/>
  <c r="J1772"/>
  <c r="J1735"/>
  <c r="BK1717"/>
  <c r="J1698"/>
  <c r="BK1673"/>
  <c r="J1655"/>
  <c r="BK1632"/>
  <c r="J1576"/>
  <c r="BK1531"/>
  <c r="BK1517"/>
  <c r="BK1456"/>
  <c r="J1439"/>
  <c r="J1377"/>
  <c r="J1356"/>
  <c r="J1347"/>
  <c r="BK1337"/>
  <c r="BK1297"/>
  <c r="BK1264"/>
  <c r="J1246"/>
  <c r="J1228"/>
  <c r="J1206"/>
  <c r="BK1182"/>
  <c r="J1164"/>
  <c r="J1144"/>
  <c r="BK1122"/>
  <c r="J1104"/>
  <c r="J1080"/>
  <c r="J1056"/>
  <c r="J1032"/>
  <c r="J1008"/>
  <c r="J985"/>
  <c r="J961"/>
  <c r="J927"/>
  <c r="BK903"/>
  <c r="BK848"/>
  <c r="BK806"/>
  <c r="J765"/>
  <c r="J743"/>
  <c r="BK729"/>
  <c r="BK626"/>
  <c r="BK473"/>
  <c r="J417"/>
  <c r="J281"/>
  <c r="J216"/>
  <c r="J173"/>
  <c i="1" r="AS95"/>
  <c i="4" r="BK145"/>
  <c r="BK138"/>
  <c r="BK144"/>
  <c i="5" r="BK153"/>
  <c r="J148"/>
  <c r="BK140"/>
  <c r="BK144"/>
  <c r="BK145"/>
  <c r="J143"/>
  <c i="6" r="J132"/>
  <c r="J146"/>
  <c r="J147"/>
  <c r="J141"/>
  <c r="BK141"/>
  <c i="7" r="J161"/>
  <c r="BK163"/>
  <c r="J137"/>
  <c r="BK140"/>
  <c r="J130"/>
  <c r="BK135"/>
  <c r="BK136"/>
  <c r="J135"/>
  <c r="J153"/>
  <c i="8" r="BK332"/>
  <c r="J178"/>
  <c r="J325"/>
  <c r="BK193"/>
  <c r="BK161"/>
  <c r="BK345"/>
  <c r="J186"/>
  <c r="J155"/>
  <c r="BK229"/>
  <c r="BK155"/>
  <c r="BK150"/>
  <c r="BK200"/>
  <c r="BK361"/>
  <c r="BK235"/>
  <c r="J177"/>
  <c r="BK160"/>
  <c r="J335"/>
  <c r="J200"/>
  <c r="J181"/>
  <c r="BK148"/>
  <c i="9" r="BK602"/>
  <c r="BK545"/>
  <c r="BK516"/>
  <c r="J471"/>
  <c r="BK433"/>
  <c r="J398"/>
  <c r="J366"/>
  <c r="J330"/>
  <c r="J279"/>
  <c r="BK202"/>
  <c r="J145"/>
  <c r="J630"/>
  <c r="BK526"/>
  <c r="J435"/>
  <c r="J368"/>
  <c r="J312"/>
  <c r="BK220"/>
  <c r="J195"/>
  <c r="J696"/>
  <c r="J635"/>
  <c r="J569"/>
  <c r="BK486"/>
  <c r="BK397"/>
  <c r="BK324"/>
  <c r="J251"/>
  <c r="BK174"/>
  <c r="BK615"/>
  <c r="J508"/>
  <c r="J452"/>
  <c r="J392"/>
  <c r="BK339"/>
  <c r="BK211"/>
  <c r="BK169"/>
  <c r="J683"/>
  <c r="J608"/>
  <c r="J510"/>
  <c r="J457"/>
  <c r="BK406"/>
  <c r="BK372"/>
  <c r="BK333"/>
  <c r="J229"/>
  <c r="J678"/>
  <c r="J567"/>
  <c r="J480"/>
  <c r="J424"/>
  <c r="J400"/>
  <c r="BK308"/>
  <c r="BK279"/>
  <c r="BK224"/>
  <c r="J172"/>
  <c r="J617"/>
  <c r="BK564"/>
  <c r="J460"/>
  <c r="BK390"/>
  <c r="BK352"/>
  <c r="J262"/>
  <c r="J187"/>
  <c r="J154"/>
  <c r="J717"/>
  <c r="BK706"/>
  <c r="BK671"/>
  <c r="BK611"/>
  <c r="BK579"/>
  <c r="J501"/>
  <c r="BK429"/>
  <c r="BK386"/>
  <c r="J352"/>
  <c r="J304"/>
  <c r="J273"/>
  <c r="J237"/>
  <c r="BK205"/>
  <c r="BK162"/>
  <c i="10" r="BK528"/>
  <c r="BK427"/>
  <c r="BK337"/>
  <c r="BK271"/>
  <c r="J156"/>
  <c r="BK477"/>
  <c r="BK415"/>
  <c r="BK253"/>
  <c r="BK144"/>
  <c r="J492"/>
  <c r="BK360"/>
  <c r="J264"/>
  <c r="J184"/>
  <c r="BK467"/>
  <c r="J358"/>
  <c r="J326"/>
  <c r="J251"/>
  <c r="J194"/>
  <c r="BK525"/>
  <c r="BK474"/>
  <c r="J398"/>
  <c r="J356"/>
  <c r="BK309"/>
  <c r="J240"/>
  <c r="J150"/>
  <c r="J447"/>
  <c r="J381"/>
  <c r="J297"/>
  <c r="BK169"/>
  <c r="J474"/>
  <c r="BK331"/>
  <c r="J230"/>
  <c r="J167"/>
  <c r="BK538"/>
  <c r="J449"/>
  <c r="BK373"/>
  <c r="BK349"/>
  <c r="BK289"/>
  <c r="BK235"/>
  <c r="J162"/>
  <c i="11" r="BK149"/>
  <c r="BK184"/>
  <c r="J140"/>
  <c r="J149"/>
  <c r="BK133"/>
  <c r="J135"/>
  <c r="J145"/>
  <c i="12" r="J130"/>
  <c r="J139"/>
  <c r="J146"/>
  <c r="BK133"/>
  <c r="J133"/>
  <c r="BK148"/>
  <c r="BK150"/>
  <c r="BK129"/>
  <c i="13" r="J214"/>
  <c r="J230"/>
  <c r="J181"/>
  <c r="J126"/>
  <c r="J148"/>
  <c i="2" r="BK2990"/>
  <c r="J2972"/>
  <c r="BK2954"/>
  <c r="BK2910"/>
  <c r="BK2880"/>
  <c r="J2870"/>
  <c r="BK2857"/>
  <c r="J2825"/>
  <c r="BK2802"/>
  <c r="BK2736"/>
  <c r="J2703"/>
  <c r="BK2611"/>
  <c r="BK2557"/>
  <c r="J2528"/>
  <c r="J2493"/>
  <c r="BK2452"/>
  <c r="J2419"/>
  <c r="J2323"/>
  <c r="BK2308"/>
  <c r="BK2272"/>
  <c r="J2172"/>
  <c r="BK2084"/>
  <c r="BK2016"/>
  <c r="J1976"/>
  <c r="J1971"/>
  <c r="BK1967"/>
  <c r="BK1963"/>
  <c r="BK1959"/>
  <c r="BK1956"/>
  <c r="BK1952"/>
  <c r="J1949"/>
  <c r="BK1945"/>
  <c r="BK1941"/>
  <c r="J1936"/>
  <c r="J1932"/>
  <c r="BK1928"/>
  <c r="BK1925"/>
  <c r="J1922"/>
  <c r="J1918"/>
  <c r="BK1914"/>
  <c r="BK1911"/>
  <c r="J1894"/>
  <c r="BK1887"/>
  <c r="J1884"/>
  <c r="J1879"/>
  <c r="BK1876"/>
  <c r="BK1872"/>
  <c r="J1869"/>
  <c r="BK1863"/>
  <c r="J1842"/>
  <c r="J1790"/>
  <c r="BK1772"/>
  <c r="BK1745"/>
  <c r="BK1715"/>
  <c r="BK1685"/>
  <c r="BK1667"/>
  <c r="BK1640"/>
  <c r="BK1605"/>
  <c r="J1598"/>
  <c r="BK1537"/>
  <c r="BK1506"/>
  <c r="BK1426"/>
  <c r="J1368"/>
  <c r="BK1356"/>
  <c r="J1344"/>
  <c r="BK1335"/>
  <c r="BK1288"/>
  <c r="BK1270"/>
  <c r="BK1246"/>
  <c r="J1222"/>
  <c r="BK1197"/>
  <c r="BK1174"/>
  <c r="J1159"/>
  <c r="BK1134"/>
  <c r="J1110"/>
  <c r="BK1086"/>
  <c r="BK1068"/>
  <c r="J1044"/>
  <c r="BK1014"/>
  <c r="J992"/>
  <c r="BK934"/>
  <c r="BK908"/>
  <c r="J876"/>
  <c r="BK834"/>
  <c r="BK796"/>
  <c r="J776"/>
  <c r="J755"/>
  <c r="J740"/>
  <c r="BK688"/>
  <c r="BK571"/>
  <c r="J473"/>
  <c r="BK417"/>
  <c r="BK345"/>
  <c r="J238"/>
  <c r="BK195"/>
  <c r="BK161"/>
  <c i="3" r="BK168"/>
  <c r="BK167"/>
  <c r="BK184"/>
  <c r="BK135"/>
  <c r="BK162"/>
  <c r="BK164"/>
  <c r="J162"/>
  <c r="J127"/>
  <c i="4" r="J141"/>
  <c r="BK143"/>
  <c r="J127"/>
  <c i="5" r="J151"/>
  <c r="J152"/>
  <c r="BK128"/>
  <c r="BK152"/>
  <c r="J132"/>
  <c r="J147"/>
  <c i="6" r="J134"/>
  <c r="J135"/>
  <c r="BK134"/>
  <c r="J129"/>
  <c r="J124"/>
  <c i="7" r="J154"/>
  <c r="BK148"/>
  <c r="J129"/>
  <c r="J164"/>
  <c r="J140"/>
  <c r="J152"/>
  <c r="BK141"/>
  <c r="J165"/>
  <c r="J148"/>
  <c i="8" r="BK276"/>
  <c r="BK179"/>
  <c r="BK337"/>
  <c r="BK182"/>
  <c r="BK152"/>
  <c r="J317"/>
  <c r="J199"/>
  <c r="J176"/>
  <c r="BK315"/>
  <c r="J158"/>
  <c r="J148"/>
  <c r="J198"/>
  <c r="BK349"/>
  <c r="J229"/>
  <c r="J188"/>
  <c r="J159"/>
  <c r="J255"/>
  <c r="J194"/>
  <c r="BK168"/>
  <c r="J147"/>
  <c i="9" r="BK606"/>
  <c r="J542"/>
  <c r="J484"/>
  <c r="BK457"/>
  <c r="BK420"/>
  <c r="BK374"/>
  <c r="BK338"/>
  <c r="BK284"/>
  <c r="BK182"/>
  <c r="J143"/>
  <c r="J632"/>
  <c r="BK540"/>
  <c r="J477"/>
  <c r="J408"/>
  <c r="BK360"/>
  <c r="BK263"/>
  <c r="J197"/>
  <c r="J159"/>
  <c r="BK644"/>
  <c r="BK593"/>
  <c r="BK499"/>
  <c r="J425"/>
  <c r="BK330"/>
  <c r="BK262"/>
  <c r="J227"/>
  <c r="J148"/>
  <c r="J658"/>
  <c r="BK561"/>
  <c r="BK460"/>
  <c r="BK378"/>
  <c r="J335"/>
  <c r="J225"/>
  <c r="BK189"/>
  <c r="J692"/>
  <c r="BK635"/>
  <c r="J534"/>
  <c r="BK466"/>
  <c r="J420"/>
  <c r="J384"/>
  <c r="J341"/>
  <c r="BK273"/>
  <c r="BK207"/>
  <c r="J644"/>
  <c r="J564"/>
  <c r="J496"/>
  <c r="BK459"/>
  <c r="BK335"/>
  <c r="J290"/>
  <c r="J231"/>
  <c r="BK186"/>
  <c r="BK146"/>
  <c r="J526"/>
  <c r="J418"/>
  <c r="BK362"/>
  <c r="BK336"/>
  <c r="J294"/>
  <c r="J186"/>
  <c r="J722"/>
  <c r="J715"/>
  <c r="BK702"/>
  <c r="BK688"/>
  <c r="BK613"/>
  <c r="BK559"/>
  <c r="J492"/>
  <c r="BK396"/>
  <c r="J360"/>
  <c r="J345"/>
  <c r="J284"/>
  <c r="BK251"/>
  <c r="J220"/>
  <c r="J157"/>
  <c i="10" r="J485"/>
  <c r="J360"/>
  <c r="J309"/>
  <c r="J213"/>
  <c r="BK523"/>
  <c r="J437"/>
  <c r="BK408"/>
  <c r="J286"/>
  <c r="J533"/>
  <c r="J451"/>
  <c r="J383"/>
  <c r="J258"/>
  <c r="BK167"/>
  <c r="BK480"/>
  <c r="BK405"/>
  <c r="BK347"/>
  <c r="J281"/>
  <c r="BK141"/>
  <c r="BK497"/>
  <c r="J464"/>
  <c r="J417"/>
  <c r="J365"/>
  <c r="BK311"/>
  <c r="J235"/>
  <c r="J507"/>
  <c r="J456"/>
  <c r="J405"/>
  <c r="BK302"/>
  <c r="BK179"/>
  <c r="J511"/>
  <c r="J444"/>
  <c r="BK381"/>
  <c r="BK322"/>
  <c r="J249"/>
  <c r="BK172"/>
  <c r="J525"/>
  <c r="J386"/>
  <c r="BK356"/>
  <c r="BK266"/>
  <c r="J210"/>
  <c i="11" r="J176"/>
  <c r="BK140"/>
  <c r="J125"/>
  <c r="J133"/>
  <c r="J184"/>
  <c r="BK142"/>
  <c r="J171"/>
  <c r="BK125"/>
  <c i="12" r="BK135"/>
  <c r="BK154"/>
  <c r="BK142"/>
  <c r="BK146"/>
  <c r="BK126"/>
  <c r="BK130"/>
  <c r="J138"/>
  <c i="13" r="BK217"/>
  <c r="J183"/>
  <c r="J191"/>
  <c r="BK141"/>
  <c i="5" l="1" r="T126"/>
  <c r="P136"/>
  <c r="R139"/>
  <c i="6" r="P123"/>
  <c i="7" r="R132"/>
  <c r="P146"/>
  <c i="8" r="R164"/>
  <c r="BK175"/>
  <c r="J175"/>
  <c r="J103"/>
  <c r="BK180"/>
  <c r="J180"/>
  <c r="J104"/>
  <c r="BK195"/>
  <c r="J195"/>
  <c r="J107"/>
  <c r="R216"/>
  <c r="R207"/>
  <c r="P334"/>
  <c r="BK363"/>
  <c r="J363"/>
  <c r="J121"/>
  <c i="9" r="T217"/>
  <c r="T283"/>
  <c r="T314"/>
  <c r="T318"/>
  <c r="R323"/>
  <c r="P332"/>
  <c r="T432"/>
  <c r="BK592"/>
  <c r="J592"/>
  <c r="J112"/>
  <c r="BK677"/>
  <c r="J677"/>
  <c r="J114"/>
  <c r="BK699"/>
  <c r="J699"/>
  <c r="J115"/>
  <c r="BK721"/>
  <c r="J721"/>
  <c r="J117"/>
  <c i="10" r="BK161"/>
  <c r="J161"/>
  <c r="J101"/>
  <c r="BK188"/>
  <c r="J188"/>
  <c r="J103"/>
  <c r="R336"/>
  <c r="T424"/>
  <c r="P487"/>
  <c r="P500"/>
  <c i="12" r="P145"/>
  <c i="2" r="T1530"/>
  <c r="T1865"/>
  <c r="T1862"/>
  <c r="T1910"/>
  <c r="T1890"/>
  <c r="P1935"/>
  <c r="R1940"/>
  <c r="BK2322"/>
  <c r="J2322"/>
  <c r="J120"/>
  <c r="T2662"/>
  <c r="R2804"/>
  <c r="R2920"/>
  <c r="R2919"/>
  <c i="3" r="BK123"/>
  <c r="J123"/>
  <c r="J99"/>
  <c r="P178"/>
  <c i="4" r="R131"/>
  <c r="T140"/>
  <c i="5" r="P129"/>
  <c r="P139"/>
  <c i="6" r="R144"/>
  <c i="7" r="P126"/>
  <c r="P157"/>
  <c i="8" r="P164"/>
  <c r="R175"/>
  <c r="P184"/>
  <c r="P195"/>
  <c r="BK243"/>
  <c r="J243"/>
  <c r="J112"/>
  <c r="BK305"/>
  <c r="J305"/>
  <c r="J116"/>
  <c r="P348"/>
  <c i="9" r="P217"/>
  <c r="P283"/>
  <c r="BK314"/>
  <c r="J314"/>
  <c r="J105"/>
  <c r="P318"/>
  <c r="T323"/>
  <c r="R332"/>
  <c r="R432"/>
  <c r="T592"/>
  <c r="R677"/>
  <c r="P699"/>
  <c r="P721"/>
  <c i="10" r="T161"/>
  <c r="T188"/>
  <c r="BK336"/>
  <c r="J336"/>
  <c r="J106"/>
  <c r="BK424"/>
  <c r="J424"/>
  <c r="J109"/>
  <c r="R487"/>
  <c r="R500"/>
  <c i="12" r="BK125"/>
  <c r="J125"/>
  <c r="J99"/>
  <c r="BK151"/>
  <c r="J151"/>
  <c r="J102"/>
  <c i="13" r="P147"/>
  <c r="P124"/>
  <c r="P123"/>
  <c i="1" r="AU107"/>
  <c i="2" r="P149"/>
  <c r="R248"/>
  <c r="T742"/>
  <c r="R1334"/>
  <c r="P1364"/>
  <c r="R1364"/>
  <c r="BK1508"/>
  <c r="J1508"/>
  <c r="J109"/>
  <c r="R1508"/>
  <c r="BK1978"/>
  <c r="J1978"/>
  <c r="J118"/>
  <c r="T2322"/>
  <c r="P2839"/>
  <c r="T2920"/>
  <c r="T2919"/>
  <c i="3" r="P123"/>
  <c r="P122"/>
  <c i="1" r="AU97"/>
  <c i="3" r="T178"/>
  <c i="4" r="T131"/>
  <c r="R140"/>
  <c i="5" r="R126"/>
  <c r="BK136"/>
  <c r="J136"/>
  <c r="J101"/>
  <c r="R146"/>
  <c i="6" r="T123"/>
  <c i="7" r="P132"/>
  <c r="T146"/>
  <c i="8" r="R145"/>
  <c r="BK170"/>
  <c r="J170"/>
  <c r="J102"/>
  <c r="T180"/>
  <c r="T189"/>
  <c r="T202"/>
  <c r="R243"/>
  <c r="BK334"/>
  <c r="J334"/>
  <c r="J117"/>
  <c r="T348"/>
  <c i="9" r="R142"/>
  <c r="P253"/>
  <c r="T349"/>
  <c r="R505"/>
  <c r="BK634"/>
  <c r="J634"/>
  <c r="J113"/>
  <c r="BK704"/>
  <c r="J704"/>
  <c r="J116"/>
  <c i="10" r="R137"/>
  <c r="P188"/>
  <c r="T336"/>
  <c r="P424"/>
  <c r="BK487"/>
  <c r="J487"/>
  <c r="J111"/>
  <c r="R517"/>
  <c i="11" r="BK122"/>
  <c r="J122"/>
  <c r="J99"/>
  <c i="12" r="T145"/>
  <c i="13" r="R147"/>
  <c r="R124"/>
  <c r="R123"/>
  <c i="2" r="R149"/>
  <c r="T248"/>
  <c r="P742"/>
  <c r="P646"/>
  <c r="P1334"/>
  <c r="BK1530"/>
  <c r="J1530"/>
  <c r="J110"/>
  <c r="R1865"/>
  <c r="R1862"/>
  <c r="R1910"/>
  <c r="R1890"/>
  <c r="BK1935"/>
  <c r="J1935"/>
  <c r="J115"/>
  <c r="R1935"/>
  <c r="T1935"/>
  <c r="R1978"/>
  <c r="P2662"/>
  <c r="P2804"/>
  <c r="R2839"/>
  <c i="3" r="R178"/>
  <c i="4" r="BK126"/>
  <c r="J126"/>
  <c r="J99"/>
  <c r="BK137"/>
  <c r="J137"/>
  <c r="J102"/>
  <c r="P140"/>
  <c i="5" r="BK126"/>
  <c r="BK146"/>
  <c r="J146"/>
  <c r="J103"/>
  <c i="6" r="T144"/>
  <c i="7" r="T132"/>
  <c r="R146"/>
  <c i="8" r="R170"/>
  <c r="T175"/>
  <c r="R184"/>
  <c r="T195"/>
  <c r="P243"/>
  <c r="T305"/>
  <c r="R363"/>
  <c i="9" r="T142"/>
  <c r="R253"/>
  <c r="R349"/>
  <c r="P505"/>
  <c r="R634"/>
  <c r="P704"/>
  <c i="10" r="P137"/>
  <c r="T248"/>
  <c r="BK315"/>
  <c r="J315"/>
  <c r="J105"/>
  <c r="BK375"/>
  <c r="J375"/>
  <c r="J107"/>
  <c r="T407"/>
  <c r="P471"/>
  <c r="P517"/>
  <c i="12" r="R145"/>
  <c i="13" r="BK190"/>
  <c r="J190"/>
  <c r="J101"/>
  <c i="5" r="T129"/>
  <c r="T139"/>
  <c i="6" r="P144"/>
  <c i="7" r="BK126"/>
  <c r="BK146"/>
  <c r="J146"/>
  <c r="J102"/>
  <c i="8" r="BK145"/>
  <c r="J145"/>
  <c r="J100"/>
  <c r="T164"/>
  <c r="R180"/>
  <c r="BK189"/>
  <c r="J189"/>
  <c r="J106"/>
  <c r="P202"/>
  <c r="P216"/>
  <c r="P207"/>
  <c r="R305"/>
  <c r="R348"/>
  <c r="R347"/>
  <c i="9" r="BK142"/>
  <c r="BK253"/>
  <c r="J253"/>
  <c r="J103"/>
  <c r="P349"/>
  <c r="T505"/>
  <c r="T634"/>
  <c r="R704"/>
  <c i="10" r="T137"/>
  <c r="P248"/>
  <c r="R315"/>
  <c r="R375"/>
  <c r="R407"/>
  <c r="R471"/>
  <c r="BK517"/>
  <c r="J517"/>
  <c r="J113"/>
  <c i="11" r="P122"/>
  <c r="P121"/>
  <c i="1" r="AU105"/>
  <c i="12" r="BK145"/>
  <c r="J145"/>
  <c r="J100"/>
  <c r="T151"/>
  <c i="13" r="BK147"/>
  <c r="J147"/>
  <c r="J100"/>
  <c r="P190"/>
  <c r="BK229"/>
  <c r="J229"/>
  <c r="J103"/>
  <c i="2" r="BK248"/>
  <c r="J248"/>
  <c r="J102"/>
  <c r="P454"/>
  <c r="R454"/>
  <c r="T454"/>
  <c r="R1530"/>
  <c r="P1978"/>
  <c r="R2322"/>
  <c r="BK2839"/>
  <c r="J2839"/>
  <c r="J123"/>
  <c r="P2920"/>
  <c r="P2919"/>
  <c i="3" r="R123"/>
  <c r="R122"/>
  <c i="4" r="P126"/>
  <c r="BK131"/>
  <c r="J131"/>
  <c r="J101"/>
  <c r="BK140"/>
  <c r="J140"/>
  <c r="J103"/>
  <c i="5" r="P126"/>
  <c r="T136"/>
  <c r="T146"/>
  <c i="6" r="BK144"/>
  <c r="J144"/>
  <c r="J100"/>
  <c i="7" r="R126"/>
  <c r="T157"/>
  <c i="8" r="P145"/>
  <c r="P170"/>
  <c r="P180"/>
  <c r="P189"/>
  <c r="BK202"/>
  <c r="J202"/>
  <c r="J108"/>
  <c r="T243"/>
  <c r="R334"/>
  <c r="T363"/>
  <c i="9" r="R217"/>
  <c r="BK283"/>
  <c r="J283"/>
  <c r="J104"/>
  <c r="P314"/>
  <c r="BK318"/>
  <c r="J318"/>
  <c r="J106"/>
  <c r="BK323"/>
  <c r="J323"/>
  <c r="J107"/>
  <c r="T332"/>
  <c r="P432"/>
  <c r="P592"/>
  <c r="P677"/>
  <c r="R699"/>
  <c r="R721"/>
  <c i="10" r="P161"/>
  <c r="BK248"/>
  <c r="J248"/>
  <c r="J104"/>
  <c r="T315"/>
  <c r="P375"/>
  <c r="BK407"/>
  <c r="J407"/>
  <c r="J108"/>
  <c r="BK471"/>
  <c r="J471"/>
  <c r="J110"/>
  <c r="BK500"/>
  <c r="J500"/>
  <c r="J112"/>
  <c i="11" r="R122"/>
  <c r="R121"/>
  <c i="12" r="P125"/>
  <c r="P124"/>
  <c i="1" r="AU106"/>
  <c i="12" r="P151"/>
  <c i="13" r="T147"/>
  <c r="T124"/>
  <c r="T123"/>
  <c r="P229"/>
  <c i="2" r="BK149"/>
  <c r="J149"/>
  <c r="J100"/>
  <c r="P248"/>
  <c r="P247"/>
  <c r="R742"/>
  <c r="R646"/>
  <c r="T1334"/>
  <c r="P1530"/>
  <c r="P1865"/>
  <c r="P1862"/>
  <c r="P1910"/>
  <c r="P1940"/>
  <c r="T1978"/>
  <c r="BK2662"/>
  <c r="J2662"/>
  <c r="J121"/>
  <c r="BK2804"/>
  <c r="J2804"/>
  <c r="J122"/>
  <c r="T2839"/>
  <c i="3" r="T123"/>
  <c r="T122"/>
  <c i="4" r="T126"/>
  <c r="P137"/>
  <c r="T137"/>
  <c i="5" r="R129"/>
  <c r="BK139"/>
  <c r="J139"/>
  <c r="J102"/>
  <c i="6" r="R123"/>
  <c r="R122"/>
  <c i="7" r="T126"/>
  <c r="T125"/>
  <c r="R157"/>
  <c i="8" r="T145"/>
  <c r="T170"/>
  <c r="BK184"/>
  <c r="J184"/>
  <c r="J105"/>
  <c r="R189"/>
  <c r="R202"/>
  <c r="BK216"/>
  <c r="J216"/>
  <c r="J111"/>
  <c r="T334"/>
  <c r="P363"/>
  <c i="9" r="P142"/>
  <c r="T253"/>
  <c r="BK349"/>
  <c r="J349"/>
  <c r="J109"/>
  <c r="BK505"/>
  <c r="J505"/>
  <c r="J111"/>
  <c r="P634"/>
  <c r="T704"/>
  <c i="10" r="BK137"/>
  <c r="J137"/>
  <c r="J100"/>
  <c r="R248"/>
  <c r="P315"/>
  <c r="T375"/>
  <c r="P407"/>
  <c r="T471"/>
  <c r="T517"/>
  <c i="12" r="T125"/>
  <c r="T124"/>
  <c i="13" r="R190"/>
  <c r="R229"/>
  <c i="2" r="T149"/>
  <c r="BK454"/>
  <c r="J454"/>
  <c r="J103"/>
  <c r="BK742"/>
  <c r="BK646"/>
  <c r="J646"/>
  <c r="J104"/>
  <c r="BK1334"/>
  <c r="J1334"/>
  <c r="J106"/>
  <c r="BK1364"/>
  <c r="T1364"/>
  <c r="P1508"/>
  <c r="T1508"/>
  <c r="BK1865"/>
  <c r="J1865"/>
  <c r="J112"/>
  <c r="BK1910"/>
  <c r="J1910"/>
  <c r="J114"/>
  <c r="BK1940"/>
  <c r="J1940"/>
  <c r="J116"/>
  <c r="T1940"/>
  <c r="BK1975"/>
  <c r="J1975"/>
  <c r="J117"/>
  <c r="P1975"/>
  <c r="R1975"/>
  <c r="T1975"/>
  <c r="P2322"/>
  <c r="R2662"/>
  <c r="T2804"/>
  <c r="BK2920"/>
  <c r="J2920"/>
  <c r="J125"/>
  <c i="3" r="BK178"/>
  <c r="J178"/>
  <c r="J100"/>
  <c i="4" r="R126"/>
  <c r="P131"/>
  <c r="R137"/>
  <c i="5" r="BK129"/>
  <c r="J129"/>
  <c r="J100"/>
  <c r="R136"/>
  <c r="P146"/>
  <c i="6" r="BK123"/>
  <c r="J123"/>
  <c r="J99"/>
  <c i="7" r="BK132"/>
  <c r="J132"/>
  <c r="J100"/>
  <c r="BK157"/>
  <c r="J157"/>
  <c r="J103"/>
  <c i="8" r="BK164"/>
  <c r="J164"/>
  <c r="J101"/>
  <c r="P175"/>
  <c r="T184"/>
  <c r="R195"/>
  <c r="T216"/>
  <c r="T207"/>
  <c r="P305"/>
  <c r="BK348"/>
  <c r="BK347"/>
  <c r="J347"/>
  <c r="J119"/>
  <c i="9" r="BK217"/>
  <c r="J217"/>
  <c r="J102"/>
  <c r="R283"/>
  <c r="R314"/>
  <c r="R318"/>
  <c r="P323"/>
  <c r="BK332"/>
  <c r="J332"/>
  <c r="J108"/>
  <c r="BK432"/>
  <c r="J432"/>
  <c r="J110"/>
  <c r="R592"/>
  <c r="T677"/>
  <c r="T699"/>
  <c r="T721"/>
  <c i="10" r="R161"/>
  <c r="R188"/>
  <c r="R187"/>
  <c r="P336"/>
  <c r="R424"/>
  <c r="T487"/>
  <c r="T500"/>
  <c i="11" r="T122"/>
  <c r="T121"/>
  <c i="12" r="R125"/>
  <c r="R124"/>
  <c r="R151"/>
  <c i="13" r="T190"/>
  <c r="T229"/>
  <c i="8" r="BK344"/>
  <c r="J344"/>
  <c r="J118"/>
  <c i="4" r="BK129"/>
  <c r="J129"/>
  <c r="J100"/>
  <c i="7" r="BK144"/>
  <c r="J144"/>
  <c r="J101"/>
  <c i="8" r="BK208"/>
  <c r="J208"/>
  <c r="J110"/>
  <c r="BK282"/>
  <c r="J282"/>
  <c r="J114"/>
  <c r="BK289"/>
  <c r="J289"/>
  <c r="J115"/>
  <c i="2" r="BK1890"/>
  <c r="J1890"/>
  <c r="J113"/>
  <c i="13" r="BK220"/>
  <c r="J220"/>
  <c r="J102"/>
  <c i="12" r="BK149"/>
  <c r="J149"/>
  <c r="J101"/>
  <c i="13" r="BK125"/>
  <c r="J125"/>
  <c r="J98"/>
  <c r="BK140"/>
  <c r="J140"/>
  <c r="J99"/>
  <c r="J117"/>
  <c r="BE174"/>
  <c r="BE181"/>
  <c r="BE183"/>
  <c r="BE186"/>
  <c r="BE234"/>
  <c i="12" r="BK124"/>
  <c r="J124"/>
  <c i="13" r="E113"/>
  <c r="BE202"/>
  <c r="BE217"/>
  <c r="BE221"/>
  <c r="F120"/>
  <c r="BE126"/>
  <c r="BE131"/>
  <c r="BE191"/>
  <c r="BE141"/>
  <c r="BE148"/>
  <c r="BE214"/>
  <c r="BE238"/>
  <c r="BE230"/>
  <c i="12" r="BE134"/>
  <c r="BE136"/>
  <c r="BE148"/>
  <c r="F94"/>
  <c r="BE138"/>
  <c r="BE139"/>
  <c r="BE147"/>
  <c i="11" r="BK121"/>
  <c r="J121"/>
  <c r="J98"/>
  <c i="12" r="E85"/>
  <c r="J118"/>
  <c r="BE131"/>
  <c r="BE132"/>
  <c r="BE142"/>
  <c r="BE150"/>
  <c i="1" r="BA106"/>
  <c i="12" r="BE133"/>
  <c r="BE140"/>
  <c r="BE141"/>
  <c r="BE143"/>
  <c r="BE144"/>
  <c r="BE153"/>
  <c r="BE154"/>
  <c r="J121"/>
  <c r="BE127"/>
  <c r="BE128"/>
  <c r="BE129"/>
  <c r="BE130"/>
  <c r="BE135"/>
  <c r="BE146"/>
  <c r="BE155"/>
  <c r="BE126"/>
  <c r="BE137"/>
  <c r="BE152"/>
  <c r="BE156"/>
  <c i="11" r="J91"/>
  <c r="BE135"/>
  <c r="BE137"/>
  <c r="BE154"/>
  <c r="BE166"/>
  <c r="BE173"/>
  <c r="BE184"/>
  <c r="BE125"/>
  <c r="BE140"/>
  <c r="BE145"/>
  <c r="BE176"/>
  <c r="E85"/>
  <c r="BE123"/>
  <c r="BE157"/>
  <c r="BE168"/>
  <c r="BE178"/>
  <c r="BE133"/>
  <c r="BE142"/>
  <c r="BE147"/>
  <c r="BE152"/>
  <c r="BE159"/>
  <c r="BE128"/>
  <c r="BE149"/>
  <c r="BE162"/>
  <c r="BE187"/>
  <c r="F94"/>
  <c r="BE130"/>
  <c r="BE164"/>
  <c r="BE171"/>
  <c r="BE181"/>
  <c r="BE190"/>
  <c i="9" r="J142"/>
  <c r="J101"/>
  <c i="10" r="F94"/>
  <c r="BE176"/>
  <c r="BE184"/>
  <c r="BE194"/>
  <c r="BE249"/>
  <c r="BE297"/>
  <c r="BE322"/>
  <c r="BE333"/>
  <c r="BE410"/>
  <c r="BE425"/>
  <c r="BE427"/>
  <c r="BE430"/>
  <c r="BE435"/>
  <c r="BE505"/>
  <c r="BE507"/>
  <c r="BE509"/>
  <c r="BE535"/>
  <c r="E85"/>
  <c r="BE144"/>
  <c r="BE199"/>
  <c r="BE210"/>
  <c r="BE221"/>
  <c r="BE227"/>
  <c r="BE253"/>
  <c r="BE256"/>
  <c r="BE264"/>
  <c r="BE269"/>
  <c r="BE307"/>
  <c r="BE320"/>
  <c r="BE354"/>
  <c r="BE360"/>
  <c r="BE396"/>
  <c r="BE419"/>
  <c r="BE432"/>
  <c r="BE456"/>
  <c r="BE495"/>
  <c r="BE513"/>
  <c r="BE533"/>
  <c r="BE150"/>
  <c r="BE182"/>
  <c r="BE245"/>
  <c r="BE276"/>
  <c r="BE313"/>
  <c r="BE316"/>
  <c r="BE328"/>
  <c r="BE331"/>
  <c r="BE339"/>
  <c r="BE356"/>
  <c r="BE398"/>
  <c r="BE417"/>
  <c r="BE474"/>
  <c r="BE485"/>
  <c r="BE488"/>
  <c r="BE497"/>
  <c r="BE518"/>
  <c r="BE520"/>
  <c r="BE525"/>
  <c r="BE538"/>
  <c r="J129"/>
  <c r="BE156"/>
  <c r="BE159"/>
  <c r="BE167"/>
  <c r="BE174"/>
  <c r="BE179"/>
  <c r="BE191"/>
  <c r="BE230"/>
  <c r="BE299"/>
  <c r="BE342"/>
  <c r="BE376"/>
  <c r="BE447"/>
  <c r="BE469"/>
  <c r="BE472"/>
  <c r="BE480"/>
  <c r="BE153"/>
  <c r="BE169"/>
  <c r="BE172"/>
  <c r="BE196"/>
  <c r="BE216"/>
  <c r="BE224"/>
  <c r="BE232"/>
  <c r="BE240"/>
  <c r="BE242"/>
  <c r="BE261"/>
  <c r="BE271"/>
  <c r="BE284"/>
  <c r="BE318"/>
  <c r="BE337"/>
  <c r="BE381"/>
  <c r="BE408"/>
  <c r="BE437"/>
  <c r="BE444"/>
  <c r="BE449"/>
  <c r="BE460"/>
  <c r="BE477"/>
  <c r="BE511"/>
  <c r="BE523"/>
  <c r="BE530"/>
  <c r="BE147"/>
  <c r="BE164"/>
  <c r="BE208"/>
  <c r="BE213"/>
  <c r="BE219"/>
  <c r="BE286"/>
  <c r="BE289"/>
  <c r="BE291"/>
  <c r="BE302"/>
  <c r="BE349"/>
  <c r="BE352"/>
  <c r="BE370"/>
  <c r="BE373"/>
  <c r="BE415"/>
  <c r="BE440"/>
  <c r="BE454"/>
  <c r="BE482"/>
  <c r="BE528"/>
  <c r="BE540"/>
  <c r="BE162"/>
  <c r="BE189"/>
  <c r="BE201"/>
  <c r="BE203"/>
  <c r="BE205"/>
  <c r="BE251"/>
  <c r="BE266"/>
  <c r="BE274"/>
  <c r="BE281"/>
  <c r="BE309"/>
  <c r="BE311"/>
  <c r="BE324"/>
  <c r="BE326"/>
  <c r="BE344"/>
  <c r="BE358"/>
  <c r="BE362"/>
  <c r="BE365"/>
  <c r="BE367"/>
  <c r="BE378"/>
  <c r="BE383"/>
  <c r="BE386"/>
  <c r="BE391"/>
  <c r="BE393"/>
  <c r="BE400"/>
  <c r="BE402"/>
  <c r="BE413"/>
  <c r="BE451"/>
  <c r="BE462"/>
  <c r="BE503"/>
  <c r="BE515"/>
  <c r="BE138"/>
  <c r="BE141"/>
  <c r="BE235"/>
  <c r="BE237"/>
  <c r="BE258"/>
  <c r="BE279"/>
  <c r="BE294"/>
  <c r="BE305"/>
  <c r="BE347"/>
  <c r="BE388"/>
  <c r="BE405"/>
  <c r="BE422"/>
  <c r="BE442"/>
  <c r="BE458"/>
  <c r="BE464"/>
  <c r="BE467"/>
  <c r="BE490"/>
  <c r="BE492"/>
  <c r="BE501"/>
  <c i="9" r="BE145"/>
  <c r="BE146"/>
  <c r="BE172"/>
  <c r="BE174"/>
  <c r="BE182"/>
  <c r="BE184"/>
  <c r="BE186"/>
  <c r="BE197"/>
  <c r="BE204"/>
  <c r="BE209"/>
  <c r="BE215"/>
  <c r="BE222"/>
  <c r="BE249"/>
  <c r="BE263"/>
  <c r="BE265"/>
  <c r="BE290"/>
  <c r="BE310"/>
  <c r="BE333"/>
  <c r="BE341"/>
  <c r="BE344"/>
  <c r="BE368"/>
  <c r="BE398"/>
  <c r="BE406"/>
  <c r="BE412"/>
  <c r="BE414"/>
  <c r="BE439"/>
  <c r="BE443"/>
  <c r="BE457"/>
  <c r="BE464"/>
  <c r="BE484"/>
  <c r="BE514"/>
  <c r="BE523"/>
  <c r="BE561"/>
  <c r="BE575"/>
  <c r="BE596"/>
  <c r="BE598"/>
  <c r="BE606"/>
  <c r="BE625"/>
  <c r="BE630"/>
  <c r="BE632"/>
  <c r="BE644"/>
  <c r="BE668"/>
  <c r="BE680"/>
  <c r="BE685"/>
  <c r="BE700"/>
  <c r="BE702"/>
  <c r="BE705"/>
  <c r="BE706"/>
  <c r="BE709"/>
  <c r="BE712"/>
  <c r="BE715"/>
  <c r="BE717"/>
  <c r="BE719"/>
  <c r="BE722"/>
  <c r="BE724"/>
  <c i="8" r="J348"/>
  <c r="J120"/>
  <c i="9" r="BE162"/>
  <c r="BE167"/>
  <c r="BE176"/>
  <c r="BE225"/>
  <c r="BE231"/>
  <c r="BE312"/>
  <c r="BE319"/>
  <c r="BE328"/>
  <c r="BE366"/>
  <c r="BE377"/>
  <c r="BE408"/>
  <c r="BE422"/>
  <c r="BE437"/>
  <c r="BE445"/>
  <c r="BE455"/>
  <c r="BE480"/>
  <c r="BE482"/>
  <c r="BE499"/>
  <c r="BE510"/>
  <c r="BE542"/>
  <c r="BE549"/>
  <c r="BE554"/>
  <c r="BE567"/>
  <c r="BE602"/>
  <c r="BE608"/>
  <c r="BE627"/>
  <c r="BE650"/>
  <c r="BE688"/>
  <c r="BE696"/>
  <c r="J91"/>
  <c r="E127"/>
  <c r="BE165"/>
  <c r="BE193"/>
  <c r="BE211"/>
  <c r="BE220"/>
  <c r="BE243"/>
  <c r="BE275"/>
  <c r="BE284"/>
  <c r="BE315"/>
  <c r="BE339"/>
  <c r="BE350"/>
  <c r="BE362"/>
  <c r="BE372"/>
  <c r="BE376"/>
  <c r="BE390"/>
  <c r="BE433"/>
  <c r="BE452"/>
  <c r="BE466"/>
  <c r="BE469"/>
  <c r="BE471"/>
  <c r="BE540"/>
  <c r="BE615"/>
  <c r="BE617"/>
  <c r="BE619"/>
  <c r="BE623"/>
  <c r="BE683"/>
  <c r="BE692"/>
  <c r="BE198"/>
  <c r="BE205"/>
  <c r="BE218"/>
  <c r="BE233"/>
  <c r="BE235"/>
  <c r="BE239"/>
  <c r="BE254"/>
  <c r="BE269"/>
  <c r="BE277"/>
  <c r="BE281"/>
  <c r="BE288"/>
  <c r="BE292"/>
  <c r="BE302"/>
  <c r="BE330"/>
  <c r="BE342"/>
  <c r="BE360"/>
  <c r="BE392"/>
  <c r="BE396"/>
  <c r="BE424"/>
  <c r="BE425"/>
  <c r="BE447"/>
  <c r="BE450"/>
  <c r="BE462"/>
  <c r="BE486"/>
  <c r="BE494"/>
  <c r="BE496"/>
  <c r="BE503"/>
  <c r="BE506"/>
  <c r="BE526"/>
  <c r="BE583"/>
  <c r="BE595"/>
  <c r="BE656"/>
  <c r="BE666"/>
  <c r="F94"/>
  <c r="BE143"/>
  <c r="BE150"/>
  <c r="BE152"/>
  <c r="BE161"/>
  <c r="BE178"/>
  <c r="BE187"/>
  <c r="BE195"/>
  <c r="BE227"/>
  <c r="BE256"/>
  <c r="BE258"/>
  <c r="BE262"/>
  <c r="BE296"/>
  <c r="BE300"/>
  <c r="BE304"/>
  <c r="BE306"/>
  <c r="BE324"/>
  <c r="BE345"/>
  <c r="BE359"/>
  <c r="BE374"/>
  <c r="BE397"/>
  <c r="BE400"/>
  <c r="BE401"/>
  <c r="BE404"/>
  <c r="BE473"/>
  <c r="BE488"/>
  <c r="BE498"/>
  <c r="BE512"/>
  <c r="BE518"/>
  <c r="BE521"/>
  <c r="BE529"/>
  <c r="BE531"/>
  <c r="BE536"/>
  <c r="BE552"/>
  <c r="BE564"/>
  <c r="BE569"/>
  <c r="BE694"/>
  <c r="BE170"/>
  <c r="BE180"/>
  <c r="BE189"/>
  <c r="BE229"/>
  <c r="BE241"/>
  <c r="BE279"/>
  <c r="BE298"/>
  <c r="BE308"/>
  <c r="BE321"/>
  <c r="BE335"/>
  <c r="BE338"/>
  <c r="BE352"/>
  <c r="BE354"/>
  <c r="BE370"/>
  <c r="BE380"/>
  <c r="BE410"/>
  <c r="BE431"/>
  <c r="BE435"/>
  <c r="BE460"/>
  <c r="BE475"/>
  <c r="BE477"/>
  <c r="BE545"/>
  <c r="BE557"/>
  <c r="BE589"/>
  <c r="BE641"/>
  <c r="BE653"/>
  <c r="BE663"/>
  <c r="BE671"/>
  <c i="8" r="BK144"/>
  <c i="9" r="BE154"/>
  <c r="BE157"/>
  <c r="BE163"/>
  <c r="BE191"/>
  <c r="BE200"/>
  <c r="BE202"/>
  <c r="BE245"/>
  <c r="BE247"/>
  <c r="BE260"/>
  <c r="BE267"/>
  <c r="BE271"/>
  <c r="BE286"/>
  <c r="BE294"/>
  <c r="BE316"/>
  <c r="BE336"/>
  <c r="BE353"/>
  <c r="BE358"/>
  <c r="BE365"/>
  <c r="BE371"/>
  <c r="BE378"/>
  <c r="BE382"/>
  <c r="BE383"/>
  <c r="BE384"/>
  <c r="BE386"/>
  <c r="BE388"/>
  <c r="BE416"/>
  <c r="BE418"/>
  <c r="BE420"/>
  <c r="BE427"/>
  <c r="BE492"/>
  <c r="BE508"/>
  <c r="BE516"/>
  <c r="BE534"/>
  <c r="BE559"/>
  <c r="BE562"/>
  <c r="BE579"/>
  <c r="BE586"/>
  <c r="BE593"/>
  <c r="BE600"/>
  <c r="BE604"/>
  <c r="BE609"/>
  <c r="BE621"/>
  <c r="BE638"/>
  <c r="BE647"/>
  <c r="BE148"/>
  <c r="BE159"/>
  <c r="BE169"/>
  <c r="BE207"/>
  <c r="BE213"/>
  <c r="BE224"/>
  <c r="BE237"/>
  <c r="BE251"/>
  <c r="BE273"/>
  <c r="BE326"/>
  <c r="BE347"/>
  <c r="BE356"/>
  <c r="BE364"/>
  <c r="BE394"/>
  <c r="BE402"/>
  <c r="BE429"/>
  <c r="BE441"/>
  <c r="BE459"/>
  <c r="BE490"/>
  <c r="BE501"/>
  <c r="BE611"/>
  <c r="BE613"/>
  <c r="BE635"/>
  <c r="BE658"/>
  <c r="BE674"/>
  <c r="BE678"/>
  <c r="BE690"/>
  <c i="8" r="J94"/>
  <c r="F140"/>
  <c r="BE188"/>
  <c r="BE204"/>
  <c r="BE235"/>
  <c r="BE296"/>
  <c r="BE306"/>
  <c r="BE325"/>
  <c r="J91"/>
  <c r="BE152"/>
  <c r="BE174"/>
  <c r="BE179"/>
  <c r="BE183"/>
  <c r="BE200"/>
  <c r="BE201"/>
  <c r="BE317"/>
  <c r="BE339"/>
  <c r="BE357"/>
  <c r="BE364"/>
  <c r="BE371"/>
  <c r="BE146"/>
  <c r="BE148"/>
  <c r="BE150"/>
  <c r="BE154"/>
  <c r="BE181"/>
  <c r="BE182"/>
  <c r="BE190"/>
  <c r="BE205"/>
  <c r="BE229"/>
  <c r="BE238"/>
  <c r="BE255"/>
  <c r="BE267"/>
  <c r="BE298"/>
  <c r="BE337"/>
  <c r="BE342"/>
  <c r="BE345"/>
  <c i="7" r="J126"/>
  <c r="J99"/>
  <c i="8" r="BE153"/>
  <c r="BE163"/>
  <c r="BE169"/>
  <c r="BE176"/>
  <c r="BE185"/>
  <c r="BE186"/>
  <c r="BE197"/>
  <c r="BE199"/>
  <c r="BE250"/>
  <c r="BE290"/>
  <c r="BE315"/>
  <c r="E85"/>
  <c r="BE158"/>
  <c r="BE159"/>
  <c r="BE160"/>
  <c r="BE165"/>
  <c r="BE166"/>
  <c r="BE168"/>
  <c r="BE206"/>
  <c r="BE209"/>
  <c r="BE226"/>
  <c r="BE244"/>
  <c r="BE276"/>
  <c r="BE283"/>
  <c r="BE355"/>
  <c r="BE147"/>
  <c r="BE172"/>
  <c r="BE173"/>
  <c r="BE191"/>
  <c r="BE193"/>
  <c r="BE196"/>
  <c r="BE273"/>
  <c r="BE332"/>
  <c r="BE149"/>
  <c r="BE155"/>
  <c r="BE167"/>
  <c r="BE171"/>
  <c r="BE177"/>
  <c r="BE178"/>
  <c r="BE194"/>
  <c r="BE198"/>
  <c r="BE203"/>
  <c r="BE217"/>
  <c r="BE335"/>
  <c r="BE353"/>
  <c r="BE361"/>
  <c r="BE151"/>
  <c r="BE156"/>
  <c r="BE157"/>
  <c r="BE161"/>
  <c r="BE162"/>
  <c r="BE187"/>
  <c r="BE192"/>
  <c r="BE349"/>
  <c i="7" r="E113"/>
  <c r="BE136"/>
  <c r="BE137"/>
  <c r="BE140"/>
  <c r="BE150"/>
  <c r="BE152"/>
  <c r="F94"/>
  <c r="BE128"/>
  <c r="BE134"/>
  <c r="BE149"/>
  <c r="BE158"/>
  <c r="BE164"/>
  <c i="6" r="BK122"/>
  <c r="J122"/>
  <c i="7" r="J119"/>
  <c r="J122"/>
  <c r="BE138"/>
  <c r="BE139"/>
  <c r="BE153"/>
  <c r="BE159"/>
  <c r="BE161"/>
  <c r="BE162"/>
  <c r="BE163"/>
  <c r="BE165"/>
  <c r="BE127"/>
  <c r="BE148"/>
  <c r="BE155"/>
  <c r="BE160"/>
  <c r="BE129"/>
  <c r="BE130"/>
  <c r="BE131"/>
  <c r="BE133"/>
  <c r="BE142"/>
  <c r="BE151"/>
  <c r="BE154"/>
  <c r="BE135"/>
  <c r="BE143"/>
  <c r="BE141"/>
  <c r="BE145"/>
  <c r="BE147"/>
  <c r="BE156"/>
  <c i="6" r="E110"/>
  <c r="BE132"/>
  <c r="J94"/>
  <c r="BE133"/>
  <c r="BE138"/>
  <c r="BE140"/>
  <c r="J91"/>
  <c r="BE127"/>
  <c r="BE139"/>
  <c r="BE143"/>
  <c r="BE145"/>
  <c r="BE146"/>
  <c r="BE129"/>
  <c r="BE142"/>
  <c r="BE148"/>
  <c i="5" r="J126"/>
  <c r="J99"/>
  <c i="6" r="BE147"/>
  <c r="BE124"/>
  <c r="BE128"/>
  <c r="BE130"/>
  <c r="BE131"/>
  <c r="BE134"/>
  <c r="BE136"/>
  <c r="BE141"/>
  <c r="F94"/>
  <c r="BE135"/>
  <c r="BE137"/>
  <c i="4" r="BK125"/>
  <c r="J125"/>
  <c r="J98"/>
  <c i="5" r="J91"/>
  <c r="J94"/>
  <c r="BE128"/>
  <c r="BE137"/>
  <c r="BE147"/>
  <c r="BE127"/>
  <c r="BE130"/>
  <c r="BE132"/>
  <c r="F94"/>
  <c r="BE150"/>
  <c r="BE142"/>
  <c r="E113"/>
  <c r="BE134"/>
  <c r="BE140"/>
  <c r="BE145"/>
  <c r="BE149"/>
  <c r="BE151"/>
  <c r="BE152"/>
  <c r="BE133"/>
  <c r="BE135"/>
  <c r="BE138"/>
  <c r="BE144"/>
  <c r="BE153"/>
  <c r="BE131"/>
  <c r="BE141"/>
  <c r="BE143"/>
  <c r="BE148"/>
  <c i="4" r="J94"/>
  <c i="3" r="BK122"/>
  <c r="J122"/>
  <c i="4" r="F94"/>
  <c r="BE133"/>
  <c r="E113"/>
  <c r="J91"/>
  <c r="BE132"/>
  <c r="BE127"/>
  <c r="BE128"/>
  <c r="BE141"/>
  <c r="BE142"/>
  <c r="BE138"/>
  <c r="BE139"/>
  <c r="BE143"/>
  <c r="BE144"/>
  <c r="BE135"/>
  <c r="BE136"/>
  <c r="BE145"/>
  <c r="BE130"/>
  <c r="BE134"/>
  <c i="2" r="P148"/>
  <c r="BK2919"/>
  <c r="J2919"/>
  <c r="J124"/>
  <c i="3" r="F94"/>
  <c r="BE134"/>
  <c r="BE146"/>
  <c r="BE159"/>
  <c r="BE168"/>
  <c r="BE171"/>
  <c r="BE184"/>
  <c r="BE141"/>
  <c r="BE151"/>
  <c r="BE156"/>
  <c i="2" r="BK247"/>
  <c r="J247"/>
  <c r="J101"/>
  <c i="3" r="J116"/>
  <c r="BE135"/>
  <c r="BE149"/>
  <c r="BE154"/>
  <c r="BE143"/>
  <c i="2" r="J1364"/>
  <c r="J108"/>
  <c i="3" r="BE124"/>
  <c r="BE138"/>
  <c r="BE167"/>
  <c r="BE179"/>
  <c i="2" r="BK148"/>
  <c r="J148"/>
  <c r="J99"/>
  <c r="J742"/>
  <c r="J105"/>
  <c i="3" r="E110"/>
  <c r="BE127"/>
  <c r="BE162"/>
  <c r="BE164"/>
  <c r="BE176"/>
  <c r="BE188"/>
  <c r="BE173"/>
  <c r="BE183"/>
  <c i="2" r="BK1862"/>
  <c r="J1862"/>
  <c r="J111"/>
  <c i="3" r="BE130"/>
  <c i="2" r="E85"/>
  <c r="J91"/>
  <c r="F94"/>
  <c r="BE150"/>
  <c r="BE155"/>
  <c r="BE161"/>
  <c r="BE167"/>
  <c r="BE173"/>
  <c r="BE186"/>
  <c r="BE195"/>
  <c r="BE205"/>
  <c r="BE216"/>
  <c r="BE227"/>
  <c r="BE238"/>
  <c r="BE249"/>
  <c r="BE281"/>
  <c r="BE313"/>
  <c r="BE345"/>
  <c r="BE350"/>
  <c r="BE382"/>
  <c r="BE385"/>
  <c r="BE417"/>
  <c r="BE423"/>
  <c r="BE431"/>
  <c r="BE455"/>
  <c r="BE464"/>
  <c r="BE473"/>
  <c r="BE521"/>
  <c r="BE523"/>
  <c r="BE571"/>
  <c r="BE626"/>
  <c r="BE636"/>
  <c r="BE647"/>
  <c r="BE688"/>
  <c r="BE729"/>
  <c r="BE736"/>
  <c r="BE738"/>
  <c r="BE740"/>
  <c r="BE743"/>
  <c r="BE749"/>
  <c r="BE755"/>
  <c r="BE760"/>
  <c r="BE765"/>
  <c r="BE770"/>
  <c r="BE776"/>
  <c r="BE782"/>
  <c r="BE795"/>
  <c r="BE796"/>
  <c r="BE806"/>
  <c r="BE812"/>
  <c r="BE820"/>
  <c r="BE826"/>
  <c r="BE834"/>
  <c r="BE840"/>
  <c r="BE848"/>
  <c r="BE870"/>
  <c r="BE876"/>
  <c r="BE898"/>
  <c r="BE903"/>
  <c r="BE908"/>
  <c r="BE915"/>
  <c r="BE921"/>
  <c r="BE927"/>
  <c r="BE934"/>
  <c r="BE958"/>
  <c r="BE961"/>
  <c r="BE967"/>
  <c r="BE975"/>
  <c r="BE985"/>
  <c r="BE992"/>
  <c r="BE999"/>
  <c r="BE1008"/>
  <c r="BE1014"/>
  <c r="BE1020"/>
  <c r="BE1026"/>
  <c r="BE1032"/>
  <c r="BE1038"/>
  <c r="BE1044"/>
  <c r="BE1050"/>
  <c r="BE1056"/>
  <c r="BE1062"/>
  <c r="BE1068"/>
  <c r="BE1074"/>
  <c r="BE1080"/>
  <c r="BE1086"/>
  <c r="BE1092"/>
  <c r="BE1098"/>
  <c r="BE1104"/>
  <c r="BE1110"/>
  <c r="BE1116"/>
  <c r="BE1122"/>
  <c r="BE1128"/>
  <c r="BE1134"/>
  <c r="BE1139"/>
  <c r="BE1144"/>
  <c r="BE1149"/>
  <c r="BE1154"/>
  <c r="BE1159"/>
  <c r="BE1164"/>
  <c r="BE1169"/>
  <c r="BE1174"/>
  <c r="BE1182"/>
  <c r="BE1191"/>
  <c r="BE1197"/>
  <c r="BE1206"/>
  <c r="BE1211"/>
  <c r="BE1217"/>
  <c r="BE1222"/>
  <c r="BE1228"/>
  <c r="BE1234"/>
  <c r="BE1240"/>
  <c r="BE1246"/>
  <c r="BE1252"/>
  <c r="BE1258"/>
  <c r="BE1264"/>
  <c r="BE1270"/>
  <c r="BE1276"/>
  <c r="BE1282"/>
  <c r="BE1288"/>
  <c r="BE1297"/>
  <c r="BE1306"/>
  <c r="BE1316"/>
  <c r="BE1326"/>
  <c r="BE1335"/>
  <c r="BE1337"/>
  <c r="BE1339"/>
  <c r="BE1342"/>
  <c r="BE1344"/>
  <c r="BE1347"/>
  <c r="BE1350"/>
  <c r="BE1353"/>
  <c r="BE1356"/>
  <c r="BE1359"/>
  <c r="BE1361"/>
  <c r="BE1365"/>
  <c r="BE1368"/>
  <c r="BE1377"/>
  <c r="BE1387"/>
  <c r="BE1395"/>
  <c r="BE1426"/>
  <c r="BE1439"/>
  <c r="BE1452"/>
  <c r="BE1454"/>
  <c r="BE1456"/>
  <c r="BE1506"/>
  <c r="BE1509"/>
  <c r="BE1517"/>
  <c r="BE1526"/>
  <c r="BE1528"/>
  <c r="BE1531"/>
  <c r="BE1537"/>
  <c r="BE1543"/>
  <c r="BE1553"/>
  <c r="BE1576"/>
  <c r="BE1588"/>
  <c r="BE1598"/>
  <c r="BE1600"/>
  <c r="BE1605"/>
  <c r="BE1632"/>
  <c r="BE1634"/>
  <c r="BE1640"/>
  <c r="BE1646"/>
  <c r="BE1655"/>
  <c r="BE1661"/>
  <c r="BE1667"/>
  <c r="BE1673"/>
  <c r="BE1679"/>
  <c r="BE1685"/>
  <c r="BE1696"/>
  <c r="BE1698"/>
  <c r="BE1703"/>
  <c r="BE1715"/>
  <c r="BE1717"/>
  <c r="BE1723"/>
  <c r="BE1729"/>
  <c r="BE1735"/>
  <c r="BE1743"/>
  <c r="BE1745"/>
  <c r="BE1753"/>
  <c r="BE1762"/>
  <c r="BE1763"/>
  <c r="BE1772"/>
  <c r="BE1773"/>
  <c r="BE1778"/>
  <c r="BE1779"/>
  <c r="BE1790"/>
  <c r="BE1801"/>
  <c r="BE1803"/>
  <c r="BE1823"/>
  <c r="BE1842"/>
  <c r="BE1844"/>
  <c r="BE1860"/>
  <c r="BE1863"/>
  <c r="BE1866"/>
  <c r="BE1867"/>
  <c r="BE1868"/>
  <c r="BE1869"/>
  <c r="BE1870"/>
  <c r="BE1871"/>
  <c r="BE1872"/>
  <c r="BE1873"/>
  <c r="BE1874"/>
  <c r="BE1875"/>
  <c r="BE1876"/>
  <c r="BE1877"/>
  <c r="BE1878"/>
  <c r="BE1879"/>
  <c r="BE1880"/>
  <c r="BE1881"/>
  <c r="BE1882"/>
  <c r="BE1883"/>
  <c r="BE1884"/>
  <c r="BE1885"/>
  <c r="BE1886"/>
  <c r="BE1887"/>
  <c r="BE1888"/>
  <c r="BE1889"/>
  <c r="BE1891"/>
  <c r="BE1894"/>
  <c r="BE1901"/>
  <c r="BE1908"/>
  <c r="BE1911"/>
  <c r="BE1912"/>
  <c r="BE1913"/>
  <c r="BE1914"/>
  <c r="BE1915"/>
  <c r="BE1916"/>
  <c r="BE1917"/>
  <c r="BE1918"/>
  <c r="BE1919"/>
  <c r="BE1920"/>
  <c r="BE1921"/>
  <c r="BE1922"/>
  <c r="BE1923"/>
  <c r="BE1924"/>
  <c r="BE1925"/>
  <c r="BE1926"/>
  <c r="BE1927"/>
  <c r="BE1928"/>
  <c r="BE1929"/>
  <c r="BE1930"/>
  <c r="BE1931"/>
  <c r="BE1932"/>
  <c r="BE1933"/>
  <c r="BE1934"/>
  <c r="BE1936"/>
  <c r="BE1937"/>
  <c r="BE1938"/>
  <c r="BE1939"/>
  <c r="BE1941"/>
  <c r="BE1942"/>
  <c r="BE1943"/>
  <c r="BE1944"/>
  <c r="BE1945"/>
  <c r="BE1946"/>
  <c r="BE1947"/>
  <c r="BE1948"/>
  <c r="BE1949"/>
  <c r="BE1950"/>
  <c r="BE1951"/>
  <c r="BE1952"/>
  <c r="BE1953"/>
  <c r="BE1954"/>
  <c r="BE1955"/>
  <c r="BE1956"/>
  <c r="BE1957"/>
  <c r="BE1958"/>
  <c r="BE1959"/>
  <c r="BE1960"/>
  <c r="BE1961"/>
  <c r="BE1962"/>
  <c r="BE1963"/>
  <c r="BE1964"/>
  <c r="BE1965"/>
  <c r="BE1966"/>
  <c r="BE1967"/>
  <c r="BE1968"/>
  <c r="BE1969"/>
  <c r="BE1970"/>
  <c r="BE1971"/>
  <c r="BE1972"/>
  <c r="BE1973"/>
  <c r="BE1974"/>
  <c r="BE1976"/>
  <c r="BE1977"/>
  <c r="BE1979"/>
  <c r="BE2016"/>
  <c r="BE2052"/>
  <c r="BE2065"/>
  <c r="BE2066"/>
  <c r="BE2075"/>
  <c r="BE2084"/>
  <c r="BE2094"/>
  <c r="BE2107"/>
  <c r="BE2116"/>
  <c r="BE2130"/>
  <c r="BE2132"/>
  <c r="BE2164"/>
  <c r="BE2172"/>
  <c r="BE2181"/>
  <c r="BE2196"/>
  <c r="BE2207"/>
  <c r="BE2221"/>
  <c r="BE2237"/>
  <c r="BE2248"/>
  <c r="BE2259"/>
  <c r="BE2270"/>
  <c r="BE2272"/>
  <c r="BE2297"/>
  <c r="BE2299"/>
  <c r="BE2308"/>
  <c r="BE2311"/>
  <c r="BE2313"/>
  <c r="BE2323"/>
  <c r="BE2358"/>
  <c r="BE2393"/>
  <c r="BE2419"/>
  <c r="BE2435"/>
  <c r="BE2450"/>
  <c r="BE2452"/>
  <c r="BE2462"/>
  <c r="BE2475"/>
  <c r="BE2491"/>
  <c r="BE2493"/>
  <c r="BE2507"/>
  <c r="BE2515"/>
  <c r="BE2526"/>
  <c r="BE2528"/>
  <c r="BE2536"/>
  <c r="BE2545"/>
  <c r="BE2557"/>
  <c r="BE2567"/>
  <c r="BE2574"/>
  <c r="BE2576"/>
  <c r="BE2611"/>
  <c r="BE2646"/>
  <c r="BE2658"/>
  <c r="BE2660"/>
  <c r="BE2663"/>
  <c r="BE2683"/>
  <c r="BE2703"/>
  <c r="BE2715"/>
  <c r="BE2717"/>
  <c r="BE2736"/>
  <c r="BE2751"/>
  <c r="BE2753"/>
  <c r="BE2762"/>
  <c r="BE2777"/>
  <c r="BE2802"/>
  <c r="BE2805"/>
  <c r="BE2814"/>
  <c r="BE2823"/>
  <c r="BE2825"/>
  <c r="BE2840"/>
  <c r="BE2850"/>
  <c r="BE2857"/>
  <c r="BE2858"/>
  <c r="BE2866"/>
  <c r="BE2868"/>
  <c r="BE2870"/>
  <c r="BE2877"/>
  <c r="BE2879"/>
  <c r="BE2880"/>
  <c r="BE2888"/>
  <c r="BE2896"/>
  <c r="BE2910"/>
  <c r="BE2921"/>
  <c r="BE2927"/>
  <c r="BE2940"/>
  <c r="BE2954"/>
  <c r="BE2963"/>
  <c r="BE2964"/>
  <c r="BE2972"/>
  <c r="BE2978"/>
  <c r="BE2986"/>
  <c r="BE2990"/>
  <c r="BE2991"/>
  <c r="J36"/>
  <c i="1" r="AW96"/>
  <c i="3" r="F36"/>
  <c i="1" r="BA97"/>
  <c i="3" r="F38"/>
  <c i="1" r="BC97"/>
  <c i="4" r="F36"/>
  <c i="1" r="BA98"/>
  <c i="4" r="F39"/>
  <c i="1" r="BD98"/>
  <c i="5" r="F37"/>
  <c i="1" r="BB99"/>
  <c i="6" r="J36"/>
  <c i="1" r="AW100"/>
  <c i="6" r="F37"/>
  <c i="1" r="BB100"/>
  <c i="7" r="F38"/>
  <c i="1" r="BC101"/>
  <c i="7" r="F36"/>
  <c i="1" r="BA101"/>
  <c i="8" r="J36"/>
  <c i="1" r="AW102"/>
  <c i="9" r="F39"/>
  <c i="1" r="BD103"/>
  <c i="10" r="F36"/>
  <c i="1" r="BA104"/>
  <c i="10" r="F37"/>
  <c i="1" r="BB104"/>
  <c i="11" r="F36"/>
  <c i="1" r="BA105"/>
  <c i="11" r="F37"/>
  <c i="1" r="BB105"/>
  <c i="12" r="F37"/>
  <c i="1" r="BB106"/>
  <c i="13" r="F36"/>
  <c i="1" r="BC107"/>
  <c i="12" r="J32"/>
  <c i="3" r="F39"/>
  <c i="1" r="BD97"/>
  <c i="4" r="J36"/>
  <c i="1" r="AW98"/>
  <c i="4" r="F38"/>
  <c i="1" r="BC98"/>
  <c i="3" r="J32"/>
  <c i="5" r="F36"/>
  <c i="1" r="BA99"/>
  <c i="5" r="F39"/>
  <c i="1" r="BD99"/>
  <c i="6" r="F38"/>
  <c i="1" r="BC100"/>
  <c i="7" r="J36"/>
  <c i="1" r="AW101"/>
  <c i="7" r="F39"/>
  <c i="1" r="BD101"/>
  <c i="8" r="F38"/>
  <c i="1" r="BC102"/>
  <c i="8" r="F39"/>
  <c i="1" r="BD102"/>
  <c i="9" r="J36"/>
  <c i="1" r="AW103"/>
  <c i="9" r="F38"/>
  <c i="1" r="BC103"/>
  <c i="10" r="F39"/>
  <c i="1" r="BD104"/>
  <c i="11" r="F39"/>
  <c i="1" r="BD105"/>
  <c i="12" r="F38"/>
  <c i="1" r="BC106"/>
  <c i="13" r="F35"/>
  <c i="1" r="BB107"/>
  <c i="13" r="F34"/>
  <c i="1" r="BA107"/>
  <c r="AS94"/>
  <c i="3" r="J36"/>
  <c i="1" r="AW97"/>
  <c i="3" r="F37"/>
  <c i="1" r="BB97"/>
  <c i="4" r="F37"/>
  <c i="1" r="BB98"/>
  <c i="5" r="F38"/>
  <c i="1" r="BC99"/>
  <c i="5" r="J36"/>
  <c i="1" r="AW99"/>
  <c i="6" r="F36"/>
  <c i="1" r="BA100"/>
  <c i="6" r="F39"/>
  <c i="1" r="BD100"/>
  <c i="7" r="F37"/>
  <c i="1" r="BB101"/>
  <c i="6" r="J32"/>
  <c i="8" r="F36"/>
  <c i="1" r="BA102"/>
  <c i="8" r="F37"/>
  <c i="1" r="BB102"/>
  <c i="9" r="F37"/>
  <c i="1" r="BB103"/>
  <c i="9" r="F36"/>
  <c i="1" r="BA103"/>
  <c i="10" r="J36"/>
  <c i="1" r="AW104"/>
  <c i="10" r="F38"/>
  <c i="1" r="BC104"/>
  <c i="11" r="F38"/>
  <c i="1" r="BC105"/>
  <c i="11" r="J36"/>
  <c i="1" r="AW105"/>
  <c i="12" r="J36"/>
  <c i="1" r="AW106"/>
  <c i="12" r="F39"/>
  <c i="1" r="BD106"/>
  <c i="13" r="J34"/>
  <c i="1" r="AW107"/>
  <c i="13" r="F37"/>
  <c i="1" r="BD107"/>
  <c i="2" r="F37"/>
  <c i="1" r="BB96"/>
  <c i="2" r="F38"/>
  <c i="1" r="BC96"/>
  <c i="2" r="F39"/>
  <c i="1" r="BD96"/>
  <c i="2" r="F36"/>
  <c i="1" r="BA96"/>
  <c i="4" l="1" r="T125"/>
  <c i="9" r="T141"/>
  <c r="T140"/>
  <c r="T139"/>
  <c i="2" r="T247"/>
  <c i="8" r="T347"/>
  <c r="R144"/>
  <c r="R143"/>
  <c i="10" r="T187"/>
  <c r="T136"/>
  <c r="T135"/>
  <c i="9" r="BK141"/>
  <c r="J141"/>
  <c r="J100"/>
  <c i="10" r="R136"/>
  <c r="R135"/>
  <c i="8" r="P347"/>
  <c i="4" r="R125"/>
  <c i="8" r="T144"/>
  <c r="T143"/>
  <c r="P144"/>
  <c r="P143"/>
  <c i="1" r="AU102"/>
  <c i="5" r="BK125"/>
  <c r="J125"/>
  <c i="10" r="P187"/>
  <c i="2" r="R247"/>
  <c r="R148"/>
  <c i="7" r="BK125"/>
  <c r="J125"/>
  <c r="J98"/>
  <c i="6" r="P122"/>
  <c i="1" r="AU100"/>
  <c i="5" r="T125"/>
  <c i="9" r="P141"/>
  <c r="P140"/>
  <c r="P139"/>
  <c i="1" r="AU103"/>
  <c i="2" r="P1890"/>
  <c r="P1363"/>
  <c i="7" r="R125"/>
  <c i="5" r="P125"/>
  <c i="1" r="AU99"/>
  <c i="4" r="P125"/>
  <c i="1" r="AU98"/>
  <c i="9" r="R141"/>
  <c r="R140"/>
  <c r="R139"/>
  <c i="6" r="T122"/>
  <c i="5" r="R125"/>
  <c i="2" r="R1363"/>
  <c r="T1363"/>
  <c i="10" r="P136"/>
  <c r="P135"/>
  <c i="1" r="AU104"/>
  <c i="2" r="T646"/>
  <c i="7" r="P125"/>
  <c i="1" r="AU101"/>
  <c i="8" r="BK275"/>
  <c r="J275"/>
  <c r="J113"/>
  <c i="10" r="BK187"/>
  <c r="J187"/>
  <c r="J102"/>
  <c i="13" r="BK124"/>
  <c r="BK123"/>
  <c r="J123"/>
  <c r="J96"/>
  <c i="1" r="AG106"/>
  <c i="12" r="J98"/>
  <c i="8" r="J144"/>
  <c r="J99"/>
  <c i="1" r="AG100"/>
  <c i="6" r="J98"/>
  <c i="1" r="AG97"/>
  <c i="3" r="J98"/>
  <c i="2" r="P147"/>
  <c i="1" r="AU96"/>
  <c i="2" r="BK1363"/>
  <c r="J1363"/>
  <c r="J107"/>
  <c r="J35"/>
  <c i="1" r="AV96"/>
  <c r="AT96"/>
  <c i="5" r="J32"/>
  <c i="1" r="AG99"/>
  <c i="2" r="F35"/>
  <c i="1" r="AZ96"/>
  <c i="3" r="F35"/>
  <c i="1" r="AZ97"/>
  <c i="7" r="F35"/>
  <c i="1" r="AZ101"/>
  <c i="9" r="F35"/>
  <c i="1" r="AZ103"/>
  <c i="4" r="J32"/>
  <c i="1" r="AG98"/>
  <c i="5" r="J35"/>
  <c i="1" r="AV99"/>
  <c r="AT99"/>
  <c r="AN99"/>
  <c i="8" r="J35"/>
  <c i="1" r="AV102"/>
  <c r="AT102"/>
  <c i="11" r="J35"/>
  <c i="1" r="AV105"/>
  <c r="AT105"/>
  <c i="11" r="F35"/>
  <c i="1" r="AZ105"/>
  <c i="11" r="J32"/>
  <c i="1" r="AG105"/>
  <c i="12" r="F35"/>
  <c i="1" r="AZ106"/>
  <c r="BB95"/>
  <c r="AX95"/>
  <c i="13" r="F33"/>
  <c i="1" r="AZ107"/>
  <c i="4" r="F35"/>
  <c i="1" r="AZ98"/>
  <c i="5" r="F35"/>
  <c i="1" r="AZ99"/>
  <c i="7" r="J35"/>
  <c i="1" r="AV101"/>
  <c r="AT101"/>
  <c i="10" r="J35"/>
  <c i="1" r="AV104"/>
  <c r="AT104"/>
  <c i="12" r="J35"/>
  <c i="1" r="AV106"/>
  <c r="AT106"/>
  <c r="AN106"/>
  <c r="BA95"/>
  <c r="AW95"/>
  <c i="13" r="J33"/>
  <c i="1" r="AV107"/>
  <c r="AT107"/>
  <c i="3" r="J35"/>
  <c i="1" r="AV97"/>
  <c r="AT97"/>
  <c r="AN97"/>
  <c i="6" r="J35"/>
  <c i="1" r="AV100"/>
  <c r="AT100"/>
  <c r="AN100"/>
  <c i="9" r="J35"/>
  <c i="1" r="AV103"/>
  <c r="AT103"/>
  <c i="4" r="J35"/>
  <c i="1" r="AV98"/>
  <c r="AT98"/>
  <c i="6" r="F35"/>
  <c i="1" r="AZ100"/>
  <c i="8" r="F35"/>
  <c i="1" r="AZ102"/>
  <c i="10" r="F35"/>
  <c i="1" r="AZ104"/>
  <c r="BC95"/>
  <c r="AY95"/>
  <c r="BD95"/>
  <c r="AU95"/>
  <c r="AU94"/>
  <c i="2" l="1" r="R147"/>
  <c r="T148"/>
  <c r="T147"/>
  <c i="13" r="J124"/>
  <c r="J97"/>
  <c i="10" r="BK136"/>
  <c r="BK135"/>
  <c r="J135"/>
  <c i="9" r="BK140"/>
  <c r="J140"/>
  <c r="J99"/>
  <c i="5" r="J98"/>
  <c i="8" r="BK207"/>
  <c r="J207"/>
  <c r="J109"/>
  <c i="1" r="AN105"/>
  <c i="12" r="J41"/>
  <c i="11" r="J41"/>
  <c i="6" r="J41"/>
  <c i="1" r="AN98"/>
  <c i="5" r="J41"/>
  <c i="4" r="J41"/>
  <c i="2" r="BK147"/>
  <c r="J147"/>
  <c r="J98"/>
  <c i="3" r="J41"/>
  <c i="1" r="BD94"/>
  <c r="W33"/>
  <c i="10" r="J32"/>
  <c i="1" r="AG104"/>
  <c i="7" r="J32"/>
  <c i="1" r="AG101"/>
  <c r="BC94"/>
  <c r="W32"/>
  <c i="13" r="J30"/>
  <c i="1" r="AG107"/>
  <c r="BA94"/>
  <c r="W30"/>
  <c r="AZ95"/>
  <c r="AV95"/>
  <c r="AT95"/>
  <c r="BB94"/>
  <c r="W31"/>
  <c i="10" l="1" r="J41"/>
  <c i="7" r="J41"/>
  <c i="13" r="J39"/>
  <c i="10" r="J98"/>
  <c i="8" r="BK143"/>
  <c r="J143"/>
  <c r="J98"/>
  <c i="10" r="J136"/>
  <c r="J99"/>
  <c i="9" r="BK139"/>
  <c r="J139"/>
  <c r="J98"/>
  <c i="1" r="AN101"/>
  <c r="AN104"/>
  <c r="AN107"/>
  <c r="AW94"/>
  <c r="AK30"/>
  <c r="AY94"/>
  <c i="2" r="J32"/>
  <c i="1" r="AG96"/>
  <c r="AX94"/>
  <c r="AZ94"/>
  <c r="W29"/>
  <c i="2" l="1" r="J41"/>
  <c i="1" r="AN96"/>
  <c i="9" r="J32"/>
  <c i="1" r="AG103"/>
  <c r="AN103"/>
  <c i="8" r="J32"/>
  <c i="1" r="AG102"/>
  <c r="AN102"/>
  <c r="AV94"/>
  <c r="AK29"/>
  <c i="9" l="1" r="J41"/>
  <c i="8" r="J41"/>
  <c i="1" r="AG95"/>
  <c r="AG94"/>
  <c r="AK26"/>
  <c r="AT94"/>
  <c r="AN94"/>
  <c l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<sst xmlns="http://schemas.openxmlformats.org/spreadsheetml/2006/main">
  <si>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</si>
  <si>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</si>
  <si>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</si>
  <si>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</si>
  <si>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</si>
  <si>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{6e0623e2-9b4e-422f-aaaa-01e4edc2fe4a}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</si>
  <si>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</si>
  <si>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</si>
  <si>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</si>
  <si>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</si>
  <si>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</si>
  <si>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</si>
  <si>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</si>
  <si>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</si>
  <si>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2025-02_E1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</si>
  <si>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</si>
  <si>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</si>
  <si>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 E 1.PP+1.NP ETAPA 1 - stavební úpravy, Krajská zdravotní, a.s. – Nemocnice Děčín</t>
  </si>
  <si>
    <t>KSO:</t>
  </si>
  <si>
    <t>CC-CZ:</t>
  </si>
  <si>
    <t>Místo:</t>
  </si>
  <si>
    <t>Děčín</t>
  </si>
  <si>
    <t>Datum:</t>
  </si>
  <si>
    <t>24. 6. 2025</t>
  </si>
  <si>
    <t>Zadavatel:</t>
  </si>
  <si>
    <t>IČ:</t>
  </si>
  <si>
    <t>Krajská zdravotní, a.s., Ústí nad Labem</t>
  </si>
  <si>
    <t>DIČ:</t>
  </si>
  <si>
    <t>Uchazeč:</t>
  </si>
  <si>
    <t>Vyplň údaj</t>
  </si>
  <si>
    <t>Projektant:</t>
  </si>
  <si>
    <t>PENTA PROJEKT s.r.o., Jihlava</t>
  </si>
  <si>
    <t>Zpracovatel:</t>
  </si>
  <si>
    <t>Ing. Avuk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</si>
  <si>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</si>
  <si>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</si>
  <si>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</si>
  <si>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</si>
  <si>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</si>
  <si>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</si>
  <si>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</si>
  <si>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</si>
  <si>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</si>
  <si>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</si>
  <si>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</si>
  <si>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</si>
  <si>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</si>
  <si>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</si>
  <si>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</si>
  <si>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</si>
  <si>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</si>
  <si>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</si>
  <si>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</si>
  <si>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</si>
  <si>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</si>
  <si>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</si>
  <si>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</si>
  <si>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</si>
  <si>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</si>
  <si>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</si>
  <si>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</si>
  <si>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</si>
  <si>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</si>
  <si>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</si>
  <si>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</si>
  <si>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</si>
  <si>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</si>
  <si>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</si>
  <si>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</si>
  <si>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</si>
  <si>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</si>
  <si>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</si>
  <si>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</si>
  <si>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</si>
  <si>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</si>
  <si>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</si>
  <si>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</si>
  <si>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</si>
  <si>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</si>
  <si>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</si>
  <si>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D1.01e1</t>
  </si>
  <si>
    <t>Objekt E - Etapa 1</t>
  </si>
  <si>
    <t>STA</t>
  </si>
  <si>
    <t>1</t>
  </si>
  <si>
    <t>{6038d6bc-1ce0-47d7-ab46-80a8942e1cd6}</t>
  </si>
  <si>
    <t>2</t>
  </si>
  <si>
    <t>/</t>
  </si>
  <si>
    <t>D1.01.1</t>
  </si>
  <si>
    <t>Stavební</t>
  </si>
  <si>
    <t>Soupis</t>
  </si>
  <si>
    <t>{c322eee4-e504-44c6-9566-5fbb4da3cba4}</t>
  </si>
  <si>
    <t>D1.01.3</t>
  </si>
  <si>
    <t>Požárně bezpečnostní řešení</t>
  </si>
  <si>
    <t>{93698b10-46de-455a-9f60-4a8b9c3849bf}</t>
  </si>
  <si>
    <t>D1.01.4a</t>
  </si>
  <si>
    <t>Vytápění</t>
  </si>
  <si>
    <t>{0cbfa591-75a7-4fff-acd3-848821749f08}</t>
  </si>
  <si>
    <t>D1.01.4b</t>
  </si>
  <si>
    <t>Chlazení</t>
  </si>
  <si>
    <t>{509b4a0c-8659-45d3-979a-3ee72a8b2707}</t>
  </si>
  <si>
    <t>D1.01.4c</t>
  </si>
  <si>
    <t>Vzduchotechnika</t>
  </si>
  <si>
    <t>{5051277b-8d01-4d24-8dba-f6675994d7a6}</t>
  </si>
  <si>
    <t>D1.01.4d</t>
  </si>
  <si>
    <t>Měření a regulace</t>
  </si>
  <si>
    <t>{0e535574-77e9-4879-b119-9c458e916c08}</t>
  </si>
  <si>
    <t>D1.01.4e</t>
  </si>
  <si>
    <t>Zdravotně technické instalace</t>
  </si>
  <si>
    <t>{8acd6eaf-bd21-4116-bb1e-70122390eb8b}</t>
  </si>
  <si>
    <t>D1.01.4g1</t>
  </si>
  <si>
    <t>Silnoproudá elektrotechnika</t>
  </si>
  <si>
    <t>{ef23391f-2b6d-48d6-9beb-875901ae51d8}</t>
  </si>
  <si>
    <t>D1.01.4h1</t>
  </si>
  <si>
    <t>Slaboproudá elektrotechnika</t>
  </si>
  <si>
    <t>{824f9777-ddfd-4759-b5ec-76c98f3b035a}</t>
  </si>
  <si>
    <t>D1.01.4h3</t>
  </si>
  <si>
    <t>Elektrická požární signalizace</t>
  </si>
  <si>
    <t>{cf9f1c15-e58a-40b0-b2e7-fda6171cc187}</t>
  </si>
  <si>
    <t>D1.01.6</t>
  </si>
  <si>
    <t>Medicinální plyny</t>
  </si>
  <si>
    <t>{840cb7ba-8184-4d18-bcfb-e69e63c70e08}</t>
  </si>
  <si>
    <t>VRN</t>
  </si>
  <si>
    <t>Vedlejší rozpočtové náklady</t>
  </si>
  <si>
    <t>{810a89bd-1380-4d7b-9076-7363b9532ac2}</t>
  </si>
  <si>
    <t>KRYCÍ LIST SOUPISU PRACÍ</t>
  </si>
  <si>
    <t>Objekt:</t>
  </si>
  <si>
    <t>D1.01e1 - Objekt E - Etapa 1</t>
  </si>
  <si>
    <t>Soupis:</t>
  </si>
  <si>
    <t>D1.01.1 - Stavební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</si>
  <si>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</si>
  <si>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</si>
  <si>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</si>
  <si>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</si>
  <si>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</si>
  <si>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</si>
  <si>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</si>
  <si>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</si>
  <si>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</si>
  <si>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</si>
  <si>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</si>
  <si>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96 - Bourání konstrukcí</t>
  </si>
  <si>
    <t xml:space="preserve">      99 - Přesuny hmot a suti</t>
  </si>
  <si>
    <t>PSV - Práce a dodávky PSV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</si>
  <si>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</si>
  <si>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</si>
  <si>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</si>
  <si>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766 - Konstrukce truhlářské</t>
  </si>
  <si>
    <t xml:space="preserve">      766.a - Truhlářské vnitřní - dveře</t>
  </si>
  <si>
    <t xml:space="preserve">    767 - Konstrukce zámečnické</t>
  </si>
  <si>
    <t xml:space="preserve">      767.a - Zámečnické vnitřní - zárubně k truhlářským dveřím</t>
  </si>
  <si>
    <t xml:space="preserve">      767.b - Zámečnické vnitřní - ostatní</t>
  </si>
  <si>
    <t xml:space="preserve">      767.d - Ostatní</t>
  </si>
  <si>
    <t xml:space="preserve">      767.e - Hliníkové vnitřní - protipožární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</si>
  <si>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</si>
  <si>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</si>
  <si>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</si>
  <si>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</si>
  <si>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</si>
  <si>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</si>
  <si>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Provizoria</t>
  </si>
  <si>
    <t xml:space="preserve">    N03 - Oddělovací stěny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</si>
  <si>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</si>
  <si>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</si>
  <si>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</si>
  <si>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</si>
  <si>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</si>
  <si>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</si>
  <si>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</si>
  <si>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</si>
  <si>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</si>
  <si>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</si>
  <si>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</si>
  <si>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</si>
  <si>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</si>
  <si>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</si>
  <si>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</si>
  <si>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</si>
  <si>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</si>
  <si>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</si>
  <si>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</si>
  <si>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310235241</t>
  </si>
  <si>
    <t>Zazdívka otvorů pl do 0,0225 m2 ve zdivu nadzákladovém cihlami pálenými tl do 300 mm</t>
  </si>
  <si>
    <t>kus</t>
  </si>
  <si>
    <t>4</t>
  </si>
  <si>
    <t>1353312230</t>
  </si>
  <si>
    <t>VV</t>
  </si>
  <si>
    <t>Viz. PD stavební část - výkresy půdorysů</t>
  </si>
  <si>
    <t>Viz. PD profesí - výkresy půdorysů</t>
  </si>
  <si>
    <t>.</t>
  </si>
  <si>
    <t>11</t>
  </si>
  <si>
    <t>310236241</t>
  </si>
  <si>
    <t>Zazdívka otvorů pl přes 0,0225 do 0,09 m2 ve zdivu nadzákladovém cihlami pálenými tl do 300 mm</t>
  </si>
  <si>
    <t>CS ÚRS 2024 01</t>
  </si>
  <si>
    <t>-652750963</t>
  </si>
  <si>
    <t>Online PSC</t>
  </si>
  <si>
    <t>https://podminky.urs.cz/item/CS_URS_2024_01/310236241</t>
  </si>
  <si>
    <t>9</t>
  </si>
  <si>
    <t>310237241</t>
  </si>
  <si>
    <t>Zazdívka otvorů pl přes 0,09 do 0,25 m2 ve zdivu nadzákladovém cihlami pálenými tl do 300 mm</t>
  </si>
  <si>
    <t>-790337874</t>
  </si>
  <si>
    <t>https://podminky.urs.cz/item/CS_URS_2024_01/310237241</t>
  </si>
  <si>
    <t>7</t>
  </si>
  <si>
    <t>310239411</t>
  </si>
  <si>
    <t>Zazdívka otvorů pl přes 1 do 4 m2 ve zdivu nadzákladovém cihlami pálenými na MC</t>
  </si>
  <si>
    <t>m3</t>
  </si>
  <si>
    <t>-943673579</t>
  </si>
  <si>
    <t>https://podminky.urs.cz/item/CS_URS_2024_01/310239411</t>
  </si>
  <si>
    <t>Viz PD stavební část - výkresy půdorysu, výkresy řezů a Tech.zpr.</t>
  </si>
  <si>
    <t>1.PP</t>
  </si>
  <si>
    <t>1,35*2,0*0,3</t>
  </si>
  <si>
    <t>5</t>
  </si>
  <si>
    <t>311231126</t>
  </si>
  <si>
    <t>Zdivo nosné z cihel dl 290 mm P20 až 25 na MC 5 nebo MC 10</t>
  </si>
  <si>
    <t>-771097092</t>
  </si>
  <si>
    <t>https://podminky.urs.cz/item/CS_URS_2024_01/311231126</t>
  </si>
  <si>
    <t>0,8*2,0*0,25</t>
  </si>
  <si>
    <t>1.NP</t>
  </si>
  <si>
    <t>0,4*0,2*2,6</t>
  </si>
  <si>
    <t>0,335*2,6</t>
  </si>
  <si>
    <t>0,156*2,6</t>
  </si>
  <si>
    <t>(0,045+0,042)*2,6</t>
  </si>
  <si>
    <t>0,4*2,6</t>
  </si>
  <si>
    <t>6</t>
  </si>
  <si>
    <t>317234410</t>
  </si>
  <si>
    <t>Vyzdívka mezi nosníky z cihel pálených na MC</t>
  </si>
  <si>
    <t>CS ÚRS 2025 01</t>
  </si>
  <si>
    <t>1137018224</t>
  </si>
  <si>
    <t>https://podminky.urs.cz/item/CS_URS_2025_01/317234410</t>
  </si>
  <si>
    <t>Nové otvory v 1.PP</t>
  </si>
  <si>
    <t>"HEB120:" 1,7*0,8*0,25</t>
  </si>
  <si>
    <t>Nové otvory v 1.NP</t>
  </si>
  <si>
    <t>"HEB120:" 3,5*0,67*0,25</t>
  </si>
  <si>
    <t>317944323</t>
  </si>
  <si>
    <t>Válcované nosníky č.14 až 22 dodatečně osazované do připravených otvorů</t>
  </si>
  <si>
    <t>t</t>
  </si>
  <si>
    <t>-801434790</t>
  </si>
  <si>
    <t>https://podminky.urs.cz/item/CS_URS_2025_01/317944323</t>
  </si>
  <si>
    <t>"I220:" (1,8+1,7*6)*0,0311*1,09</t>
  </si>
  <si>
    <t>"I220:" (12*0,9)*0,0224*1,09</t>
  </si>
  <si>
    <t>"I220:" (3,5*6)*0,0311*1,09</t>
  </si>
  <si>
    <t>8</t>
  </si>
  <si>
    <t>342244221</t>
  </si>
  <si>
    <t>Příčka z cihel broušených na tenkovrstvou maltu tloušťky 140 mm</t>
  </si>
  <si>
    <t>m2</t>
  </si>
  <si>
    <t>-1644966222</t>
  </si>
  <si>
    <t>https://podminky.urs.cz/item/CS_URS_2024_01/342244221</t>
  </si>
  <si>
    <t>"m.č.041:" (0,65+0,86)*3,38+1,2*2,1-0,9*1,97</t>
  </si>
  <si>
    <t>"m.č.051a:" 1,3*2,1*2+1,1*2,1-0,9*1,97*3</t>
  </si>
  <si>
    <t>"m.č.106:" 1,15*2,1-0,8*1,97</t>
  </si>
  <si>
    <t>"m.č.120:" 1,1*2,1-0,8*1,97</t>
  </si>
  <si>
    <t>342291112</t>
  </si>
  <si>
    <t>Ukotvení příček montážní polyuretanovou pěnou tl příčky přes 100 mm</t>
  </si>
  <si>
    <t>m</t>
  </si>
  <si>
    <t>-127918928</t>
  </si>
  <si>
    <t>https://podminky.urs.cz/item/CS_URS_2024_01/342291112</t>
  </si>
  <si>
    <t>"m.č.041:" (0,65+0,86)+1,2</t>
  </si>
  <si>
    <t>"m.č.051a:" 1,3*2+1,1</t>
  </si>
  <si>
    <t>"m.č.106:" 1,15</t>
  </si>
  <si>
    <t>"m.č.120:" 1,1</t>
  </si>
  <si>
    <t>10</t>
  </si>
  <si>
    <t>342291131</t>
  </si>
  <si>
    <t>Ukotvení příček k betonovým konstrukcím plochými kotvami</t>
  </si>
  <si>
    <t>-1374042716</t>
  </si>
  <si>
    <t>https://podminky.urs.cz/item/CS_URS_2024_01/342291131</t>
  </si>
  <si>
    <t>"m.č.041:" 3,38*2+2,1*2</t>
  </si>
  <si>
    <t>"m.č.051a:" 2,1*2*2+2,1*2</t>
  </si>
  <si>
    <t>"m.č.106:" 2,1*2</t>
  </si>
  <si>
    <t>"m.č.120:" 2,1*2</t>
  </si>
  <si>
    <t>346244381</t>
  </si>
  <si>
    <t>Plentování jednostranné v do 200 mm válcovaných nosníků cihlami</t>
  </si>
  <si>
    <t>407731137</t>
  </si>
  <si>
    <t>https://podminky.urs.cz/item/CS_URS_2025_01/346244381</t>
  </si>
  <si>
    <t>"I220:" (1,8+1,7)*0,2*2</t>
  </si>
  <si>
    <t>"I220:" (3,5)*0,2*2</t>
  </si>
  <si>
    <t>Úpravy povrchů, podlahy a osazování výplní</t>
  </si>
  <si>
    <t>61</t>
  </si>
  <si>
    <t>Úprava povrchů vnitřních</t>
  </si>
  <si>
    <t>612131121</t>
  </si>
  <si>
    <t>Penetrační disperzní nátěr vnitřních stěn nanášený ručně</t>
  </si>
  <si>
    <t>-24701295</t>
  </si>
  <si>
    <t>https://podminky.urs.cz/item/CS_URS_2025_01/612131121</t>
  </si>
  <si>
    <t>Změřeno v programu AutoCAD</t>
  </si>
  <si>
    <t>- úroveň 1.PP</t>
  </si>
  <si>
    <t>"m.č. 052" 17,86*3,2-(0,9*1,2+1,3*2,05)</t>
  </si>
  <si>
    <t>"m.č. S.053" 28,65*3,35-(2*0,9*1,2+0,9*2,05)</t>
  </si>
  <si>
    <t>"m.č. 054" 13,42*3-(0,9*1,2+1,3*2,05)</t>
  </si>
  <si>
    <t>"m.č. S.055" 16,6*3,35-0,9*2,05</t>
  </si>
  <si>
    <t>"m.č. 041" 9,72*3-1*2,05</t>
  </si>
  <si>
    <t>"m.č. 044" (3,72+8,6)*3-1*2,05</t>
  </si>
  <si>
    <t>"m.č. 045" (2,5+3,36+4,72)*3-1*2,05</t>
  </si>
  <si>
    <t>"m.č. 046" (18,83-1,5)*3</t>
  </si>
  <si>
    <t>Mezisoučet</t>
  </si>
  <si>
    <t>- úroveň 1.NP</t>
  </si>
  <si>
    <t>"m.č. 106" 18,66*3-0,9*2,05</t>
  </si>
  <si>
    <t>"m.č. 108" 20,35*3-(2*0,8+1,3+1+1)*2,05+2,3*2,3</t>
  </si>
  <si>
    <t>"m.č. 115" 2,39*3</t>
  </si>
  <si>
    <t>"m.č. 116" 1,05*3</t>
  </si>
  <si>
    <t>"m.č. 109" 2,36*3</t>
  </si>
  <si>
    <t>"m.č. 111" 6,58*3</t>
  </si>
  <si>
    <t>"m.č. 112" 11,24*3-1,5*1,5*2</t>
  </si>
  <si>
    <t>"m.č. 113" (4,02+5,46)*3</t>
  </si>
  <si>
    <t>"m.č. 117" 5,28*3-2*1,5*1,5</t>
  </si>
  <si>
    <t>"m.č. 118" (12,09+0,6)*3</t>
  </si>
  <si>
    <t>"m.č. 120" 2,94*3-0,9*2,05</t>
  </si>
  <si>
    <t>"m.č. 121" 1,15*3</t>
  </si>
  <si>
    <t>"m.č. 122" 2,83*3</t>
  </si>
  <si>
    <t>"m.č. 123" 8,055*3-1,5*1,5</t>
  </si>
  <si>
    <t>Součet</t>
  </si>
  <si>
    <t>13</t>
  </si>
  <si>
    <t>612131100</t>
  </si>
  <si>
    <t>Vápenný postřik vnitřních stěn nanášený ručně</t>
  </si>
  <si>
    <t>394389884</t>
  </si>
  <si>
    <t>https://podminky.urs.cz/item/CS_URS_2025_01/612131100</t>
  </si>
  <si>
    <t>14</t>
  </si>
  <si>
    <t>612131101</t>
  </si>
  <si>
    <t>Cementový postřik vnitřních stěn nanášený celoplošně ručně</t>
  </si>
  <si>
    <t>191873538</t>
  </si>
  <si>
    <t>https://podminky.urs.cz/item/CS_URS_2025_01/612131101</t>
  </si>
  <si>
    <t>15</t>
  </si>
  <si>
    <t>612135101</t>
  </si>
  <si>
    <t>Hrubá výplň rýh ve stěnách maltou jakékoli šířky rýhy</t>
  </si>
  <si>
    <t>-1055556152</t>
  </si>
  <si>
    <t>https://podminky.urs.cz/item/CS_URS_2025_01/612135101</t>
  </si>
  <si>
    <t>0,03*85,0+0,07*(30,0+32,0)+0,1*(60,0+12,0)+0,15*(50,0+60,0+21,0)</t>
  </si>
  <si>
    <t>16</t>
  </si>
  <si>
    <t>612323111</t>
  </si>
  <si>
    <t>Vápenocementová omítka hladkých vnitřních stěn tloušťky do 5 mm nanášená ručně</t>
  </si>
  <si>
    <t>1138183100</t>
  </si>
  <si>
    <t>https://podminky.urs.cz/item/CS_URS_2025_01/612323111</t>
  </si>
  <si>
    <t>17</t>
  </si>
  <si>
    <t>612323191</t>
  </si>
  <si>
    <t>Příplatek k vápenocementové omítce hladkých vnitřních stěn za každý další 1 mm tloušťky ručně</t>
  </si>
  <si>
    <t>-1750670976</t>
  </si>
  <si>
    <t>https://podminky.urs.cz/item/CS_URS_2025_01/612323191</t>
  </si>
  <si>
    <t>674,8295*10 'Přepočtené koeficientem množství</t>
  </si>
  <si>
    <t>18</t>
  </si>
  <si>
    <t>612321131</t>
  </si>
  <si>
    <t>Vápenocementový štuk vnitřních stěn tloušťky do 3 mm</t>
  </si>
  <si>
    <t>-18705021</t>
  </si>
  <si>
    <t>https://podminky.urs.cz/item/CS_URS_2025_01/612321131</t>
  </si>
  <si>
    <t>19</t>
  </si>
  <si>
    <t>612142001</t>
  </si>
  <si>
    <t>Pletivo sklovláknité vnitřních stěn vtlačené do tmelu</t>
  </si>
  <si>
    <t>973208476</t>
  </si>
  <si>
    <t>https://podminky.urs.cz/item/CS_URS_2025_01/612142001</t>
  </si>
  <si>
    <t>- přechod různých povrchových úprav na omítkách</t>
  </si>
  <si>
    <t>- rozsah cca 20%</t>
  </si>
  <si>
    <t>"viz pol.č. 612323111" 674,83</t>
  </si>
  <si>
    <t>20</t>
  </si>
  <si>
    <t>612325417</t>
  </si>
  <si>
    <t>Oprava vnitřní vápenocementové hladké omítky tl do 20 mm stěn v rozsahu plochy přes 10 do 30 % s celoplošným přeštukováním tl do 3 mm</t>
  </si>
  <si>
    <t>-863695038</t>
  </si>
  <si>
    <t>https://podminky.urs.cz/item/CS_URS_2025_01/612325417</t>
  </si>
  <si>
    <t>"m.č. S.053" 28,65*3,28-0,9*2,05</t>
  </si>
  <si>
    <t>"m.č. S.055" 16,6*3,28-0,9*2,05</t>
  </si>
  <si>
    <t>613131121r01</t>
  </si>
  <si>
    <t>Penetrační disperzní nátěr s křemiřitým pískem vnitřních stěn</t>
  </si>
  <si>
    <t>579943111</t>
  </si>
  <si>
    <t>- penetrační nátěr sjednocující SDK konstrukce se štukovými omítkami</t>
  </si>
  <si>
    <t>- úroveň 1.PP:</t>
  </si>
  <si>
    <t>"m.č 044" (5,65+11,3)*3,2-(1,3*2,05+0,8*2,05)</t>
  </si>
  <si>
    <t>"m.č 044a" 5,11*3,2-1,3*2,05</t>
  </si>
  <si>
    <t>"m.č. 045" (1,3+5,65)*3,2-1*2,05</t>
  </si>
  <si>
    <t>"m.č. 046" 1,5*3,2-1*2,05</t>
  </si>
  <si>
    <t>- úroveň 1.NP:</t>
  </si>
  <si>
    <t>"m.č. 109" 6,9*3-(2*1*2,05)</t>
  </si>
  <si>
    <t>"m.č. 110" 6,6*3-(2*0,8*2,05)</t>
  </si>
  <si>
    <t>"m.č. 111" 6,78*3-1,1*2,05</t>
  </si>
  <si>
    <t>"m.č. 112" 7,74*3-(0,8*2,05+1,3*2,05)</t>
  </si>
  <si>
    <t>"m.č. 113" (2,9+7,49)*3-(2*0,8+0,9+1,3)*2,05</t>
  </si>
  <si>
    <t>"m.č. 117" (5,53+7,14)*3-1,3*2,05</t>
  </si>
  <si>
    <t>"m.č. 118" 2,28*3</t>
  </si>
  <si>
    <t>"m.č. 120" 5,78*3-(0,8+2*0,9)*2,05</t>
  </si>
  <si>
    <t>"m.č. 123" 7,56*3-(0,8*2,05)</t>
  </si>
  <si>
    <t>63</t>
  </si>
  <si>
    <t>Podlahy a podlahové konstrukce</t>
  </si>
  <si>
    <t>22</t>
  </si>
  <si>
    <t>631319222</t>
  </si>
  <si>
    <t>Příplatek k mazaninám za přidání polymerových makrovláken pro objemové vyztužení 3 kg/m3</t>
  </si>
  <si>
    <t>679214850</t>
  </si>
  <si>
    <t>https://podminky.urs.cz/item/CS_URS_2025_01/631319222</t>
  </si>
  <si>
    <t>Skladba ( D10 ) :</t>
  </si>
  <si>
    <t>"m.č. 003" (5,12-3*0,6)*0,33</t>
  </si>
  <si>
    <t>"m.č. S.002" (1,41-2*0,42)*0,33</t>
  </si>
  <si>
    <t>23</t>
  </si>
  <si>
    <t>632451251</t>
  </si>
  <si>
    <t>Potěr cementový samonivelační litý C30 tl přes 30 do 35 mm</t>
  </si>
  <si>
    <t>2066484080</t>
  </si>
  <si>
    <t>https://podminky.urs.cz/item/CS_URS_2025_01/632451251</t>
  </si>
  <si>
    <t>"m.č. 003" (5,12-3*0,6)</t>
  </si>
  <si>
    <t>"m.č. S.002" (1,41-2*0,42)</t>
  </si>
  <si>
    <t>24</t>
  </si>
  <si>
    <t>631311116</t>
  </si>
  <si>
    <t>Mazanina tl přes 50 do 80 mm z betonu prostého bez zvýšených nároků na prostředí tř. C 25/30</t>
  </si>
  <si>
    <t>-165763651</t>
  </si>
  <si>
    <t>https://podminky.urs.cz/item/CS_URS_2025_01/631311116</t>
  </si>
  <si>
    <t>Součást skladby ( P1, P2 a P3) -tl. 75 mm</t>
  </si>
  <si>
    <t>Skladba ( P1 ) :</t>
  </si>
  <si>
    <t>"m.č. 109" 4,05*0,075</t>
  </si>
  <si>
    <t>"m.č. 111" 10,4*0,075</t>
  </si>
  <si>
    <t>"m.č. 113" 19,7*0,075</t>
  </si>
  <si>
    <t>"m.č. 120" 4,2*0,075</t>
  </si>
  <si>
    <t>"m.č. 123" 14,25*0,075</t>
  </si>
  <si>
    <t>Skladba ( P2 ) :</t>
  </si>
  <si>
    <t>"m.č. 112" 20,3*0,075</t>
  </si>
  <si>
    <t>"m.č. 117" 17*0,075</t>
  </si>
  <si>
    <t>"m.č. 118" 4,6*0,075</t>
  </si>
  <si>
    <t>Skladba ( P3 ) :</t>
  </si>
  <si>
    <t>"m.č. 110" 2,65*0,075</t>
  </si>
  <si>
    <t>Součást skladby ( D1, D2, D3 a D4) -tl. 68 mm</t>
  </si>
  <si>
    <t>Skladba ( D1 ) :</t>
  </si>
  <si>
    <t>"m.č. 114" 3,7*0,068</t>
  </si>
  <si>
    <t>"m.č. 115" 2,7*0,068</t>
  </si>
  <si>
    <t>"m.č. 116" 1,5*0,068</t>
  </si>
  <si>
    <t>"m.č. 119" 2,3*0,068</t>
  </si>
  <si>
    <t>"m.č. 121" 1,8*0,068</t>
  </si>
  <si>
    <t>"m.č. 122" 1,7*0,068</t>
  </si>
  <si>
    <t>Skladba ( D2 ) :</t>
  </si>
  <si>
    <t>"m.č. 043" 6*0,068</t>
  </si>
  <si>
    <t>Skladba ( D3 ) :</t>
  </si>
  <si>
    <t>"m.č. 003" 20*0,068</t>
  </si>
  <si>
    <t>"m.č. 042" 1,8*0,068</t>
  </si>
  <si>
    <t>"m.č. 051a" 22,4*0,068</t>
  </si>
  <si>
    <t>Skladba ( D4 ) :</t>
  </si>
  <si>
    <t>"m.č. 054" 10,6*0,068</t>
  </si>
  <si>
    <t>Součást skladby ( B1 ) -tl. 70 mm</t>
  </si>
  <si>
    <t>Skladba ( B1 )</t>
  </si>
  <si>
    <t>"m.č. 041" 10,6*0,07</t>
  </si>
  <si>
    <t>25</t>
  </si>
  <si>
    <t>631319195</t>
  </si>
  <si>
    <t>Příplatek k mazanině tl přes 50 do 80 mm za plochu do 5 m2</t>
  </si>
  <si>
    <t>77816286</t>
  </si>
  <si>
    <t>https://podminky.urs.cz/item/CS_URS_2025_01/631319195</t>
  </si>
  <si>
    <t>26</t>
  </si>
  <si>
    <t>631362022</t>
  </si>
  <si>
    <t>Výztuž mazanin z kompozitních sítí D drátu 3 mm velikost ok 100 x 100 mm</t>
  </si>
  <si>
    <t>551390812</t>
  </si>
  <si>
    <t>https://podminky.urs.cz/item/CS_URS_2025_01/631362022</t>
  </si>
  <si>
    <t>Součást skladby ( P1, P2 a P3)</t>
  </si>
  <si>
    <t>"m.č. 109" 4,05</t>
  </si>
  <si>
    <t>"m.č. 111" 10,4</t>
  </si>
  <si>
    <t>"m.č. 113" 19,7</t>
  </si>
  <si>
    <t>"m.č. 120" 4,2</t>
  </si>
  <si>
    <t>"m.č. 123" 14,25</t>
  </si>
  <si>
    <t>"m.č. 112" 20,3</t>
  </si>
  <si>
    <t>"m.č. 117" 17</t>
  </si>
  <si>
    <t>"m.č. 118" 4,6</t>
  </si>
  <si>
    <t>"m.č. 110" 2,65</t>
  </si>
  <si>
    <t xml:space="preserve">Součást skladby ( D1, D2, D3 a D4) </t>
  </si>
  <si>
    <t>"m.č. 114" 3,7</t>
  </si>
  <si>
    <t>"m.č. 115" 2,7</t>
  </si>
  <si>
    <t>"m.č. 116" 1,5</t>
  </si>
  <si>
    <t>"m.č. 119" 2,3</t>
  </si>
  <si>
    <t>"m.č. 121" 1,8</t>
  </si>
  <si>
    <t>"m.č. 122" 1,7</t>
  </si>
  <si>
    <t>"m.č. 043" 6</t>
  </si>
  <si>
    <t>"m.č. 003" 20</t>
  </si>
  <si>
    <t>"m.č. 042" 1,8</t>
  </si>
  <si>
    <t>"m.č. 051a" 22,4</t>
  </si>
  <si>
    <t>"m.č. 054" 10,6</t>
  </si>
  <si>
    <t>Součást skladby ( B1 )</t>
  </si>
  <si>
    <t>"m.č. 041" 10,6</t>
  </si>
  <si>
    <t>27</t>
  </si>
  <si>
    <t>634112127</t>
  </si>
  <si>
    <t>Obvodová dilatace podlahovým páskem z pěnového PE s fólií mezi stěnou a mazaninou nebo potěrem v 120 mm</t>
  </si>
  <si>
    <t>1889731391</t>
  </si>
  <si>
    <t>https://podminky.urs.cz/item/CS_URS_2025_01/634112127</t>
  </si>
  <si>
    <t>Součást skladby ( P1, P2, P3, P4, P6 a P7)</t>
  </si>
  <si>
    <t>"m.č. 109" 6,78</t>
  </si>
  <si>
    <t>"m.č. 111" 12,92</t>
  </si>
  <si>
    <t>"m.č. 113" 21,73</t>
  </si>
  <si>
    <t>"m.č. 120" 8,72</t>
  </si>
  <si>
    <t>"m.č. 123" 15,11</t>
  </si>
  <si>
    <t>"m.č. 112" 18,92</t>
  </si>
  <si>
    <t>"m.č. 117" 15,28</t>
  </si>
  <si>
    <t>"m.č. 118" 7,38</t>
  </si>
  <si>
    <t>"m.č. 110" 6,6</t>
  </si>
  <si>
    <t>Skladba ( P4 ) :</t>
  </si>
  <si>
    <t>"m.č. 106" 18,66</t>
  </si>
  <si>
    <t>"m.č. 108" 20,35</t>
  </si>
  <si>
    <t>Skladba ( P6 ) :</t>
  </si>
  <si>
    <t>"m.č. 044" 28,74</t>
  </si>
  <si>
    <t>"m.č. 045" 17,52</t>
  </si>
  <si>
    <t>"m.č. 046" 20,33</t>
  </si>
  <si>
    <t>"m.č. 052" 17,86</t>
  </si>
  <si>
    <t>Skladba ( P7 ) :</t>
  </si>
  <si>
    <t>"m.č. 044a" 6,22</t>
  </si>
  <si>
    <t>Součást skladby ( D1, D2, D3 a D4 )</t>
  </si>
  <si>
    <t>"m.č. 114" 8,2</t>
  </si>
  <si>
    <t>"m.č. 115" 6,98</t>
  </si>
  <si>
    <t>"m.č. 116" 4,88</t>
  </si>
  <si>
    <t>"m.č. 119" 6,2</t>
  </si>
  <si>
    <t>"m.č. 121" 5,56</t>
  </si>
  <si>
    <t>"m.č. 122" 5,47</t>
  </si>
  <si>
    <t>"m.č. 043" 10</t>
  </si>
  <si>
    <t>"m.č. 042" 5,7</t>
  </si>
  <si>
    <t>"m.č. 051a" 27</t>
  </si>
  <si>
    <t>"m.č. 054" 13,42</t>
  </si>
  <si>
    <t>28</t>
  </si>
  <si>
    <t>631311131</t>
  </si>
  <si>
    <t>Doplnění dosavadních mazanin betonem prostým plochy do 1 m2 tloušťky přes 80 mm</t>
  </si>
  <si>
    <t>-215146914</t>
  </si>
  <si>
    <t>https://podminky.urs.cz/item/CS_URS_2025_01/631311131</t>
  </si>
  <si>
    <t>po vybouraných příčkach 1.PP</t>
  </si>
  <si>
    <t>(5,65+5,165)*0,3</t>
  </si>
  <si>
    <t>1,2*0,2+0,6*0,3</t>
  </si>
  <si>
    <t>po vybouraných příčkach 1.NP</t>
  </si>
  <si>
    <t>2,1*0,67</t>
  </si>
  <si>
    <t>29</t>
  </si>
  <si>
    <t>631312141</t>
  </si>
  <si>
    <t>Doplnění rýh v dosavadních mazaninách betonem prostým</t>
  </si>
  <si>
    <t>40569967</t>
  </si>
  <si>
    <t>https://podminky.urs.cz/item/CS_URS_2025_01/631312141</t>
  </si>
  <si>
    <t>(0,9+0,54+0,35+0,45*7+0,3*8+2,3+1,6)*0,1*0,1</t>
  </si>
  <si>
    <t>(3,45*3+1,9*3+1,5+1,55)*0,15*0,1</t>
  </si>
  <si>
    <t>po vybouraných příčkac 1.NP</t>
  </si>
  <si>
    <t>2,3*0,15*0,1</t>
  </si>
  <si>
    <t>Ostatní konstrukce a práce, bourání</t>
  </si>
  <si>
    <t>30</t>
  </si>
  <si>
    <t>949101111</t>
  </si>
  <si>
    <t>Lešení pomocné pro objekty pozemních staveb s lešeňovou podlahou v do 1,9 m zatížení do 150 kg/m2</t>
  </si>
  <si>
    <t>-400259650</t>
  </si>
  <si>
    <t>https://podminky.urs.cz/item/CS_URS_2025_01/949101111</t>
  </si>
  <si>
    <t xml:space="preserve"> - úroveň 1.PP:</t>
  </si>
  <si>
    <t>"m.č. S.002" 14</t>
  </si>
  <si>
    <t>"m.č. 044" 34,2</t>
  </si>
  <si>
    <t>"m.č. 044a" 2,2</t>
  </si>
  <si>
    <t>"m.č. 045" 14,7</t>
  </si>
  <si>
    <t>"m.č. 046" 15</t>
  </si>
  <si>
    <t>"m.č. 052" 15,6</t>
  </si>
  <si>
    <t>"m.č. S.053" 39</t>
  </si>
  <si>
    <t>"m.č. S.055" 17,1</t>
  </si>
  <si>
    <t>"m.č. S.103" 38,95</t>
  </si>
  <si>
    <t>"m.č. 106" 16,85</t>
  </si>
  <si>
    <t>"m.č. 108" 18,1</t>
  </si>
  <si>
    <t>31</t>
  </si>
  <si>
    <t>952901111</t>
  </si>
  <si>
    <t>Vyčištění budov bytové a občanské výstavby při výšce podlaží do 4 m</t>
  </si>
  <si>
    <t>-907937572</t>
  </si>
  <si>
    <t>https://podminky.urs.cz/item/CS_URS_2025_01/952901111</t>
  </si>
  <si>
    <t>32</t>
  </si>
  <si>
    <t>985331214</t>
  </si>
  <si>
    <t>Dodatečné vlepování betonářské výztuže D 14 mm do chemické malty včetně vyvrtání otvoru</t>
  </si>
  <si>
    <t>1020382273</t>
  </si>
  <si>
    <t>https://podminky.urs.cz/item/CS_URS_2025_01/985331214</t>
  </si>
  <si>
    <t>"stropní výměna" 8*0,2</t>
  </si>
  <si>
    <t>33</t>
  </si>
  <si>
    <t>M</t>
  </si>
  <si>
    <t>31120006</t>
  </si>
  <si>
    <t>podložka DIN 125-A ZB D 12mm</t>
  </si>
  <si>
    <t>100 kus</t>
  </si>
  <si>
    <t>565320317</t>
  </si>
  <si>
    <t>1,6*0,05 'Přepočtené koeficientem množství</t>
  </si>
  <si>
    <t>34</t>
  </si>
  <si>
    <t>31197004</t>
  </si>
  <si>
    <t>tyč závitová Pz 4.6 M12</t>
  </si>
  <si>
    <t>-311004922</t>
  </si>
  <si>
    <t>1,6*2 'Přepočtené koeficientem množství</t>
  </si>
  <si>
    <t>35</t>
  </si>
  <si>
    <t>31111006</t>
  </si>
  <si>
    <t>matice přesná šestihranná Pz DIN 934-8 M12</t>
  </si>
  <si>
    <t>902543081</t>
  </si>
  <si>
    <t>96</t>
  </si>
  <si>
    <t>Bourání konstrukcí</t>
  </si>
  <si>
    <t>36</t>
  </si>
  <si>
    <t>228731001</t>
  </si>
  <si>
    <t>Demontáž konzoly ze zdi výšky do 3 m nosnosti do 5 kg</t>
  </si>
  <si>
    <t>64</t>
  </si>
  <si>
    <t>1607118599</t>
  </si>
  <si>
    <t>https://podminky.urs.cz/item/CS_URS_2025_01/228731001</t>
  </si>
  <si>
    <t>Viz PD stavební část - výkresy půdorysu, výkresy řezů a pohledů a Tech.zpr.</t>
  </si>
  <si>
    <t>Předpoklad</t>
  </si>
  <si>
    <t>37</t>
  </si>
  <si>
    <t>713120811</t>
  </si>
  <si>
    <t>Odstranění tepelné izolace podlah volně kladené z vláknitých materiálů suchých tl do 100 mm</t>
  </si>
  <si>
    <t>1444178757</t>
  </si>
  <si>
    <t>https://podminky.urs.cz/item/CS_URS_2025_01/713120811</t>
  </si>
  <si>
    <t>"m.č.S054:" 10,6</t>
  </si>
  <si>
    <t>38</t>
  </si>
  <si>
    <t>721210813</t>
  </si>
  <si>
    <t>Demontáž vpustí podlahových z kyselinovzdorné kameniny DN 100</t>
  </si>
  <si>
    <t>1069483932</t>
  </si>
  <si>
    <t>https://podminky.urs.cz/item/CS_URS_2025_01/721210813</t>
  </si>
  <si>
    <t>39</t>
  </si>
  <si>
    <t>725210821</t>
  </si>
  <si>
    <t>Demontáž umyvadel bez výtokových armatur</t>
  </si>
  <si>
    <t>soubor</t>
  </si>
  <si>
    <t>1484790170</t>
  </si>
  <si>
    <t>https://podminky.urs.cz/item/CS_URS_2025_01/725210821</t>
  </si>
  <si>
    <t>40</t>
  </si>
  <si>
    <t>725820801</t>
  </si>
  <si>
    <t>Demontáž baterie nástěnné do G 3 / 4</t>
  </si>
  <si>
    <t>-1474664768</t>
  </si>
  <si>
    <t>https://podminky.urs.cz/item/CS_URS_2025_01/725820801</t>
  </si>
  <si>
    <t>41</t>
  </si>
  <si>
    <t>763111812</t>
  </si>
  <si>
    <t>Demontáž SDK příčky s jednoduchou ocelovou nosnou konstrukcí opláštění dvojité</t>
  </si>
  <si>
    <t>-1759336808</t>
  </si>
  <si>
    <t>https://podminky.urs.cz/item/CS_URS_2025_01/763111812</t>
  </si>
  <si>
    <t>(2,0+2,3+1,95+2,5)*2,5</t>
  </si>
  <si>
    <t>42</t>
  </si>
  <si>
    <t>763131821</t>
  </si>
  <si>
    <t>Demontáž SDK podhledu s dvouvrstvou nosnou kcí z ocelových profilů opláštění jednoduché</t>
  </si>
  <si>
    <t>1975673801</t>
  </si>
  <si>
    <t>https://podminky.urs.cz/item/CS_URS_2025_01/763131821</t>
  </si>
  <si>
    <t>Viz. PD stavební část - výkresy půdorysu, výkresy řezů a Tech.zpr.</t>
  </si>
  <si>
    <t>10,0</t>
  </si>
  <si>
    <t>43</t>
  </si>
  <si>
    <t>763431801</t>
  </si>
  <si>
    <t>Demontáž minerálního podhledu zavěšeného na viditelném roštu</t>
  </si>
  <si>
    <t>1769950839</t>
  </si>
  <si>
    <t>https://podminky.urs.cz/item/CS_URS_2025_01/763431801</t>
  </si>
  <si>
    <t>PSC</t>
  </si>
  <si>
    <t xml:space="preserve">Poznámka k souboru cen:_x000d_
1. V cenách demontáže podhledu -1801 až -1821 jsou započteny náklady na kompletní demontáž podhledu, tj. nosné konstrukce i panelů. </t>
  </si>
  <si>
    <t>"m.č.S046:" 20,6</t>
  </si>
  <si>
    <t>"m.č.S051a:" 24,6</t>
  </si>
  <si>
    <t>17,7</t>
  </si>
  <si>
    <t>"m.č.S103a:" 16,3</t>
  </si>
  <si>
    <t>"m.č.S103c:" 11,6</t>
  </si>
  <si>
    <t>44</t>
  </si>
  <si>
    <t>763431-R11</t>
  </si>
  <si>
    <t>Demontáž komponentů podhledu - svítidla, výustky</t>
  </si>
  <si>
    <t>-410092775</t>
  </si>
  <si>
    <t>45</t>
  </si>
  <si>
    <t>763431871</t>
  </si>
  <si>
    <t>Demontáž vyjímatelných panelů minerálního podhledu připevněných na zavěšeném roštu</t>
  </si>
  <si>
    <t>-1752623550</t>
  </si>
  <si>
    <t>https://podminky.urs.cz/item/CS_URS_2025_01/763431871</t>
  </si>
  <si>
    <t>"SIL.1.03:" (4,55+5,6)*1,2</t>
  </si>
  <si>
    <t>2.NP</t>
  </si>
  <si>
    <t>"SIL.2.01:" 1,2*1,05</t>
  </si>
  <si>
    <t>"SIL.2.02:" 7,0</t>
  </si>
  <si>
    <t>46</t>
  </si>
  <si>
    <t>766211812</t>
  </si>
  <si>
    <t>Demontáž schodišťového madla upevněného na stěnovou konstrukci</t>
  </si>
  <si>
    <t>-1740000590</t>
  </si>
  <si>
    <t>https://podminky.urs.cz/item/CS_URS_2025_01/766211812</t>
  </si>
  <si>
    <t>Dřevěný nárazník na zdi</t>
  </si>
  <si>
    <t>(2,45+2,9+0,4+0,2+1,3)*2+3,2</t>
  </si>
  <si>
    <t>47</t>
  </si>
  <si>
    <t>766691914</t>
  </si>
  <si>
    <t>Vyvěšení nebo zavěšení dřevěných křídel dveří pl do 2 m2</t>
  </si>
  <si>
    <t>-521682812</t>
  </si>
  <si>
    <t>https://podminky.urs.cz/item/CS_URS_2025_01/766691914</t>
  </si>
  <si>
    <t>48</t>
  </si>
  <si>
    <t>766691915</t>
  </si>
  <si>
    <t>Vyvěšení nebo zavěšení dřevěných křídel dveří pl přes 2 m2</t>
  </si>
  <si>
    <t>1868880746</t>
  </si>
  <si>
    <t>https://podminky.urs.cz/item/CS_URS_2025_01/766691915</t>
  </si>
  <si>
    <t>49</t>
  </si>
  <si>
    <t>767641800</t>
  </si>
  <si>
    <t>Demontáž zárubní dveří odřezáním plochy do 2,5 m2</t>
  </si>
  <si>
    <t>-917308696</t>
  </si>
  <si>
    <t>https://podminky.urs.cz/item/CS_URS_2025_01/767641800</t>
  </si>
  <si>
    <t>50</t>
  </si>
  <si>
    <t>767641805</t>
  </si>
  <si>
    <t>Demontáž zárubní dveří odřezáním plochy přes 2,5 do 4,5 m2</t>
  </si>
  <si>
    <t>161631850</t>
  </si>
  <si>
    <t>https://podminky.urs.cz/item/CS_URS_2025_01/767641805</t>
  </si>
  <si>
    <t>51</t>
  </si>
  <si>
    <t>767996801</t>
  </si>
  <si>
    <t>Demontáž atypických zámečnických konstrukcí rozebráním hm jednotlivých dílů do 50 kg</t>
  </si>
  <si>
    <t>kg</t>
  </si>
  <si>
    <t>-1238165411</t>
  </si>
  <si>
    <t>https://podminky.urs.cz/item/CS_URS_2025_01/767996801</t>
  </si>
  <si>
    <t>Krycí plechy podlahového kanálu</t>
  </si>
  <si>
    <t>(7,25+1,1+0,6+11,0)*0,6*20,0</t>
  </si>
  <si>
    <t>Rám podlahového kanálu</t>
  </si>
  <si>
    <t>(7,25+1,1+0,6+11,0)*2+0,6*2*1,2</t>
  </si>
  <si>
    <t>52</t>
  </si>
  <si>
    <t>771473810</t>
  </si>
  <si>
    <t>Demontáž soklíků z dlaždic keramických lepených rovných</t>
  </si>
  <si>
    <t>-1698186011</t>
  </si>
  <si>
    <t>https://podminky.urs.cz/item/CS_URS_2025_01/771473810</t>
  </si>
  <si>
    <t>"m.č.S046:" (2,95+8,5)*2</t>
  </si>
  <si>
    <t>"m.č.S051a:" (3,0+7,25)*2</t>
  </si>
  <si>
    <t>"m.č.S051b:" 3,65*2</t>
  </si>
  <si>
    <t>"m.č.S052:" (6,35+2,62)*2</t>
  </si>
  <si>
    <t>"m.č.S056:" (2,3+3,8)*2</t>
  </si>
  <si>
    <t>"m.č.S077:" (1,9+2,175)*2</t>
  </si>
  <si>
    <t>"m.č.S078:" (3,45+1,365)*2</t>
  </si>
  <si>
    <t>"m.č.S079:" (1,9+1,95)*2</t>
  </si>
  <si>
    <t>"m.č.S080:" (3,45+3,35)*2</t>
  </si>
  <si>
    <t>"m.č.S081:" (5,65+2,8)*2</t>
  </si>
  <si>
    <t>"m.č.S082:" (5,65+3,95+0,35+0,45)*2</t>
  </si>
  <si>
    <t>"m.č.S103:" (4,4+10,375)*2</t>
  </si>
  <si>
    <t>podesty</t>
  </si>
  <si>
    <t>2,15+1,75+0,15*3+0,3*5+2,0</t>
  </si>
  <si>
    <t>53</t>
  </si>
  <si>
    <t>771473830</t>
  </si>
  <si>
    <t>Demontáž soklíků z dlaždic keramických lepených schodišťových</t>
  </si>
  <si>
    <t>-1977752777</t>
  </si>
  <si>
    <t>https://podminky.urs.cz/item/CS_URS_2025_01/771473830</t>
  </si>
  <si>
    <t>schodiště</t>
  </si>
  <si>
    <t>(0,175+0,35)*2*30</t>
  </si>
  <si>
    <t>54</t>
  </si>
  <si>
    <t>771573810</t>
  </si>
  <si>
    <t>Demontáž podlah z dlaždic keramických lepených</t>
  </si>
  <si>
    <t>-59814260</t>
  </si>
  <si>
    <t>https://podminky.urs.cz/item/CS_URS_2025_01/771573810</t>
  </si>
  <si>
    <t>"m.č.S051b:" 5,5</t>
  </si>
  <si>
    <t>"m.č.S052:" 14,9</t>
  </si>
  <si>
    <t>"m.č.S056:" 9,3</t>
  </si>
  <si>
    <t>"m.č.S077:" 4,1</t>
  </si>
  <si>
    <t>"m.č.S078:" 4,7</t>
  </si>
  <si>
    <t>"m.č.S079:" 3,7</t>
  </si>
  <si>
    <t>"m.č.S080:" 11,6</t>
  </si>
  <si>
    <t>"m.č.S081:" 14,2</t>
  </si>
  <si>
    <t>"m.č.S082:" 17,2</t>
  </si>
  <si>
    <t>"m.č.S103:" 38,95</t>
  </si>
  <si>
    <t>4,3+3,9</t>
  </si>
  <si>
    <t>55</t>
  </si>
  <si>
    <t>771273812</t>
  </si>
  <si>
    <t>Demontáž obkladů stupnic z dlaždic keramických lepených š přes 250 do 350 mm</t>
  </si>
  <si>
    <t>-542716562</t>
  </si>
  <si>
    <t>https://podminky.urs.cz/item/CS_URS_2025_01/771273812</t>
  </si>
  <si>
    <t>1,75*30</t>
  </si>
  <si>
    <t>56</t>
  </si>
  <si>
    <t>771273832</t>
  </si>
  <si>
    <t>Demontáž obkladů podstupnic z dlaždic keramických lepených v do 250 mm</t>
  </si>
  <si>
    <t>-1113980644</t>
  </si>
  <si>
    <t>https://podminky.urs.cz/item/CS_URS_2025_01/771273832</t>
  </si>
  <si>
    <t>57</t>
  </si>
  <si>
    <t>776201812</t>
  </si>
  <si>
    <t>Demontáž lepených povlakových podlah s podložkou ručně</t>
  </si>
  <si>
    <t>-1687906678</t>
  </si>
  <si>
    <t>https://podminky.urs.cz/item/CS_URS_2025_01/776201812</t>
  </si>
  <si>
    <t>"m.č.S103c:" 18,6</t>
  </si>
  <si>
    <t>"m.č.S106:" 16,8</t>
  </si>
  <si>
    <t>58</t>
  </si>
  <si>
    <t>776301811</t>
  </si>
  <si>
    <t>Odstranění lepených podlahovin bez podložky ze schodišťových stupňů</t>
  </si>
  <si>
    <t>1244280654</t>
  </si>
  <si>
    <t>https://podminky.urs.cz/item/CS_URS_2025_01/776301811</t>
  </si>
  <si>
    <t>"m.č.S056:" 0,9*2</t>
  </si>
  <si>
    <t>59</t>
  </si>
  <si>
    <t>776430811</t>
  </si>
  <si>
    <t>Odstranění hran schodišťových</t>
  </si>
  <si>
    <t>464797278</t>
  </si>
  <si>
    <t>https://podminky.urs.cz/item/CS_URS_2025_01/776430811</t>
  </si>
  <si>
    <t>60</t>
  </si>
  <si>
    <t>776410811</t>
  </si>
  <si>
    <t>Odstranění soklíků a lišt pryžových nebo plastových</t>
  </si>
  <si>
    <t>-1416542746</t>
  </si>
  <si>
    <t>https://podminky.urs.cz/item/CS_URS_2025_01/776410811</t>
  </si>
  <si>
    <t>"m.č.S103c:" (4,06+6,0)*2</t>
  </si>
  <si>
    <t>"m.č.S106:" (2,85+3,45+1,65)*2</t>
  </si>
  <si>
    <t>965046111</t>
  </si>
  <si>
    <t>Broušení stávajících betonových podlah úběr do 3 mm</t>
  </si>
  <si>
    <t>1791223456</t>
  </si>
  <si>
    <t>https://podminky.urs.cz/item/CS_URS_2025_01/965046111</t>
  </si>
  <si>
    <t>Schody</t>
  </si>
  <si>
    <t>"m.č.S002:" 24,9+1,75*30*0,175</t>
  </si>
  <si>
    <t>62</t>
  </si>
  <si>
    <t>965046119</t>
  </si>
  <si>
    <t>Příplatek k broušení stávajících betonových podlah za každý další 1 mm úběru</t>
  </si>
  <si>
    <t>-910703970</t>
  </si>
  <si>
    <t>https://podminky.urs.cz/item/CS_URS_2025_01/965046119</t>
  </si>
  <si>
    <t>238,8375*2 'Přepočtené koeficientem množství</t>
  </si>
  <si>
    <t>962031132</t>
  </si>
  <si>
    <t>Bourání příček nebo přizdívek z cihel pálených tl do 100 mm</t>
  </si>
  <si>
    <t>-32381534</t>
  </si>
  <si>
    <t>https://podminky.urs.cz/item/CS_URS_2025_01/962031132</t>
  </si>
  <si>
    <t>(0,9+0,54+0,35+0,45*7+0,3*8+2,3+1,6)*3,38</t>
  </si>
  <si>
    <t>962031133</t>
  </si>
  <si>
    <t>Bourání příček nebo přizdívek z cihel pálených tl přes 100 do 150 mm</t>
  </si>
  <si>
    <t>-1974909367</t>
  </si>
  <si>
    <t>https://podminky.urs.cz/item/CS_URS_2025_01/962031133</t>
  </si>
  <si>
    <t>(3,45*3+1,9*3+1,5+1,55)*3,38</t>
  </si>
  <si>
    <t>2,3*4,26</t>
  </si>
  <si>
    <t>65</t>
  </si>
  <si>
    <t>962032231</t>
  </si>
  <si>
    <t>Bourání zdiva z cihel pálených nebo vápenopískových na MV nebo MVC přes 1 m3</t>
  </si>
  <si>
    <t>-718575095</t>
  </si>
  <si>
    <t>https://podminky.urs.cz/item/CS_URS_2025_01/962032231</t>
  </si>
  <si>
    <t>(5,65+5,165)*0,3*3,38</t>
  </si>
  <si>
    <t>1,2*2,2*0,2+0,6*0,3*2,2</t>
  </si>
  <si>
    <t>2,1*0,67*2,2</t>
  </si>
  <si>
    <t>66</t>
  </si>
  <si>
    <t>965042141</t>
  </si>
  <si>
    <t>Bourání podkladů pod dlažby nebo mazanin betonových nebo z litého asfaltu tl do 100 mm pl přes 4 m2</t>
  </si>
  <si>
    <t>270451704</t>
  </si>
  <si>
    <t>https://podminky.urs.cz/item/CS_URS_2025_01/965042141</t>
  </si>
  <si>
    <t>"m.č.S054:" 10,6*0,1</t>
  </si>
  <si>
    <t>"m.č.S080:" 1,7*0,1</t>
  </si>
  <si>
    <t>67</t>
  </si>
  <si>
    <t>965049111</t>
  </si>
  <si>
    <t>Příplatek k bourání betonových mazanin za bourání mazanin se svařovanou sítí tl do 100 mm</t>
  </si>
  <si>
    <t>-220023894</t>
  </si>
  <si>
    <t>https://podminky.urs.cz/item/CS_URS_2025_01/965049111</t>
  </si>
  <si>
    <t>68</t>
  </si>
  <si>
    <t>967031132</t>
  </si>
  <si>
    <t>Přisekání rovných ostění v cihelném zdivu na MV nebo MVC</t>
  </si>
  <si>
    <t>1464980409</t>
  </si>
  <si>
    <t>https://podminky.urs.cz/item/CS_URS_2025_01/967031132</t>
  </si>
  <si>
    <t>0,8*2,2+0,15*2,2</t>
  </si>
  <si>
    <t>0,67*2,2+0,35*2,2</t>
  </si>
  <si>
    <t>69</t>
  </si>
  <si>
    <t>971033131</t>
  </si>
  <si>
    <t>Vybourání otvorů ve zdivu cihelném D do 60 mm na MVC nebo MV tl do 150 mm</t>
  </si>
  <si>
    <t>-12156848</t>
  </si>
  <si>
    <t>https://podminky.urs.cz/item/CS_URS_2025_01/971033131</t>
  </si>
  <si>
    <t>70</t>
  </si>
  <si>
    <t>971033141</t>
  </si>
  <si>
    <t>Vybourání otvorů ve zdivu cihelném D do 60 mm na MVC nebo MV tl do 300 mm</t>
  </si>
  <si>
    <t>-2085210676</t>
  </si>
  <si>
    <t>https://podminky.urs.cz/item/CS_URS_2025_01/971033141</t>
  </si>
  <si>
    <t>71</t>
  </si>
  <si>
    <t>971033171</t>
  </si>
  <si>
    <t>Vybourání otvorů ve zdivu cihelném D do 60 mm na MVC nebo MV tl do 750 mm</t>
  </si>
  <si>
    <t>2007274151</t>
  </si>
  <si>
    <t>https://podminky.urs.cz/item/CS_URS_2025_01/971033171</t>
  </si>
  <si>
    <t>72</t>
  </si>
  <si>
    <t>971033181</t>
  </si>
  <si>
    <t>Vybourání otvorů ve zdivu cihelném D do 60 mm na MVC nebo MV tl do 900 mm</t>
  </si>
  <si>
    <t>-9726353</t>
  </si>
  <si>
    <t>https://podminky.urs.cz/item/CS_URS_2025_01/971033181</t>
  </si>
  <si>
    <t>73</t>
  </si>
  <si>
    <t>971033231</t>
  </si>
  <si>
    <t>Vybourání otvorů ve zdivu cihelném pl do 0,0225 m2 na MVC nebo MV tl do 150 mm</t>
  </si>
  <si>
    <t>-1027268837</t>
  </si>
  <si>
    <t>https://podminky.urs.cz/item/CS_URS_2025_01/971033231</t>
  </si>
  <si>
    <t>74</t>
  </si>
  <si>
    <t>971033241</t>
  </si>
  <si>
    <t>Vybourání otvorů ve zdivu cihelném pl do 0,0225 m2 na MVC nebo MV tl do 300 mm</t>
  </si>
  <si>
    <t>-1205649403</t>
  </si>
  <si>
    <t>https://podminky.urs.cz/item/CS_URS_2025_01/971033241</t>
  </si>
  <si>
    <t>75</t>
  </si>
  <si>
    <t>971033251</t>
  </si>
  <si>
    <t>Vybourání otvorů ve zdivu cihelném pl do 0,0225 m2 na MVC nebo MV tl do 450 mm</t>
  </si>
  <si>
    <t>2006130220</t>
  </si>
  <si>
    <t>https://podminky.urs.cz/item/CS_URS_2025_01/971033251</t>
  </si>
  <si>
    <t>76</t>
  </si>
  <si>
    <t>971033261</t>
  </si>
  <si>
    <t>Vybourání otvorů ve zdivu cihelném pl do 0,0225 m2 na MVC nebo MV tl do 600 mm</t>
  </si>
  <si>
    <t>1425533949</t>
  </si>
  <si>
    <t>https://podminky.urs.cz/item/CS_URS_2025_01/971033261</t>
  </si>
  <si>
    <t>77</t>
  </si>
  <si>
    <t>971033331</t>
  </si>
  <si>
    <t>Vybourání otvorů ve zdivu cihelném pl do 0,09 m2 na MVC nebo MV tl do 150 mm</t>
  </si>
  <si>
    <t>886520551</t>
  </si>
  <si>
    <t>https://podminky.urs.cz/item/CS_URS_2025_01/971033331</t>
  </si>
  <si>
    <t>78</t>
  </si>
  <si>
    <t>971033341</t>
  </si>
  <si>
    <t>Vybourání otvorů ve zdivu cihelném pl do 0,09 m2 na MVC nebo MV tl do 300 mm</t>
  </si>
  <si>
    <t>786214424</t>
  </si>
  <si>
    <t>https://podminky.urs.cz/item/CS_URS_2025_01/971033341</t>
  </si>
  <si>
    <t>79</t>
  </si>
  <si>
    <t>971033351</t>
  </si>
  <si>
    <t>Vybourání otvorů ve zdivu cihelném pl do 0,09 m2 na MVC nebo MV tl do 450 mm</t>
  </si>
  <si>
    <t>248738407</t>
  </si>
  <si>
    <t>https://podminky.urs.cz/item/CS_URS_2025_01/971033351</t>
  </si>
  <si>
    <t>80</t>
  </si>
  <si>
    <t>971033371</t>
  </si>
  <si>
    <t>Vybourání otvorů ve zdivu cihelném pl do 0,09 m2 na MVC nebo MV tl do 750 mm</t>
  </si>
  <si>
    <t>1871783228</t>
  </si>
  <si>
    <t>https://podminky.urs.cz/item/CS_URS_2025_01/971033371</t>
  </si>
  <si>
    <t>81</t>
  </si>
  <si>
    <t>971033381</t>
  </si>
  <si>
    <t>Vybourání otvorů ve zdivu cihelném pl do 0,09 m2 na MVC nebo MV tl do 900 mm</t>
  </si>
  <si>
    <t>-1592093552</t>
  </si>
  <si>
    <t>https://podminky.urs.cz/item/CS_URS_2025_01/971033381</t>
  </si>
  <si>
    <t>82</t>
  </si>
  <si>
    <t>971033631</t>
  </si>
  <si>
    <t>Vybourání otvorů ve zdivu cihelném pl do 4 m2 na MVC nebo MV tl do 150 mm</t>
  </si>
  <si>
    <t>-1169486210</t>
  </si>
  <si>
    <t>https://podminky.urs.cz/item/CS_URS_2025_01/971033631</t>
  </si>
  <si>
    <t>1,4*2,2</t>
  </si>
  <si>
    <t>83</t>
  </si>
  <si>
    <t>971035431</t>
  </si>
  <si>
    <t>Vybourání otvorů ve zdivu cihelném pl do 0,25 m2 na MC tl do 150 mm</t>
  </si>
  <si>
    <t>1139783099</t>
  </si>
  <si>
    <t>https://podminky.urs.cz/item/CS_URS_2025_01/971035431</t>
  </si>
  <si>
    <t>84</t>
  </si>
  <si>
    <t>971035441</t>
  </si>
  <si>
    <t>Vybourání otvorů ve zdivu cihelném pl do 0,25 m2 na MC tl do 300 mm</t>
  </si>
  <si>
    <t>1579520508</t>
  </si>
  <si>
    <t>https://podminky.urs.cz/item/CS_URS_2025_01/971035441</t>
  </si>
  <si>
    <t>85</t>
  </si>
  <si>
    <t>971035471</t>
  </si>
  <si>
    <t>Vybourání otvorů ve zdivu cihelném pl do 0,25 m2 na MC tl do 750 mm</t>
  </si>
  <si>
    <t>-287048105</t>
  </si>
  <si>
    <t>https://podminky.urs.cz/item/CS_URS_2025_01/971035471</t>
  </si>
  <si>
    <t>86</t>
  </si>
  <si>
    <t>971035481</t>
  </si>
  <si>
    <t>Vybourání otvorů ve zdivu cihelném pl do 0,25 m2 na MC tl do 900 mm</t>
  </si>
  <si>
    <t>571654715</t>
  </si>
  <si>
    <t>https://podminky.urs.cz/item/CS_URS_2025_01/971035481</t>
  </si>
  <si>
    <t>87</t>
  </si>
  <si>
    <t>972054_R1</t>
  </si>
  <si>
    <t>Vybourání otvorů v ŽB stropech nebo klenbách pl do 0,09 m2 tl 250 mm</t>
  </si>
  <si>
    <t>-229692362</t>
  </si>
  <si>
    <t>Profese:</t>
  </si>
  <si>
    <t>88</t>
  </si>
  <si>
    <t>972054_R2</t>
  </si>
  <si>
    <t>Vybourání otvorů v ŽB stropech nebo klenbách pl do 0,25 m2 tl 250 mm</t>
  </si>
  <si>
    <t>-1162508479</t>
  </si>
  <si>
    <t>Profese</t>
  </si>
  <si>
    <t>89</t>
  </si>
  <si>
    <t>973031344</t>
  </si>
  <si>
    <t>Vysekání kapes ve zdivu cihelném na MV nebo MVC pl do 0,25 m2 hl do 150 mm</t>
  </si>
  <si>
    <t>-612720704</t>
  </si>
  <si>
    <t>https://podminky.urs.cz/item/CS_URS_2025_01/973031344</t>
  </si>
  <si>
    <t>90</t>
  </si>
  <si>
    <t>974031121</t>
  </si>
  <si>
    <t>Vysekání rýh ve zdivu cihelném hl do 30 mm š do 30 mm</t>
  </si>
  <si>
    <t>449670433</t>
  </si>
  <si>
    <t>https://podminky.urs.cz/item/CS_URS_2025_01/974031121</t>
  </si>
  <si>
    <t>91</t>
  </si>
  <si>
    <t>974031122</t>
  </si>
  <si>
    <t>Vysekání rýh ve zdivu cihelném hl do 30 mm š do 70 mm</t>
  </si>
  <si>
    <t>-140016542</t>
  </si>
  <si>
    <t>https://podminky.urs.cz/item/CS_URS_2025_01/974031122</t>
  </si>
  <si>
    <t>92</t>
  </si>
  <si>
    <t>974031133</t>
  </si>
  <si>
    <t>Vysekání rýh ve zdivu cihelném hl do 50 mm š do 100 mm</t>
  </si>
  <si>
    <t>-1461625667</t>
  </si>
  <si>
    <t>https://podminky.urs.cz/item/CS_URS_2025_01/974031133</t>
  </si>
  <si>
    <t>93</t>
  </si>
  <si>
    <t>974031134</t>
  </si>
  <si>
    <t>Vysekání rýh ve zdivu cihelném hl do 50 mm š do 150 mm</t>
  </si>
  <si>
    <t>-78002794</t>
  </si>
  <si>
    <t>https://podminky.urs.cz/item/CS_URS_2025_01/974031134</t>
  </si>
  <si>
    <t>94</t>
  </si>
  <si>
    <t>974031142</t>
  </si>
  <si>
    <t>Vysekání rýh ve zdivu cihelném hl do 70 mm š do 70 mm</t>
  </si>
  <si>
    <t>450612866</t>
  </si>
  <si>
    <t>https://podminky.urs.cz/item/CS_URS_2025_01/974031142</t>
  </si>
  <si>
    <t>95</t>
  </si>
  <si>
    <t>974031144</t>
  </si>
  <si>
    <t>Vysekání rýh ve zdivu cihelném hl do 70 mm š do 150 mm</t>
  </si>
  <si>
    <t>-825118293</t>
  </si>
  <si>
    <t>https://podminky.urs.cz/item/CS_URS_2025_01/974031144</t>
  </si>
  <si>
    <t>974031153</t>
  </si>
  <si>
    <t>Vysekání rýh ve zdivu cihelném hl do 100 mm š do 100 mm</t>
  </si>
  <si>
    <t>1407088737</t>
  </si>
  <si>
    <t>https://podminky.urs.cz/item/CS_URS_2025_01/974031153</t>
  </si>
  <si>
    <t>97</t>
  </si>
  <si>
    <t>974031154</t>
  </si>
  <si>
    <t>Vysekání rýh ve zdivu cihelném hl do 100 mm š do 150 mm</t>
  </si>
  <si>
    <t>-162624931</t>
  </si>
  <si>
    <t>https://podminky.urs.cz/item/CS_URS_2025_01/974031154</t>
  </si>
  <si>
    <t>98</t>
  </si>
  <si>
    <t>974031666</t>
  </si>
  <si>
    <t>Vysekání rýh ve zdivu cihelném pro vtahování nosníků hl do 150 mm v do 250 mm</t>
  </si>
  <si>
    <t>-1889427757</t>
  </si>
  <si>
    <t>https://podminky.urs.cz/item/CS_URS_2025_01/974031666</t>
  </si>
  <si>
    <t>1,8+1,5*4</t>
  </si>
  <si>
    <t>3,5*4</t>
  </si>
  <si>
    <t>99</t>
  </si>
  <si>
    <t>974042554</t>
  </si>
  <si>
    <t>Vysekání rýh v dlažbě betonové nebo jiné monolitické hl do 100 mm š do 150 mm</t>
  </si>
  <si>
    <t>-1855959900</t>
  </si>
  <si>
    <t>https://podminky.urs.cz/item/CS_URS_2025_01/974042554</t>
  </si>
  <si>
    <t>Pro založení nových příček</t>
  </si>
  <si>
    <t>1,5+5,65*2+5,65+2,0*3+4,25</t>
  </si>
  <si>
    <t>2,35+0,3*2+2,1</t>
  </si>
  <si>
    <t>100</t>
  </si>
  <si>
    <t>975032241</t>
  </si>
  <si>
    <t>Podchycení příček tl do 150 mm dřevěnou výztuhou v do 3 m dl podchycení do 3 m</t>
  </si>
  <si>
    <t>-1199855877</t>
  </si>
  <si>
    <t>https://podminky.urs.cz/item/CS_URS_2025_01/975032241</t>
  </si>
  <si>
    <t>1,8</t>
  </si>
  <si>
    <t>101</t>
  </si>
  <si>
    <t>975022461</t>
  </si>
  <si>
    <t>Podchycení nadzákladového zdiva tl přes 600 do 900 mm dřevěnou výztuhou v do 3 m dl podchycení přes 3 m</t>
  </si>
  <si>
    <t>1039097105</t>
  </si>
  <si>
    <t>https://podminky.urs.cz/item/CS_URS_2025_01/975022461</t>
  </si>
  <si>
    <t>1,7</t>
  </si>
  <si>
    <t>3,5</t>
  </si>
  <si>
    <t>102</t>
  </si>
  <si>
    <t>976074121</t>
  </si>
  <si>
    <t>Vybourání kotevních želez ze zdiva cihelného na MV nebo MVC</t>
  </si>
  <si>
    <t>-1179321767</t>
  </si>
  <si>
    <t>https://podminky.urs.cz/item/CS_URS_2025_01/976074121</t>
  </si>
  <si>
    <t>Provázání zdiva s nosnou konstrukcí</t>
  </si>
  <si>
    <t>"Předpoklad:" 14</t>
  </si>
  <si>
    <t>103</t>
  </si>
  <si>
    <t>976082131</t>
  </si>
  <si>
    <t>Vybourání objímek, držáků nebo věšáků ze zdiva cihelného</t>
  </si>
  <si>
    <t>753592491</t>
  </si>
  <si>
    <t>https://podminky.urs.cz/item/CS_URS_2025_01/976082131</t>
  </si>
  <si>
    <t>104</t>
  </si>
  <si>
    <t>977151113</t>
  </si>
  <si>
    <t>Jádrové vrty diamantovými korunkami do stavebních materiálů D přes 40 do 50 mm</t>
  </si>
  <si>
    <t>-174339406</t>
  </si>
  <si>
    <t>https://podminky.urs.cz/item/CS_URS_2025_01/977151113</t>
  </si>
  <si>
    <t>5,5</t>
  </si>
  <si>
    <t>105</t>
  </si>
  <si>
    <t>977151118</t>
  </si>
  <si>
    <t>Jádrové vrty diamantovými korunkami do stavebních materiálů D přes 90 do 100 mm</t>
  </si>
  <si>
    <t>-2014016441</t>
  </si>
  <si>
    <t>https://podminky.urs.cz/item/CS_URS_2025_01/977151118</t>
  </si>
  <si>
    <t>4,0</t>
  </si>
  <si>
    <t>106</t>
  </si>
  <si>
    <t>977151123</t>
  </si>
  <si>
    <t>Jádrové vrty diamantovými korunkami do stavebních materiálů D přes 130 do 150 mm</t>
  </si>
  <si>
    <t>417729330</t>
  </si>
  <si>
    <t>https://podminky.urs.cz/item/CS_URS_2025_01/977151123</t>
  </si>
  <si>
    <t>107</t>
  </si>
  <si>
    <t>977151125</t>
  </si>
  <si>
    <t>Jádrové vrty diamantovými korunkami do stavebních materiálů D přes 180 do 200 mm</t>
  </si>
  <si>
    <t>-1640869814</t>
  </si>
  <si>
    <t>https://podminky.urs.cz/item/CS_URS_2025_01/977151125</t>
  </si>
  <si>
    <t>3,0</t>
  </si>
  <si>
    <t>108</t>
  </si>
  <si>
    <t>977151128</t>
  </si>
  <si>
    <t>Jádrové vrty diamantovými korunkami do stavebních materiálů D přes 250 do 300 mm</t>
  </si>
  <si>
    <t>-1780289195</t>
  </si>
  <si>
    <t>https://podminky.urs.cz/item/CS_URS_2025_01/977151128</t>
  </si>
  <si>
    <t>1,5</t>
  </si>
  <si>
    <t>109</t>
  </si>
  <si>
    <t>977151212</t>
  </si>
  <si>
    <t>Jádrové vrty dovrchní diamantovými korunkami do stavebních materiálů D přes 35 do 40 mm</t>
  </si>
  <si>
    <t>1600687682</t>
  </si>
  <si>
    <t>https://podminky.urs.cz/item/CS_URS_2025_01/977151212</t>
  </si>
  <si>
    <t>6,5</t>
  </si>
  <si>
    <t>110</t>
  </si>
  <si>
    <t>977151216</t>
  </si>
  <si>
    <t>Jádrové vrty dovrchní diamantovými korunkami do stavebních materiálů D přes 70 do 80 mm</t>
  </si>
  <si>
    <t>-690522300</t>
  </si>
  <si>
    <t>https://podminky.urs.cz/item/CS_URS_2025_01/977151216</t>
  </si>
  <si>
    <t>111</t>
  </si>
  <si>
    <t>977151218</t>
  </si>
  <si>
    <t>Jádrové vrty dovrchní diamantovými korunkami do stavebních materiálů D přes 90 do 100 mm</t>
  </si>
  <si>
    <t>432320048</t>
  </si>
  <si>
    <t>https://podminky.urs.cz/item/CS_URS_2025_01/977151218</t>
  </si>
  <si>
    <t>112</t>
  </si>
  <si>
    <t>977151223</t>
  </si>
  <si>
    <t>Jádrové vrty dovrchní diamantovými korunkami do stavebních materiálů D přes 130 do 150 mm</t>
  </si>
  <si>
    <t>-1139587225</t>
  </si>
  <si>
    <t>https://podminky.urs.cz/item/CS_URS_2025_01/977151223</t>
  </si>
  <si>
    <t>113</t>
  </si>
  <si>
    <t>977151225</t>
  </si>
  <si>
    <t>Jádrové vrty dovrchní diamantovými korunkami do stavebních materiálů D přes 180 do 200 mm</t>
  </si>
  <si>
    <t>-1305063353</t>
  </si>
  <si>
    <t>https://podminky.urs.cz/item/CS_URS_2025_01/977151225</t>
  </si>
  <si>
    <t>1,0</t>
  </si>
  <si>
    <t>114</t>
  </si>
  <si>
    <t>977211121</t>
  </si>
  <si>
    <t>Řezání stěnovou pilou kcí z cihel nebo tvárnic hl do 200 mm</t>
  </si>
  <si>
    <t>-2110321154</t>
  </si>
  <si>
    <t>https://podminky.urs.cz/item/CS_URS_2025_01/977211121</t>
  </si>
  <si>
    <t>3,38+2,1*2</t>
  </si>
  <si>
    <t>115</t>
  </si>
  <si>
    <t>977211122</t>
  </si>
  <si>
    <t>Řezání stěnovou pilou kcí z cihel nebo tvárnic hl přes 200 do 350 mm</t>
  </si>
  <si>
    <t>-1823064673</t>
  </si>
  <si>
    <t>https://podminky.urs.cz/item/CS_URS_2025_01/977211122</t>
  </si>
  <si>
    <t>2,2</t>
  </si>
  <si>
    <t>116</t>
  </si>
  <si>
    <t>977211123</t>
  </si>
  <si>
    <t>Řezání stěnovou pilou kcí z cihel nebo tvárnic hl přes 350 do 420 mm</t>
  </si>
  <si>
    <t>212157754</t>
  </si>
  <si>
    <t>https://podminky.urs.cz/item/CS_URS_2025_01/977211123</t>
  </si>
  <si>
    <t>2,2*2</t>
  </si>
  <si>
    <t>117</t>
  </si>
  <si>
    <t>977312112</t>
  </si>
  <si>
    <t>Řezání stávajících betonových mazanin vyztužených hl do 100 mm</t>
  </si>
  <si>
    <t>-1703489517</t>
  </si>
  <si>
    <t>https://podminky.urs.cz/item/CS_URS_2025_01/977312112</t>
  </si>
  <si>
    <t>1,5*2+5,65*4+5,65*2+2,0*6+4,25+1,85</t>
  </si>
  <si>
    <t>2,35+0,3*4+2,1*2</t>
  </si>
  <si>
    <t>118</t>
  </si>
  <si>
    <t>978011191</t>
  </si>
  <si>
    <t>Otlučení (osekání) vnitřní vápenné nebo vápenocementové omítky stropů v rozsahu přes 50 do 100 %</t>
  </si>
  <si>
    <t>599673300</t>
  </si>
  <si>
    <t>https://podminky.urs.cz/item/CS_URS_2025_01/978011191</t>
  </si>
  <si>
    <t>Vnitřní dotčené prostory 1.PP</t>
  </si>
  <si>
    <t>"m.č.S051a,b:" (7,9+1,5+10,4+15,85+2,3+14,35)*3,28</t>
  </si>
  <si>
    <t>"m.č.S052:" (5,7+2,6)*2*3,28</t>
  </si>
  <si>
    <t>"m.č.S054:" (2,7+3,8)*2*3,28</t>
  </si>
  <si>
    <t>"m.č.S056:" (2,3+3,8)*2*3,28</t>
  </si>
  <si>
    <t>"m.č.S077-S080:" (6,965+5,7+6,375)*3,28</t>
  </si>
  <si>
    <t>119</t>
  </si>
  <si>
    <t>978013141</t>
  </si>
  <si>
    <t>Otlučení (osekání) vnitřní vápenné nebo vápenocementové omítky stěn v rozsahu přes 10 do 30 %</t>
  </si>
  <si>
    <t>-1236294716</t>
  </si>
  <si>
    <t>https://podminky.urs.cz/item/CS_URS_2025_01/978013141</t>
  </si>
  <si>
    <t>"m.č.S053:" (7,05+5,53+1,3)*3,28</t>
  </si>
  <si>
    <t>"m.č.S055:" (4,5+3,8)*2*3,28</t>
  </si>
  <si>
    <t>"m.č.S103a,b,c:" (4,4+13,7)*2*4,21</t>
  </si>
  <si>
    <t>"m.č.S106:" (5,85+2,78)*2*4,21</t>
  </si>
  <si>
    <t>120</t>
  </si>
  <si>
    <t>978059541</t>
  </si>
  <si>
    <t>Odsekání a odebrání obkladů stěn z vnitřních obkládaček plochy přes 1 m2</t>
  </si>
  <si>
    <t>981708498</t>
  </si>
  <si>
    <t>https://podminky.urs.cz/item/CS_URS_2025_01/978059541</t>
  </si>
  <si>
    <t>"m.č.S078:" (3,45+1,365)*2*2,6</t>
  </si>
  <si>
    <t>"m.č.S081:" (5,65+2,75)*2*2,6</t>
  </si>
  <si>
    <t>"m.č.S082:" (5,65+3,35+0,35+0,45)*2*2,6</t>
  </si>
  <si>
    <t>Přesuny hmot a suti</t>
  </si>
  <si>
    <t>121</t>
  </si>
  <si>
    <t>997006002</t>
  </si>
  <si>
    <t>Strojové třídění stavebního odpadu</t>
  </si>
  <si>
    <t>-1436987635</t>
  </si>
  <si>
    <t>https://podminky.urs.cz/item/CS_URS_2025_01/997006002</t>
  </si>
  <si>
    <t>122</t>
  </si>
  <si>
    <t>997013153</t>
  </si>
  <si>
    <t>Vnitrostaveništní doprava suti a vybouraných hmot pro budovy v přes 9 do 12 m s omezením mechanizace</t>
  </si>
  <si>
    <t>-1096811924</t>
  </si>
  <si>
    <t>https://podminky.urs.cz/item/CS_URS_2025_01/997013153</t>
  </si>
  <si>
    <t>123</t>
  </si>
  <si>
    <t>997013509</t>
  </si>
  <si>
    <t>Příplatek k odvozu suti a vybouraných hmot na skládku ZKD 1 km přes 1 km</t>
  </si>
  <si>
    <t>-800984456</t>
  </si>
  <si>
    <t>https://podminky.urs.cz/item/CS_URS_2025_01/997013509</t>
  </si>
  <si>
    <t>118,21*19 'Přepočtené koeficientem množství</t>
  </si>
  <si>
    <t>124</t>
  </si>
  <si>
    <t>997013511</t>
  </si>
  <si>
    <t>Odvoz suti a vybouraných hmot z meziskládky na skládku do 1 km s naložením a se složením</t>
  </si>
  <si>
    <t>-2056842284</t>
  </si>
  <si>
    <t>https://podminky.urs.cz/item/CS_URS_2025_01/997013511</t>
  </si>
  <si>
    <t>125</t>
  </si>
  <si>
    <t>997013814</t>
  </si>
  <si>
    <t>Poplatek za uložení na skládce (skládkovné) stavebního odpadu izolací kód odpadu 17 06 04</t>
  </si>
  <si>
    <t>-1878304912</t>
  </si>
  <si>
    <t>https://podminky.urs.cz/item/CS_URS_2025_01/997013814</t>
  </si>
  <si>
    <t>118,21*0,005 'Přepočtené koeficientem množství</t>
  </si>
  <si>
    <t>126</t>
  </si>
  <si>
    <t>997013847</t>
  </si>
  <si>
    <t>Poplatek za uložení na skládce (skládkovné) odpadu asfaltového s dehtem kód odpadu 17 03 01</t>
  </si>
  <si>
    <t>-1334933709</t>
  </si>
  <si>
    <t>https://podminky.urs.cz/item/CS_URS_2025_01/997013847</t>
  </si>
  <si>
    <t>118,21*0,01 'Přepočtené koeficientem množství</t>
  </si>
  <si>
    <t>127</t>
  </si>
  <si>
    <t>997013862</t>
  </si>
  <si>
    <t>Poplatek za uložení stavebního odpadu na recyklační skládce (skládkovné) z armovaného betonu kód odpadu 17 01 01</t>
  </si>
  <si>
    <t>-1853367664</t>
  </si>
  <si>
    <t>https://podminky.urs.cz/item/CS_URS_2025_01/997013862</t>
  </si>
  <si>
    <t>118,21*0,1 'Přepočtené koeficientem množství</t>
  </si>
  <si>
    <t>128</t>
  </si>
  <si>
    <t>997013869</t>
  </si>
  <si>
    <t>Poplatek za uložení stavebního odpadu na recyklační skládce (skládkovné) ze směsí betonu, cihel a keramických výrobků kód odpadu 17 01 07</t>
  </si>
  <si>
    <t>1343915667</t>
  </si>
  <si>
    <t>https://podminky.urs.cz/item/CS_URS_2025_01/997013869</t>
  </si>
  <si>
    <t>118,21*0,8 'Přepočtené koeficientem množství</t>
  </si>
  <si>
    <t>129</t>
  </si>
  <si>
    <t>997013871</t>
  </si>
  <si>
    <t>Poplatek za uložení stavebního odpadu na recyklační skládce (skládkovné) směsného stavebního a demoličního kód odpadu 17 09 04</t>
  </si>
  <si>
    <t>-802464387</t>
  </si>
  <si>
    <t>https://podminky.urs.cz/item/CS_URS_2025_01/997013871</t>
  </si>
  <si>
    <t>118,21*0,075 'Přepočtené koeficientem množství</t>
  </si>
  <si>
    <t>130</t>
  </si>
  <si>
    <t>997321611</t>
  </si>
  <si>
    <t>Nakládání nebo překládání suti a vybouraných hmot</t>
  </si>
  <si>
    <t>-805323386</t>
  </si>
  <si>
    <t>https://podminky.urs.cz/item/CS_URS_2025_01/997321611</t>
  </si>
  <si>
    <t>131</t>
  </si>
  <si>
    <t>998012109</t>
  </si>
  <si>
    <t>Přesun hmot pro budovy monolitické s vyzdívaným obvodovým pláštěm s omezením mechanizace pro budovy v přes 6 do 12 m</t>
  </si>
  <si>
    <t>-633920918</t>
  </si>
  <si>
    <t>https://podminky.urs.cz/item/CS_URS_2025_01/998012109</t>
  </si>
  <si>
    <t>PSV</t>
  </si>
  <si>
    <t>Práce a dodávky PSV</t>
  </si>
  <si>
    <t>713</t>
  </si>
  <si>
    <t>Izolace tepelné</t>
  </si>
  <si>
    <t>132</t>
  </si>
  <si>
    <t>713121111</t>
  </si>
  <si>
    <t>Montáž izolace tepelné podlah volně kladenými rohožemi, pásy, dílci, deskami 1 vrstva</t>
  </si>
  <si>
    <t>175642808</t>
  </si>
  <si>
    <t>https://podminky.urs.cz/item/CS_URS_2025_01/713121111</t>
  </si>
  <si>
    <t xml:space="preserve">Poznámka k souboru cen:_x000d_
1. Množství tepelné izolace podlah okrajovými pásky k ceně -1211 se určuje v m projektované délky obložení (bez přesahů) na obvodu podlahy. </t>
  </si>
  <si>
    <t>133</t>
  </si>
  <si>
    <t>28376415</t>
  </si>
  <si>
    <t>deska XPS hrana polodrážková a hladký povrch 300kPA λ=0,035 tl 30mm</t>
  </si>
  <si>
    <t>962669349</t>
  </si>
  <si>
    <t>Součást skladby ( D2)</t>
  </si>
  <si>
    <t>6*1,05 'Přepočtené koeficientem množství</t>
  </si>
  <si>
    <t>134</t>
  </si>
  <si>
    <t>28376416</t>
  </si>
  <si>
    <t>deska XPS hrana polodrážková a hladký povrch 300kPA λ=0,035 tl 40mm</t>
  </si>
  <si>
    <t>1258250529</t>
  </si>
  <si>
    <t>Součást skladby ( D3)</t>
  </si>
  <si>
    <t>Skladba ( D3) :</t>
  </si>
  <si>
    <t>135</t>
  </si>
  <si>
    <t>28376417</t>
  </si>
  <si>
    <t>deska XPS hrana polodrážková a hladký povrch 300kPA λ=0,035 tl 50mm</t>
  </si>
  <si>
    <t>14370175</t>
  </si>
  <si>
    <t>Skladba ( B1 ) :</t>
  </si>
  <si>
    <t>136</t>
  </si>
  <si>
    <t>28376554</t>
  </si>
  <si>
    <t>deska polystyrénová pro snížení kročejového hluku (max. zatížení 4 kN/m2) tl 40mm</t>
  </si>
  <si>
    <t>268818694</t>
  </si>
  <si>
    <t>Součást skladby ( D1 )</t>
  </si>
  <si>
    <t>110,85*1,05 'Přepočtené koeficientem množství</t>
  </si>
  <si>
    <t>137</t>
  </si>
  <si>
    <t>63231205</t>
  </si>
  <si>
    <t>deska čedičová minerální pro snížení kročejového hluku (max. zatížení 4 kN/m2) tl 30mm</t>
  </si>
  <si>
    <t>176066954</t>
  </si>
  <si>
    <t>(0,9+0,54+0,35+0,45*7+0,3*8+2,3+1,6)*0,1</t>
  </si>
  <si>
    <t>(3,45*3+1,9*3+1,5+1,55)*0,15</t>
  </si>
  <si>
    <t>2,3*0,15</t>
  </si>
  <si>
    <t>9,4055*1,05 'Přepočtené koeficientem množství</t>
  </si>
  <si>
    <t>138</t>
  </si>
  <si>
    <t>713191132</t>
  </si>
  <si>
    <t>Montáž izolace tepelné podlah, stropů vrchem nebo střech překrytí separační fólií z PE</t>
  </si>
  <si>
    <t>-1067339100</t>
  </si>
  <si>
    <t>https://podminky.urs.cz/item/CS_URS_2025_01/713191132</t>
  </si>
  <si>
    <t>139</t>
  </si>
  <si>
    <t>28323020</t>
  </si>
  <si>
    <t>fólie separační PE 2 x 50 m</t>
  </si>
  <si>
    <t>-1942342910</t>
  </si>
  <si>
    <t>9,4055*1,15 'Přepočtené koeficientem množství</t>
  </si>
  <si>
    <t>140</t>
  </si>
  <si>
    <t>713191133</t>
  </si>
  <si>
    <t>Montáž izolace tepelné podlah, stropů vrchem nebo střech překrytí fólií s přelepeným spojem</t>
  </si>
  <si>
    <t>409654649</t>
  </si>
  <si>
    <t>https://podminky.urs.cz/item/CS_URS_2025_01/713191133</t>
  </si>
  <si>
    <t>141</t>
  </si>
  <si>
    <t>28329042</t>
  </si>
  <si>
    <t>fólie PE separační či ochranná tl 0,2mm</t>
  </si>
  <si>
    <t>-1345568673</t>
  </si>
  <si>
    <t>Součást skladby ( D1, D2 , D3 a D4)</t>
  </si>
  <si>
    <t>"vytažení na stěny" 244,61*0,1</t>
  </si>
  <si>
    <t>206,711*1,1655 'Přepočtené koeficientem množství</t>
  </si>
  <si>
    <t>142</t>
  </si>
  <si>
    <t>998713112</t>
  </si>
  <si>
    <t>Přesun hmot tonážní pro izolace tepelné s omezením mechanizace v objektech v přes 6 do 12 m</t>
  </si>
  <si>
    <t>1969097141</t>
  </si>
  <si>
    <t>https://podminky.urs.cz/item/CS_URS_2025_01/998713112</t>
  </si>
  <si>
    <t>714</t>
  </si>
  <si>
    <t>Akustická a protiotřesová opatření</t>
  </si>
  <si>
    <t>143</t>
  </si>
  <si>
    <t>714123001</t>
  </si>
  <si>
    <t>Montáž akustických stěnových obkladů z demontovatelných panelů na viditelný rošt</t>
  </si>
  <si>
    <t>-1729442122</t>
  </si>
  <si>
    <t>https://podminky.urs.cz/item/CS_URS_2024_01/714123001</t>
  </si>
  <si>
    <t>Viz PD stavební část - výkresy půdorysů, výkresy řezů a Tech.zpr.</t>
  </si>
  <si>
    <t>"m.č. 041" 14,81*3,28-1,2*2,1</t>
  </si>
  <si>
    <t>144</t>
  </si>
  <si>
    <t>714121011</t>
  </si>
  <si>
    <t>Montáž podstropních panelů s rozšířenou zvukovou pohltivostí zavěšených na viditelný rošt</t>
  </si>
  <si>
    <t>-352562578</t>
  </si>
  <si>
    <t>https://podminky.urs.cz/item/CS_URS_2025_01/714121011</t>
  </si>
  <si>
    <t>Viz Tabulky podhledů</t>
  </si>
  <si>
    <t>145</t>
  </si>
  <si>
    <t>59036-R11</t>
  </si>
  <si>
    <t>Rastr AKU 50/AKU 100 - panel akustický, bílá, 1200x1200x50(100) mm pro utlumení hluku průmyslových prostor</t>
  </si>
  <si>
    <t>-64073133</t>
  </si>
  <si>
    <t>56,6568*1,055 'Přepočtené koeficientem množství</t>
  </si>
  <si>
    <t>146</t>
  </si>
  <si>
    <t>998714112</t>
  </si>
  <si>
    <t>Přesun hmot tonážní pro akustická a protiotřesová opatření s omezením mechanizace v objektech v do 12 m</t>
  </si>
  <si>
    <t>518287787</t>
  </si>
  <si>
    <t>https://podminky.urs.cz/item/CS_URS_2025_01/998714112</t>
  </si>
  <si>
    <t>763</t>
  </si>
  <si>
    <t>Konstrukce suché výstavby</t>
  </si>
  <si>
    <t>147</t>
  </si>
  <si>
    <t>763101822</t>
  </si>
  <si>
    <t>Vyřezání otvoru v SDK desce v příčce nebo předsazené stěně dvojité opláštění přes 0,01 do 0,02 m2</t>
  </si>
  <si>
    <t>-1403483785</t>
  </si>
  <si>
    <t>https://podminky.urs.cz/item/CS_URS_2025_01/763101822</t>
  </si>
  <si>
    <t>148</t>
  </si>
  <si>
    <t>763101823</t>
  </si>
  <si>
    <t>Vyřezání otvoru v SDK desce v příčce nebo předsazené stěně dvojité opláštění přes 0,02 do 0,05 m2</t>
  </si>
  <si>
    <t>-200551575</t>
  </si>
  <si>
    <t>https://podminky.urs.cz/item/CS_URS_2025_01/763101823</t>
  </si>
  <si>
    <t>149</t>
  </si>
  <si>
    <t>763111411</t>
  </si>
  <si>
    <t>SDK příčka tl 100 mm profil CW+UW 50 desky 2xA 12,5 s izolací EI 60 Rw do 51 dB</t>
  </si>
  <si>
    <t>1016574571</t>
  </si>
  <si>
    <t>https://podminky.urs.cz/item/CS_URS_2025_01/763111411</t>
  </si>
  <si>
    <t>Změřeno v programu Auto CAD</t>
  </si>
  <si>
    <t>"m.č.042:" 1,85*3,38</t>
  </si>
  <si>
    <t>"m.č.121:" 1,78*4,26</t>
  </si>
  <si>
    <t>150</t>
  </si>
  <si>
    <t>763111492</t>
  </si>
  <si>
    <t>SDK příčka tl 150 mm profil CW+UW 100 desky s vysokou mechanickou odolností 2xDFRIH2 12,5 s izolací EI 90 Rw do 59 dB</t>
  </si>
  <si>
    <t>-961123981</t>
  </si>
  <si>
    <t>https://podminky.urs.cz/item/CS_URS_2025_01/763111492</t>
  </si>
  <si>
    <t>"m.č.043:" 2,0*3,38</t>
  </si>
  <si>
    <t>"m.č.044:" (5,66+2,15)*3,38</t>
  </si>
  <si>
    <t>"m.č.045:" 5,65*3,38</t>
  </si>
  <si>
    <t>"m.č.051a:" 1,5*3,38</t>
  </si>
  <si>
    <t>"m.č.109:" (2,33+2,49+0,2*2)*2,17</t>
  </si>
  <si>
    <t>"m.č.110:" (1,95*2+1,65)*4,26</t>
  </si>
  <si>
    <t>"m.č.111:" (0,96+3,5)*4,26</t>
  </si>
  <si>
    <t>"m.č.113:" 2,9*2,17</t>
  </si>
  <si>
    <t>"m.č.114:" (2,69+2,16+2,24)*4,26</t>
  </si>
  <si>
    <t>"m.č.115:" 1,25*4,26</t>
  </si>
  <si>
    <t>"m.č.116:" (2,29+1,49)*4,26</t>
  </si>
  <si>
    <t>"m.č.118:" 1,3*2,17</t>
  </si>
  <si>
    <t>"m.č.119:" (2,3*2+1,1)*4,26</t>
  </si>
  <si>
    <t>"m.č.120:" (2,1+1,7)*4,26</t>
  </si>
  <si>
    <t>151</t>
  </si>
  <si>
    <t>763112347</t>
  </si>
  <si>
    <t>SDK příčka mezibytová tl 205 mm zdvojený profil CW+UW 75 desky s vysokou mechanickou odolností 2xDFRIH2 12,5 s dvojitou izolací EI 90 Rw do 71 dB</t>
  </si>
  <si>
    <t>-1888465394</t>
  </si>
  <si>
    <t>https://podminky.urs.cz/item/CS_URS_2025_01/763112347</t>
  </si>
  <si>
    <t>"m.č.041:" 4,68*3,38</t>
  </si>
  <si>
    <t>"m.č.113:" 2,54*4,26</t>
  </si>
  <si>
    <t>"m.č.123:" 3,65*4,26</t>
  </si>
  <si>
    <t>152</t>
  </si>
  <si>
    <t>763113351</t>
  </si>
  <si>
    <t>SDK příčka instalační tl 155 - 650 mm zdvojený profil CW+UW 50 desky 2xDFRIH2 12,5 s izolací EI 90 Rw do 62 dB</t>
  </si>
  <si>
    <t>1692883614</t>
  </si>
  <si>
    <t>https://podminky.urs.cz/item/CS_URS_2025_01/763113351</t>
  </si>
  <si>
    <t>"m.č.114:" 1,77*4,26</t>
  </si>
  <si>
    <t>"m.č.116:" 1,1*4,26</t>
  </si>
  <si>
    <t>"m.č.121,122:" 2,05*4,26</t>
  </si>
  <si>
    <t>153</t>
  </si>
  <si>
    <t>763111717</t>
  </si>
  <si>
    <t>SDK příčka základní penetrační nátěr (oboustranně)</t>
  </si>
  <si>
    <t>1479068083</t>
  </si>
  <si>
    <t>https://podminky.urs.cz/item/CS_URS_2025_01/763111717</t>
  </si>
  <si>
    <t>154</t>
  </si>
  <si>
    <t>763111717r</t>
  </si>
  <si>
    <t>SDK příčka dvojnásobný pigmentovaný základní penetrační nátěr (oboustranně) s křemenným pískem pro vnitřní i vnější použití</t>
  </si>
  <si>
    <t>-1624743976</t>
  </si>
  <si>
    <t>Viz pol.č.763111717</t>
  </si>
  <si>
    <t>289,493</t>
  </si>
  <si>
    <t>155</t>
  </si>
  <si>
    <t>763111718</t>
  </si>
  <si>
    <t>SDK příčka úprava styku příčky a podhledu separační páskou a akrylátem (oboustranně)</t>
  </si>
  <si>
    <t>1391317002</t>
  </si>
  <si>
    <t>https://podminky.urs.cz/item/CS_URS_2025_01/763111718</t>
  </si>
  <si>
    <t>"m.č.041:" 4,68</t>
  </si>
  <si>
    <t>"m.č.042:" 1,85</t>
  </si>
  <si>
    <t>"m.č.043:" 2,0</t>
  </si>
  <si>
    <t>"m.č.044:" 5,66+2,15</t>
  </si>
  <si>
    <t>"m.č.045:" 5,65</t>
  </si>
  <si>
    <t>"m.č.051a:" 1,5</t>
  </si>
  <si>
    <t>"m.č.109:" 2,33+2,49+0,2*2</t>
  </si>
  <si>
    <t>"m.č.110:" 1,95*2+1,65</t>
  </si>
  <si>
    <t>"m.č.111:" 0,96+3,5</t>
  </si>
  <si>
    <t>"m.č.113:" 2,9+2,54</t>
  </si>
  <si>
    <t>"m.č.114:" 2,69+2,16+2,24+1,77</t>
  </si>
  <si>
    <t>"m.č.115:" 1,25</t>
  </si>
  <si>
    <t>"m.č.116:" 2,29+1,49+1,1</t>
  </si>
  <si>
    <t>"m.č.118:" 1,3</t>
  </si>
  <si>
    <t>"m.č.119:" 2,3*2+1,1</t>
  </si>
  <si>
    <t>"m.č.120:" 2,1+1,7</t>
  </si>
  <si>
    <t>"m.č.121:" 1,78+2,05</t>
  </si>
  <si>
    <t>"m.č.123:" 3,65</t>
  </si>
  <si>
    <t>156</t>
  </si>
  <si>
    <t>763111719</t>
  </si>
  <si>
    <t>SDK příčka úprava styku příčky a podhledu akrylátovým tmelem (oboustranně)</t>
  </si>
  <si>
    <t>-379534894</t>
  </si>
  <si>
    <t>https://podminky.urs.cz/item/CS_URS_2025_01/763111719</t>
  </si>
  <si>
    <t>157</t>
  </si>
  <si>
    <t>763111720</t>
  </si>
  <si>
    <t>SDK příčka vyztužení pro osazení skříněk, polic atd.</t>
  </si>
  <si>
    <t>-962997920</t>
  </si>
  <si>
    <t>https://podminky.urs.cz/item/CS_URS_2025_01/763111720</t>
  </si>
  <si>
    <t>Horní skřínky linky, sedáky, madla</t>
  </si>
  <si>
    <t>20,0</t>
  </si>
  <si>
    <t>158</t>
  </si>
  <si>
    <t>763111772</t>
  </si>
  <si>
    <t>Příplatek k SDK příčce za rovinnost kvality Q4</t>
  </si>
  <si>
    <t>916052246</t>
  </si>
  <si>
    <t>https://podminky.urs.cz/item/CS_URS_2025_01/763111772</t>
  </si>
  <si>
    <t>159</t>
  </si>
  <si>
    <t>763111714</t>
  </si>
  <si>
    <t>SDK příčka zalomení</t>
  </si>
  <si>
    <t>2083970151</t>
  </si>
  <si>
    <t>https://podminky.urs.cz/item/CS_URS_2025_01/763111714</t>
  </si>
  <si>
    <t>3,38</t>
  </si>
  <si>
    <t>4,26*7+2,17*2</t>
  </si>
  <si>
    <t>160</t>
  </si>
  <si>
    <t>763111911</t>
  </si>
  <si>
    <t>Zhotovení otvoru vel. do 0,1 m2 v SDK příčce tl do 100 mm s vyztužením profily</t>
  </si>
  <si>
    <t>-726588801</t>
  </si>
  <si>
    <t>https://podminky.urs.cz/item/CS_URS_2025_01/763111911</t>
  </si>
  <si>
    <t>161</t>
  </si>
  <si>
    <t>763111912</t>
  </si>
  <si>
    <t>Zhotovení otvoru vel. přes 0,1 do 0,25 m2 v SDK příčce tl do 100 mm s vyztužením profily</t>
  </si>
  <si>
    <t>866270696</t>
  </si>
  <si>
    <t>https://podminky.urs.cz/item/CS_URS_2025_01/763111912</t>
  </si>
  <si>
    <t>162</t>
  </si>
  <si>
    <t>763111913</t>
  </si>
  <si>
    <t>Zhotovení otvoru vel. přes 0,25 do 0,5 m2 v SDK příčce tl do 100 mm s vyztužením profily</t>
  </si>
  <si>
    <t>-415010659</t>
  </si>
  <si>
    <t>https://podminky.urs.cz/item/CS_URS_2025_01/763111913</t>
  </si>
  <si>
    <t>163</t>
  </si>
  <si>
    <t>763111921</t>
  </si>
  <si>
    <t>Zhotovení otvoru vel. do 0,1 m2 v SDK příčce tl přes 100 mm s vyztužením profily</t>
  </si>
  <si>
    <t>1814384997</t>
  </si>
  <si>
    <t>https://podminky.urs.cz/item/CS_URS_2025_01/763111921</t>
  </si>
  <si>
    <t>164</t>
  </si>
  <si>
    <t>763111922</t>
  </si>
  <si>
    <t>Zhotovení otvoru vel. přes 0,1 do 0,25 m2 v SDK příčce tl přes 100 mm s vyztužením profily</t>
  </si>
  <si>
    <t>353908223</t>
  </si>
  <si>
    <t>https://podminky.urs.cz/item/CS_URS_2025_01/763111922</t>
  </si>
  <si>
    <t>165</t>
  </si>
  <si>
    <t>763121477r</t>
  </si>
  <si>
    <t>SDK stěna předsazená tl 150 mm profil CW+UW desky 2xA 12,5 s izolací tl.40 mm, 15kg/m2, D+M</t>
  </si>
  <si>
    <t>323966883</t>
  </si>
  <si>
    <t>"m.č.042, 043:" 4,25*3,38</t>
  </si>
  <si>
    <t>"m.č.117:" 0,8*4,26</t>
  </si>
  <si>
    <t>"m.č.119:" 1,1*4,26</t>
  </si>
  <si>
    <t>166</t>
  </si>
  <si>
    <t>763121714</t>
  </si>
  <si>
    <t>SDK stěna předsazená základní penetrační nátěr</t>
  </si>
  <si>
    <t>-163887240</t>
  </si>
  <si>
    <t>https://podminky.urs.cz/item/CS_URS_2025_01/763121714</t>
  </si>
  <si>
    <t>167</t>
  </si>
  <si>
    <t>763121714r</t>
  </si>
  <si>
    <t>SDK stěna předsazená dvojnásobný pigmentovaný základní penetrační nátěr s křemenným pískem pro vnitřní i vnější použití</t>
  </si>
  <si>
    <t>736592747</t>
  </si>
  <si>
    <t>Viz pol.č.763121714</t>
  </si>
  <si>
    <t>22,459</t>
  </si>
  <si>
    <t>168</t>
  </si>
  <si>
    <t>763121715</t>
  </si>
  <si>
    <t>SDK stěna předsazená úprava styku stěny a podhledu separační páskou a akrylátem</t>
  </si>
  <si>
    <t>659716934</t>
  </si>
  <si>
    <t>https://podminky.urs.cz/item/CS_URS_2025_01/763121715</t>
  </si>
  <si>
    <t>"m.č.042, 043:" 4,25</t>
  </si>
  <si>
    <t>"m.č.117:" 0,8</t>
  </si>
  <si>
    <t>"m.č.119:" 1,1</t>
  </si>
  <si>
    <t>169</t>
  </si>
  <si>
    <t>763121716</t>
  </si>
  <si>
    <t>SDK stěna předsazená úprava styku stěny a podhledu akrylátovým tmelem</t>
  </si>
  <si>
    <t>-312065113</t>
  </si>
  <si>
    <t>https://podminky.urs.cz/item/CS_URS_2025_01/763121716</t>
  </si>
  <si>
    <t>170</t>
  </si>
  <si>
    <t>763121762</t>
  </si>
  <si>
    <t>Příplatek k SDK stěně předsazené za rovinnost kvality Q4</t>
  </si>
  <si>
    <t>-1683030574</t>
  </si>
  <si>
    <t>https://podminky.urs.cz/item/CS_URS_2025_01/763121762</t>
  </si>
  <si>
    <t>171</t>
  </si>
  <si>
    <t>763121921</t>
  </si>
  <si>
    <t>Zhotovení otvoru vel. do 0,1 m2 v SDK předsazené stěně tl přes 100 mm s vyztužením profily</t>
  </si>
  <si>
    <t>-2007919724</t>
  </si>
  <si>
    <t>https://podminky.urs.cz/item/CS_URS_2025_01/763121921</t>
  </si>
  <si>
    <t>172</t>
  </si>
  <si>
    <t>763121922</t>
  </si>
  <si>
    <t>Zhotovení otvoru vel. přes 0,1 do 0,25 m2 v SDK předsazené stěně tl přes 100 mm s vyztužením profily</t>
  </si>
  <si>
    <t>1924670188</t>
  </si>
  <si>
    <t>https://podminky.urs.cz/item/CS_URS_2025_01/763121922</t>
  </si>
  <si>
    <t>173</t>
  </si>
  <si>
    <t>763135611</t>
  </si>
  <si>
    <t>Montáž kazet SDK kazetového podhledu</t>
  </si>
  <si>
    <t>237203348</t>
  </si>
  <si>
    <t>https://podminky.urs.cz/item/CS_URS_2025_01/763135611</t>
  </si>
  <si>
    <t>- uvažováno doplnění nových kazet v rozsahu 20%</t>
  </si>
  <si>
    <t>174</t>
  </si>
  <si>
    <t>590305r01</t>
  </si>
  <si>
    <t xml:space="preserve">podhled kazetový zvoleno dle původních kazet </t>
  </si>
  <si>
    <t>-1213375878</t>
  </si>
  <si>
    <t>20*0,2 'Přepočtené koeficientem množství</t>
  </si>
  <si>
    <t>175</t>
  </si>
  <si>
    <t>763135881</t>
  </si>
  <si>
    <t>Demontáž kazet sádrokartonového podhledu</t>
  </si>
  <si>
    <t>-2038252292</t>
  </si>
  <si>
    <t>https://podminky.urs.cz/item/CS_URS_2025_01/763135881</t>
  </si>
  <si>
    <t>176</t>
  </si>
  <si>
    <t>763173111</t>
  </si>
  <si>
    <t>Montáž úchytu pro umyvadlo v SDK kci</t>
  </si>
  <si>
    <t>735581820</t>
  </si>
  <si>
    <t>https://podminky.urs.cz/item/CS_URS_2025_01/763173111</t>
  </si>
  <si>
    <t>177</t>
  </si>
  <si>
    <t>59030729</t>
  </si>
  <si>
    <t>konstrukce pro uchycení umyvadla s nástěnnými bateriemi osová rozteč CW profilů 450-625mm</t>
  </si>
  <si>
    <t>-2008828623</t>
  </si>
  <si>
    <t>178</t>
  </si>
  <si>
    <t>763173113</t>
  </si>
  <si>
    <t>Montáž úchytu pro WC v SDK kci</t>
  </si>
  <si>
    <t>430467422</t>
  </si>
  <si>
    <t>https://podminky.urs.cz/item/CS_URS_2025_01/763173113</t>
  </si>
  <si>
    <t>179</t>
  </si>
  <si>
    <t>59030731</t>
  </si>
  <si>
    <t>konstrukce pro uchycení WC osová rozteč CW profilů 450-625mm</t>
  </si>
  <si>
    <t>469078096</t>
  </si>
  <si>
    <t>180</t>
  </si>
  <si>
    <t>763173133</t>
  </si>
  <si>
    <t>Montáž univerzálního držáku v SDK kci</t>
  </si>
  <si>
    <t>1698575526</t>
  </si>
  <si>
    <t>https://podminky.urs.cz/item/CS_URS_2025_01/763173133</t>
  </si>
  <si>
    <t>181</t>
  </si>
  <si>
    <t>59030-R1</t>
  </si>
  <si>
    <t>držák univerzální v SDK kci</t>
  </si>
  <si>
    <t>901322198</t>
  </si>
  <si>
    <t>182</t>
  </si>
  <si>
    <t>763431701</t>
  </si>
  <si>
    <t>Montáž vyjímatelných panelů minerálního podhledu na zavěšený rošt</t>
  </si>
  <si>
    <t>1856574056</t>
  </si>
  <si>
    <t>https://podminky.urs.cz/item/CS_URS_2025_01/763431701</t>
  </si>
  <si>
    <t>Předpoklad 20% nových kazet</t>
  </si>
  <si>
    <t>183</t>
  </si>
  <si>
    <t>63126300r</t>
  </si>
  <si>
    <t>panel akustický povrch velice porézní skelná tkanina hrana zatřená rovná αw=1,00 viditelný rastr - dle původního podhledu</t>
  </si>
  <si>
    <t>-1649228459</t>
  </si>
  <si>
    <t>"SIL.2.01:" 7,0</t>
  </si>
  <si>
    <t>20,44*0,2 'Přepočtené koeficientem množství</t>
  </si>
  <si>
    <t>184</t>
  </si>
  <si>
    <t>763431011</t>
  </si>
  <si>
    <t>Montáž minerálního podhledu s vyjímatelnými panely vel. do 0,36 m2 na zavěšený polozapuštěný rošt</t>
  </si>
  <si>
    <t>-2047696627</t>
  </si>
  <si>
    <t>https://podminky.urs.cz/item/CS_URS_2025_01/763431011</t>
  </si>
  <si>
    <t>185</t>
  </si>
  <si>
    <t>59035-r01</t>
  </si>
  <si>
    <t xml:space="preserve">Rastr R1 - panel akustický minerální (skelné nebo kamenné vlákno vysoké hustoty), 300x1200x20 mm, viz podrobný popis viz PD </t>
  </si>
  <si>
    <t>362935466</t>
  </si>
  <si>
    <t>24,15*1,05 'Přepočtené koeficientem množství</t>
  </si>
  <si>
    <t>186</t>
  </si>
  <si>
    <t>59035-r02</t>
  </si>
  <si>
    <t>Rastr R2 - panel akustický minerální (skelné nebo kamenné vlákno vysoké hustoty), 600x600x20 mm, Podrobný popis viz PD</t>
  </si>
  <si>
    <t>-376223928</t>
  </si>
  <si>
    <t>126,95*1,05 'Přepočtené koeficientem množství</t>
  </si>
  <si>
    <t>187</t>
  </si>
  <si>
    <t>763431031</t>
  </si>
  <si>
    <t>Montáž minerálního podhledu s vyjímatelnými panely na zavěšený skrytý rošt</t>
  </si>
  <si>
    <t>2114125891</t>
  </si>
  <si>
    <t>https://podminky.urs.cz/item/CS_URS_2025_01/763431031</t>
  </si>
  <si>
    <t>188</t>
  </si>
  <si>
    <t>59035-r03</t>
  </si>
  <si>
    <t xml:space="preserve">Rastr R3 - panel akustický minerální (skelné nebo kamenné vlákno vysoké hustoty),600x600x20 mm, viz podrobný popis viz PD </t>
  </si>
  <si>
    <t>-1032274454</t>
  </si>
  <si>
    <t>115*1,05 'Přepočtené koeficientem množství</t>
  </si>
  <si>
    <t>189</t>
  </si>
  <si>
    <t>998763322</t>
  </si>
  <si>
    <t>Přesun hmot tonážní pro konstrukce montované z desek s omezením mechanizace v objektech v přes 6 do 12 m</t>
  </si>
  <si>
    <t>-164607337</t>
  </si>
  <si>
    <t>https://podminky.urs.cz/item/CS_URS_2025_01/998763322</t>
  </si>
  <si>
    <t>766</t>
  </si>
  <si>
    <t>Konstrukce truhlářské</t>
  </si>
  <si>
    <t>190</t>
  </si>
  <si>
    <t>998766212</t>
  </si>
  <si>
    <t>Přesun hmot procentní pro kce truhlářské s omezením mechanizace v objektech v přes 6 do 12 m</t>
  </si>
  <si>
    <t>%</t>
  </si>
  <si>
    <t>-791671667</t>
  </si>
  <si>
    <t>https://podminky.urs.cz/item/CS_URS_2025_01/998766212</t>
  </si>
  <si>
    <t>766.a</t>
  </si>
  <si>
    <t>Truhlářské vnitřní - dveře</t>
  </si>
  <si>
    <t>191</t>
  </si>
  <si>
    <t>76600-R.T01</t>
  </si>
  <si>
    <t>Ozn. T01 -Dřevěné dveře 700 x 1970 mm bezfalcové, jednokřídlé plné, posuvné na zeď, HPL, napojeno na EPS, (podrobný pospis viz PSV), D + M</t>
  </si>
  <si>
    <t>ks</t>
  </si>
  <si>
    <t>127539957</t>
  </si>
  <si>
    <t>192</t>
  </si>
  <si>
    <t>76600-R.T02</t>
  </si>
  <si>
    <t>Ozn. T02 -Dřevěné dveře 700 x 1970 mm polodrážkové, jednokřídlé plné, otočné, HPL, napojeno na EPS, (podrobný pospis viz PSV), D + M</t>
  </si>
  <si>
    <t>607313211</t>
  </si>
  <si>
    <t>193</t>
  </si>
  <si>
    <t>76600-R.T03</t>
  </si>
  <si>
    <t>Ozn. T03 -Dřevěné dveře 700 x 1970 mm polodrážkové, jednokřídlé plné, otočné, HPL, napojeno na EPS, (podrobný pospis viz PSV), D + M</t>
  </si>
  <si>
    <t>401311492</t>
  </si>
  <si>
    <t>194</t>
  </si>
  <si>
    <t>76600-R.T04</t>
  </si>
  <si>
    <t>Ozn. T04 -Dřevěné dveře 700 x 1970 mm polodrážkové, jednokřídlé plné, otočné, HPL, napojeno na EPS, (podrobný pospis viz PSV), D + M</t>
  </si>
  <si>
    <t>-123895915</t>
  </si>
  <si>
    <t>195</t>
  </si>
  <si>
    <t>76600-R.T05</t>
  </si>
  <si>
    <t>Ozn. T05 -Dřevěné dveře 700 x 1970 mm polodrážkové, jednokřídlé plné, otočné, HPL, napojeno na EPS, (podrobný pospis viz PSV), D + M</t>
  </si>
  <si>
    <t>-637203637</t>
  </si>
  <si>
    <t>196</t>
  </si>
  <si>
    <t>76600-R.T06</t>
  </si>
  <si>
    <t>Ozn. T06 -Dřevěné dveře 700 x 1970 mm polodrážkové, jednokřídlé plné, otočné, HPL, akustické, napojeno na EPS, (podrobný pospis viz PSV), D + M</t>
  </si>
  <si>
    <t>2095221989</t>
  </si>
  <si>
    <t>197</t>
  </si>
  <si>
    <t>76600-R.T07</t>
  </si>
  <si>
    <t>Ozn. T07 -Dřevěné dveře 700 x 1970 mm bezfalcové, jednokřídlé plné, posuvné na zeď, HPL, napojeno na EPS, (podrobný pospis viz PSV), D + M</t>
  </si>
  <si>
    <t>170689783</t>
  </si>
  <si>
    <t>198</t>
  </si>
  <si>
    <t>76600-R.T08</t>
  </si>
  <si>
    <t>Ozn. T08 -Dřevěné dveře 700 x 1970 mm -, jednokřídlé plné, otočné, HPL, napojeno na EPS, (podrobný pospis viz PSV), D + M</t>
  </si>
  <si>
    <t>-1529534305</t>
  </si>
  <si>
    <t>199</t>
  </si>
  <si>
    <t>76600-R.T09</t>
  </si>
  <si>
    <t>Ozn. T09 -Dřevěné dveře 800 x 1970 mm polodrážkové, jednokřídlé plné, otočné, HPL, s PO, napojeno na EPS, (podrobný pospis viz PSV), D + M</t>
  </si>
  <si>
    <t>-210097519</t>
  </si>
  <si>
    <t>200</t>
  </si>
  <si>
    <t>76600-R.T10</t>
  </si>
  <si>
    <t>Ozn. T10 -Dřevěné dveře 800 x 1970 mm bezfalcové, jednokřídlé plné, posuvné na zeď, HPL, napojeno na EPS, (podrobný pospis viz PSV), D + M</t>
  </si>
  <si>
    <t>-2055296455</t>
  </si>
  <si>
    <t>201</t>
  </si>
  <si>
    <t>76600-R.T11</t>
  </si>
  <si>
    <t>Ozn. T11 -Dřevěné dveře 800 x 1970 mm polodrážkové, jednokřídlé plné, otočné, HPL, napojeno na EPS, (podrobný pospis viz PSV), D + M</t>
  </si>
  <si>
    <t>-1990416080</t>
  </si>
  <si>
    <t>202</t>
  </si>
  <si>
    <t>76600-R.T12</t>
  </si>
  <si>
    <t>Ozn. T12 -Dřevěné dveře 800 x 1970 mm polodrážkové, jednokřídlé plné, otočné, HPL, napojeno na EPS, (podrobný pospis viz PSV), D + M</t>
  </si>
  <si>
    <t>143420000</t>
  </si>
  <si>
    <t>203</t>
  </si>
  <si>
    <t>76600-R.T13</t>
  </si>
  <si>
    <t>Ozn. T13 -Dřevěné dveře 800 x 1970 mm polodrážkové, jednokřídlé plné, otočné, HPL, napojeno na EPS, (podrobný pospis viz PSV), D + M</t>
  </si>
  <si>
    <t>1405330461</t>
  </si>
  <si>
    <t>204</t>
  </si>
  <si>
    <t>76600-R.T14</t>
  </si>
  <si>
    <t>Ozn. T14 -Dřevěné dveře 900 x 1970 mm polodrážkové, jednokřídlé plné, otočné, HPL, napojeno na EPS, (podrobný pospis viz PSV), D + M</t>
  </si>
  <si>
    <t>1579194632</t>
  </si>
  <si>
    <t>205</t>
  </si>
  <si>
    <t>76600-R.T15</t>
  </si>
  <si>
    <t>Ozn. T15 -Dřevěné dveře 900 x 1970 mm polodrážkové, jednokřídlé plné, otočné, HPL, napojeno na EPS, (podrobný pospis viz PSV), D + M</t>
  </si>
  <si>
    <t>521340255</t>
  </si>
  <si>
    <t>206</t>
  </si>
  <si>
    <t>76600-R.T16</t>
  </si>
  <si>
    <t>Ozn. T16 -Dřevěné dveře 900 x 1970 mm polodrážkové, jednokřídlé plné, otočné, HPL, napojeno na EPS, (podrobný pospis viz PSV), D + M</t>
  </si>
  <si>
    <t>1473596508</t>
  </si>
  <si>
    <t>207</t>
  </si>
  <si>
    <t>76600-R.T17</t>
  </si>
  <si>
    <t>Ozn. T17 -Dřevěné dveře 900 x 1970 mm polodrážkové, jednokřídlé plné, otočné, HPL, napojeno na EPS, (podrobný pospis viz PSV), D + M</t>
  </si>
  <si>
    <t>-7997547</t>
  </si>
  <si>
    <t>208</t>
  </si>
  <si>
    <t>76600-R.T18</t>
  </si>
  <si>
    <t>Ozn. T18 -Dřevěné dveře 900 x 1970 mm polodrážkové, jednokřídlé plné, otočné, HPL, s PO, napojeno na EPS, (podrobný pospis viz PSV), D + M</t>
  </si>
  <si>
    <t>-1530779103</t>
  </si>
  <si>
    <t>209</t>
  </si>
  <si>
    <t>76600-R.T19</t>
  </si>
  <si>
    <t>Ozn. T19 -Dřevěné dveře 900 x 1970 mm polodrážkové, jednokřídlé plné, otočné, HPL, napojeno na EPS, (podrobný pospis viz PSV), D + M</t>
  </si>
  <si>
    <t>-215908892</t>
  </si>
  <si>
    <t>210</t>
  </si>
  <si>
    <t>76600-R.T20</t>
  </si>
  <si>
    <t>Ozn. T20 -Dřevěné dveře ( 900 + 400 ) x 1970 mm polodrážkové, dvojkřídlé plné, otočné, HPL, akustické, napojeno na EPS, (podrobný pospis viz PSV), D + M</t>
  </si>
  <si>
    <t>1672180271</t>
  </si>
  <si>
    <t>211</t>
  </si>
  <si>
    <t>76600-R.T21</t>
  </si>
  <si>
    <t>Ozn. T21 -Dřevěné dveře ( 900 + 400 ) x 1970 mm polodrážkové, dvojkřídlé plné, otočné, HPL, akustické, napojeno na EPS, (podrobný pospis viz PSV), D + M</t>
  </si>
  <si>
    <t>2125373590</t>
  </si>
  <si>
    <t>212</t>
  </si>
  <si>
    <t>76600-R.T22</t>
  </si>
  <si>
    <t>Ozn. T22 -Dřevěné dveře ( 900 + 400 ) x 1970 mm polodrážkové, dvojkřídlé plné, otočné, HPL, napojeno na EPS, (podrobný pospis viz PSV), D + M</t>
  </si>
  <si>
    <t>-548035914</t>
  </si>
  <si>
    <t>213</t>
  </si>
  <si>
    <t>76600-R.T23</t>
  </si>
  <si>
    <t>Ozn. T23 -Dřevěné dveře 800 x 1970 mm polodrážkové, jednokřídlé plné, otočné, HPL, s PO, napojeno na EPS, (podrobný pospis viz PSV), D + M</t>
  </si>
  <si>
    <t>1561070918</t>
  </si>
  <si>
    <t>214</t>
  </si>
  <si>
    <t>76600-R.T24</t>
  </si>
  <si>
    <t>Ozn. T24 -Dřevěné dveře ( 900 + 400 ) x 1970 mm polodrážkové, dvojkřídlé plné, otočné, HPL, s PO, napojeno na EPS, (podrobný pospis viz PSV), D + M</t>
  </si>
  <si>
    <t>296659140</t>
  </si>
  <si>
    <t>767</t>
  </si>
  <si>
    <t>Konstrukce zámečnické</t>
  </si>
  <si>
    <t>215</t>
  </si>
  <si>
    <t>767995115</t>
  </si>
  <si>
    <t>Montáž atypických zámečnických konstrukcí hmotnosti přes 50 do 100 kg</t>
  </si>
  <si>
    <t>-1410850851</t>
  </si>
  <si>
    <t>https://podminky.urs.cz/item/CS_URS_2025_01/767995115</t>
  </si>
  <si>
    <t>0,07986*1000 'Přepočtené koeficientem množství</t>
  </si>
  <si>
    <t>216</t>
  </si>
  <si>
    <t>13010746</t>
  </si>
  <si>
    <t>ocel profilová jakost S235JR (11 375) průřez IPE 140</t>
  </si>
  <si>
    <t>-1426141965</t>
  </si>
  <si>
    <t>"stropní výměna " (2*1,8+2*0,45)*13,4*0,001</t>
  </si>
  <si>
    <t>"sváry, prořez, montované a nýtované spoje 10%" 0,06*0,1</t>
  </si>
  <si>
    <t>217</t>
  </si>
  <si>
    <t>13611228</t>
  </si>
  <si>
    <t>plech ocelový hladký jakost S235JR tl 10mm tabule</t>
  </si>
  <si>
    <t>982307865</t>
  </si>
  <si>
    <t>"stropní výměna " 4*0,2*0,2*78,5*0,001</t>
  </si>
  <si>
    <t>"sváry, prořez, montované a nýtované spoje 10%" 0,001</t>
  </si>
  <si>
    <t>218</t>
  </si>
  <si>
    <t>998767212</t>
  </si>
  <si>
    <t>Přesun hmot procentní pro zámečnické konstrukce s omezením mechanizace v objektech v přes 6 do 12 m</t>
  </si>
  <si>
    <t>-2036935400</t>
  </si>
  <si>
    <t>https://podminky.urs.cz/item/CS_URS_2025_01/998767212</t>
  </si>
  <si>
    <t>767.a</t>
  </si>
  <si>
    <t>Zámečnické vnitřní - zárubně k truhlářským dveřím</t>
  </si>
  <si>
    <t>219</t>
  </si>
  <si>
    <t>76700-R.T01</t>
  </si>
  <si>
    <t xml:space="preserve">Ozn. T01- Ocelová lisovaná zárubeň 700 x 1970 dvoudílná pro dodatečnou montáž - s těsněním do příčky tl. 100 mm,  pro dveře jednokřídlé, bezfalcové posuvné na zeď, včetně nátěrů, (podrobný pospis viz PSV), D + M</t>
  </si>
  <si>
    <t>570461710</t>
  </si>
  <si>
    <t>220</t>
  </si>
  <si>
    <t>76700-R.T02</t>
  </si>
  <si>
    <t xml:space="preserve">Ozn. T02- Ocelová lisovaná zárubeň 700 x 1970 dvoudílná pro dodatečnou montáž - s těsněním do příčky tl. 150 mm,  pro dveře jednokřídlé, polodrážkové otočné, včetně nátěrů, (podrobný pospis viz PSV), D + M</t>
  </si>
  <si>
    <t>670449740</t>
  </si>
  <si>
    <t>221</t>
  </si>
  <si>
    <t>76700-R.T03</t>
  </si>
  <si>
    <t xml:space="preserve">Ozn. T03- Ocelová lisovaná zárubeň 700 x 1970 dvoudílná pro dodatečnou montáž - s těsněním do příčky tl. 150 mm,  pro dveře jednokřídlé, polodrážkové otočné, včetně nátěrů, (podrobný pospis viz PSV), D + M</t>
  </si>
  <si>
    <t>1155691674</t>
  </si>
  <si>
    <t>222</t>
  </si>
  <si>
    <t>76700-R.T04</t>
  </si>
  <si>
    <t xml:space="preserve">Ozn. T04- Ocelová lisovaná zárubeň 700 x 1970 dvoudílná pro dodatečnou montáž - s těsněním do příčky tl. 150 mm,  pro dveře jednokřídlé, polodrážkové otočné, včetně nátěrů, (podrobný pospis viz PSV), D + M</t>
  </si>
  <si>
    <t>551499993</t>
  </si>
  <si>
    <t>223</t>
  </si>
  <si>
    <t>76700-R.T05</t>
  </si>
  <si>
    <t xml:space="preserve">Ozn. T05- Ocelová lisovaná zárubeň 700 x 1970 dvoudílná pro dodatečnou montáž - s těsněním do příčky tl. 150 mm,  pro dveře jednokřídlé, polodrážkové otočné, včetně nátěrů, (podrobný pospis viz PSV), D + M</t>
  </si>
  <si>
    <t>-299873217</t>
  </si>
  <si>
    <t>224</t>
  </si>
  <si>
    <t>76700-R.T06</t>
  </si>
  <si>
    <t xml:space="preserve">Ozn. T06- Ocelová lisovaná zárubeň 700 x 1970 dvoudílná pro dodatečnou montáž - s těsněním do příčky tl. 150 mm,  pro dveře jednokřídlé, polodrážkové otočné, včetně nátěrů, (podrobný pospis viz PSV), D + M</t>
  </si>
  <si>
    <t>-2109617050</t>
  </si>
  <si>
    <t>225</t>
  </si>
  <si>
    <t>76700-R.T07</t>
  </si>
  <si>
    <t xml:space="preserve">Ozn. T07- Ocelová lisovaná zárubeň 700 x 1970 dvoudílná pro dodatečnou montáž - s těsněním do příčky tl. 100 mm,  pro dveře jednokřídlé, bezfalcové posuvné na zeď, včetně nátěrů, (podrobný pospis viz PSV), D + M</t>
  </si>
  <si>
    <t>-318311542</t>
  </si>
  <si>
    <t>226</t>
  </si>
  <si>
    <t>76700-R.T08</t>
  </si>
  <si>
    <t xml:space="preserve">Ozn. T08- Ocelová lisovaná zárubeň 700 x 1970 dvoudílná pro dodatečnou montáž - s těsněním do příčky tl. 150 mm,  pro dveře jednokřídlé, - otočné, včetně nátěrů, (podrobný pospis viz PSV), D + M</t>
  </si>
  <si>
    <t>-1474138991</t>
  </si>
  <si>
    <t>227</t>
  </si>
  <si>
    <t>76700-R.T09</t>
  </si>
  <si>
    <t xml:space="preserve">Ozn. T09- Ocelová lisovaná zárubeň 800 x 1970 dvoudílná pro dodatečnou montáž - s těsněním do příčky tl. 140 mm,  pro dveře jednokřídlé, polodrážkové otočné, s PO, včetně nátěrů, (podrobný pospis viz PSV), D + M</t>
  </si>
  <si>
    <t>515713854</t>
  </si>
  <si>
    <t>228</t>
  </si>
  <si>
    <t>76700-R.T10</t>
  </si>
  <si>
    <t xml:space="preserve">Ozn. T10- Ocelová lisovaná zárubeň 800 x 1970 dvoudílná pro dodatečnou montáž - s těsněním do příčky tl. 150 mm,  pro dveře jednokřídlé, bezfalcové posuvné na zeď, včetně nátěrů, (podrobný pospis viz PSV), D + M</t>
  </si>
  <si>
    <t>510778953</t>
  </si>
  <si>
    <t>229</t>
  </si>
  <si>
    <t>76700-R.T11</t>
  </si>
  <si>
    <t xml:space="preserve">Ozn. T11- Ocelová lisovaná zárubeň 800 x 1970 dvoudílná pro dodatečnou montáž - s těsněním do příčky tl. 150 mm,  pro dveře jednokřídlé, polodrážkové otočné, včetně nátěrů, (podrobný pospis viz PSV), D + M</t>
  </si>
  <si>
    <t>-267418600</t>
  </si>
  <si>
    <t>230</t>
  </si>
  <si>
    <t>76700-R.T12</t>
  </si>
  <si>
    <t xml:space="preserve">Ozn. T12- Ocelová lisovaná zárubeň 800 x 1970 dvoudílná pro dodatečnou montáž - s těsněním do příčky tl. 150 mm,  pro dveře jednokřídlé, polodrážkové otočné, včetně nátěrů, (podrobný pospis viz PSV), D + M</t>
  </si>
  <si>
    <t>-621480481</t>
  </si>
  <si>
    <t>231</t>
  </si>
  <si>
    <t>76700-R.T13</t>
  </si>
  <si>
    <t xml:space="preserve">Ozn. T13- Ocelová lisovaná zárubeň 800 x 1970 dvoudílná pro dodatečnou montáž - s těsněním do příčky tl. 140 mm,  pro dveře jednokřídlé, polodrážkové otočné, včetně nátěrů, (podrobný pospis viz PSV), D + M</t>
  </si>
  <si>
    <t>-1904813427</t>
  </si>
  <si>
    <t>232</t>
  </si>
  <si>
    <t>76700-R.T14</t>
  </si>
  <si>
    <t xml:space="preserve">Ozn. T14- Ocelová lisovaná zárubeň 900 x 1970 dvoudílná pro dodatečnou montáž - s těsněním do příčky tl. 140 mm,  pro dveře jednokřídlé, polodrážkové otočné, včetně nátěrů, (podrobný pospis viz PSV), D + M</t>
  </si>
  <si>
    <t>1238364164</t>
  </si>
  <si>
    <t>233</t>
  </si>
  <si>
    <t>76700-R.T15</t>
  </si>
  <si>
    <t xml:space="preserve">Ozn. T15- Ocelová lisovaná zárubeň 900 x 1970 dvoudílná pro dodatečnou montáž - s těsněním do příčky tl. 150 mm,  pro dveře jednokřídlé, polodrážkové otočné, včetně nátěrů, (podrobný pospis viz PSV), D + M</t>
  </si>
  <si>
    <t>-1610829338</t>
  </si>
  <si>
    <t>234</t>
  </si>
  <si>
    <t>76700-R.T16</t>
  </si>
  <si>
    <t xml:space="preserve">Ozn. T16- Ocelová lisovaná zárubeň 900 x 1970 dvoudílná pro dodatečnou montáž - s těsněním do příčky tl. 140 mm,  pro dveře jednokřídlé, polodrážkové otočné, včetně nátěrů, (podrobný pospis viz PSV), D + M</t>
  </si>
  <si>
    <t>-264527265</t>
  </si>
  <si>
    <t>235</t>
  </si>
  <si>
    <t>76700-R.T17</t>
  </si>
  <si>
    <t xml:space="preserve">Ozn. T17- Ocelová lisovaná zárubeň 900 x 1970 dvoudílná pro dodatečnou montáž - s těsněním do příčky tl. 140 mm,  pro dveře jednokřídlé, polodrážkové otočné, včetně nátěrů, (podrobný pospis viz PSV), D + M</t>
  </si>
  <si>
    <t>-1626089888</t>
  </si>
  <si>
    <t>236</t>
  </si>
  <si>
    <t>76700-R.T18</t>
  </si>
  <si>
    <t xml:space="preserve">Ozn. T18- Ocelová lisovaná zárubeň 900 x 1970 dvoudílná pro dodatečnou montáž - s těsněním do příčky tl. 140 mm,  pro dveře jednokřídlé, polodrážkové otočné, s PO, včetně nátěrů, (podrobný pospis viz PSV), D + M</t>
  </si>
  <si>
    <t>-1539110655</t>
  </si>
  <si>
    <t>237</t>
  </si>
  <si>
    <t>76700-R.T19</t>
  </si>
  <si>
    <t xml:space="preserve">Ozn. T19- Ocelová lisovaná zárubeň 900 x 1970 dvoudílná pro dodatečnou montáž - s těsněním do příčky tl. 150 mm,  pro dveře jednokřídlé, polodrážkové otočné, včetně nátěrů, (podrobný pospis viz PSV), D + M</t>
  </si>
  <si>
    <t>1553730795</t>
  </si>
  <si>
    <t>238</t>
  </si>
  <si>
    <t>76700-R.T20</t>
  </si>
  <si>
    <t xml:space="preserve">Ozn. T20- Ocelová lisovaná zárubeň 1300 x 1970 dvoudílná pro dodatečnou montáž - s těsněním do příčky tl. 200 mm,  pro dveře dvojkřídlé, polodrážkové otočné, včetně nátěrů, (podrobný pospis viz PSV), D + M</t>
  </si>
  <si>
    <t>-788315574</t>
  </si>
  <si>
    <t>239</t>
  </si>
  <si>
    <t>76700-R.T21</t>
  </si>
  <si>
    <t xml:space="preserve">Ozn. T21- Ocelová lisovaná zárubeň 1300 x 1970 dvoudílná pro dodatečnou montáž - s těsněním do příčky tl. 150 mm,  pro dveře dvojkřídlé, polodrážkové otočné, včetně nátěrů, (podrobný pospis viz PSV), D + M</t>
  </si>
  <si>
    <t>1540570014</t>
  </si>
  <si>
    <t>240</t>
  </si>
  <si>
    <t>76700-R.T22</t>
  </si>
  <si>
    <t xml:space="preserve">Ozn. T22- Ocelová lisovaná zárubeň 1300 x 1970 dvoudílná pro dodatečnou montáž - s těsněním do příčky tl. 150 mm,  pro dveře dvojkřídlé, polodrážkové otočné, včetně nátěrů, (podrobný pospis viz PSV), D + M</t>
  </si>
  <si>
    <t>599799030</t>
  </si>
  <si>
    <t>241</t>
  </si>
  <si>
    <t>76700-R.T23</t>
  </si>
  <si>
    <t xml:space="preserve">Ozn. T23- Ocelová lisovaná zárubeň 800 x 1970 dvoudílná pro dodatečnou montáž - s těsněním do příčky tl. 150 mm,  pro dveře jednokřídlé, polodrážkové otočné, s PO, včetně nátěrů, (podrobný pospis viz PSV), D + M</t>
  </si>
  <si>
    <t>-2125511594</t>
  </si>
  <si>
    <t>242</t>
  </si>
  <si>
    <t>76700-R.T24</t>
  </si>
  <si>
    <t xml:space="preserve">Ozn. T24- Ocelová lisovaná zárubeň 1300 x 1970 dvoudílná pro dodatečnou montáž - s těsněním do příčky tl. 150 mm,  pro dveře dvojkřídlé, polodrážkové otočné, s PO, včetně nátěrů, (podrobný pospis viz PSV), D + M</t>
  </si>
  <si>
    <t>580753550</t>
  </si>
  <si>
    <t>767.b</t>
  </si>
  <si>
    <t>Zámečnické vnitřní - ostatní</t>
  </si>
  <si>
    <t>243</t>
  </si>
  <si>
    <t>76700-R.Z01</t>
  </si>
  <si>
    <t>Ozn. Z01 - Instalační nerezový podlahový kryt technologického kanálu s PBŘ odolnosti na chodbě v 1.PP, (podrobný pospis viz PSV), D + M</t>
  </si>
  <si>
    <t>310844062</t>
  </si>
  <si>
    <t>244</t>
  </si>
  <si>
    <t>76700-R.Z02</t>
  </si>
  <si>
    <t>Ozn. Z02 - Ocelový L profil 30/30/4 mm lemující kanál, žárový pozink, (podrobný pospis viz PSV), D + M</t>
  </si>
  <si>
    <t>-1569996100</t>
  </si>
  <si>
    <t>245</t>
  </si>
  <si>
    <t>76700-R.Z03</t>
  </si>
  <si>
    <t>Ozn. Z03 - PZD desky pro zakrytí podlahového kanálu - desky rozměru 740x290x65 mm, (podrobný pospis viz PSV), D + M</t>
  </si>
  <si>
    <t>-1101336927</t>
  </si>
  <si>
    <t>246</t>
  </si>
  <si>
    <t>76700-R.Z04</t>
  </si>
  <si>
    <t>Ozn. Z04 - Ocelový profil lemující skladbu podlahy u podlahového kanálu, (podrobný popis viz PSV), D+M</t>
  </si>
  <si>
    <t>-1514156180</t>
  </si>
  <si>
    <t>767.d</t>
  </si>
  <si>
    <t>Ostatní</t>
  </si>
  <si>
    <t>247</t>
  </si>
  <si>
    <t>76700-R.O01</t>
  </si>
  <si>
    <t>Ozn. O01 - Zakončovací lišta s čepecovým těsněním, (podrobný pospis viz PSV), D + M</t>
  </si>
  <si>
    <t>-1288413811</t>
  </si>
  <si>
    <t>248</t>
  </si>
  <si>
    <t>76700-R.O02</t>
  </si>
  <si>
    <t>Ozn. O02 - Podlahový nerezový přechodový profil tvaru T šířky 25 mm, (podrobný pospis viz PSV), D + M</t>
  </si>
  <si>
    <t>-1689914136</t>
  </si>
  <si>
    <t>249</t>
  </si>
  <si>
    <t>76700-R.O03</t>
  </si>
  <si>
    <t>Ozn. O03 - Rohový nerezový profil s dutým položlábkem pro přechod mezi dlažbou a ker. obkladem, (podrobný pospis viz PSV), D + M</t>
  </si>
  <si>
    <t>-995879801</t>
  </si>
  <si>
    <t>250</t>
  </si>
  <si>
    <t>76700-R.O04</t>
  </si>
  <si>
    <t>Ozn. O04 - Dilatační nerezový profil keramických podlahových krytin v=10 mm, (podrobný pospis viz PSV), D + M</t>
  </si>
  <si>
    <t>-1958470384</t>
  </si>
  <si>
    <t>251</t>
  </si>
  <si>
    <t>76700-R.O05</t>
  </si>
  <si>
    <t>Ozn. O05 - Ochrana rohů 50x50 mm, dl.1,5 m, (podrobný pospis viz PSV), D + M</t>
  </si>
  <si>
    <t>-2003650989</t>
  </si>
  <si>
    <t>252</t>
  </si>
  <si>
    <t>76700-R.O06</t>
  </si>
  <si>
    <t>Ozn. O06 - Ochrana stěn pásem 200 mm, (podrobný pospis viz PSV), D + M</t>
  </si>
  <si>
    <t>-178111152</t>
  </si>
  <si>
    <t>253</t>
  </si>
  <si>
    <t>76700-R.O07</t>
  </si>
  <si>
    <t>Ozn. O07 - Ochrana stěn pásem 300 mm, (podrobný pospis viz PSV), D + M</t>
  </si>
  <si>
    <t>1213775636</t>
  </si>
  <si>
    <t>254</t>
  </si>
  <si>
    <t>76700-R.O08</t>
  </si>
  <si>
    <t>Ozn. O08 - Hliníkový profil L u hliníkových stěn 20x20 mm, (podrobný pospis viz PSV), D + M</t>
  </si>
  <si>
    <t>327575466</t>
  </si>
  <si>
    <t>255</t>
  </si>
  <si>
    <t>76700-R.O09</t>
  </si>
  <si>
    <t>Ozn. O09 - Dveřní plastová zarážka na zeď, průměr 40 mm, (podrobný pospis viz PSV), D + M</t>
  </si>
  <si>
    <t>1597548907</t>
  </si>
  <si>
    <t>256</t>
  </si>
  <si>
    <t>76700-R.O10</t>
  </si>
  <si>
    <t>Ozn. O10 - Podlahová dveřní zarážka, (podrobný pospis viz PSV), D + M</t>
  </si>
  <si>
    <t>138824532</t>
  </si>
  <si>
    <t>257</t>
  </si>
  <si>
    <t>76700-R.O11</t>
  </si>
  <si>
    <t>Ozn. O11 - Lepené grafiky a dveřní tabulky, (podrobný pospis viz PSV), D + M</t>
  </si>
  <si>
    <t>224492425</t>
  </si>
  <si>
    <t>258</t>
  </si>
  <si>
    <t>76700-R.O12</t>
  </si>
  <si>
    <t>Ozn. O12 - Systém generálního klíče, včetně vložek, (podrobný pospis viz PSV), D + M</t>
  </si>
  <si>
    <t>-1809157069</t>
  </si>
  <si>
    <t>259</t>
  </si>
  <si>
    <t>76700-R.O13</t>
  </si>
  <si>
    <t>Ozn. O13 - Značení jednotlivých druhů médií na podhledech, (podrobný pospis viz PSV), D + M</t>
  </si>
  <si>
    <t>-695547522</t>
  </si>
  <si>
    <t>260</t>
  </si>
  <si>
    <t>76700-R.O14</t>
  </si>
  <si>
    <t>Ozn. O14 - Vybavení WC pacient - bezbariérové, (podrobný pospis viz PSV), D + M</t>
  </si>
  <si>
    <t>116341672</t>
  </si>
  <si>
    <t>261</t>
  </si>
  <si>
    <t>76700-R.O15</t>
  </si>
  <si>
    <t>Ozn. O15 - Kovová fasádní mřížka 200x200 mm, (podrobný pospis viz PSV), D + M</t>
  </si>
  <si>
    <t>276977738</t>
  </si>
  <si>
    <t>262</t>
  </si>
  <si>
    <t>76700-R.O16</t>
  </si>
  <si>
    <t>Ozn. O16 - Nástěnné lepené zrcadlo 600x1200 mm, tl.4 mm, (podrobný pospis viz PSV), D + M</t>
  </si>
  <si>
    <t>903518212</t>
  </si>
  <si>
    <t>263</t>
  </si>
  <si>
    <t>76700-R.O17</t>
  </si>
  <si>
    <t>Ozn. O17 - Nástěnné lepené zrcadlo 600x800 mm, tl.4 mm, (podrobný pospis viz PSV), D + M</t>
  </si>
  <si>
    <t>-505954216</t>
  </si>
  <si>
    <t>264</t>
  </si>
  <si>
    <t>76700-R.O18</t>
  </si>
  <si>
    <t>Ozn. O18 - Nástěnné lepené zrcadlo 1400x800 mm, tl.4 mm, (podrobný pospis viz PSV), D + M</t>
  </si>
  <si>
    <t>-739183816</t>
  </si>
  <si>
    <t>265</t>
  </si>
  <si>
    <t>76700-R.O19</t>
  </si>
  <si>
    <t>Ozn. O19 - Konstrukce pro zavěšení sprchových závěsu 1,85 m + závěs 4 m dl.2000 mm, (podrobný pospis viz PSV), D + M</t>
  </si>
  <si>
    <t>-816095084</t>
  </si>
  <si>
    <t>266</t>
  </si>
  <si>
    <t>76700-R.O20</t>
  </si>
  <si>
    <t>Ozn. O20 - Revizní dvířka do SDK stěny 600x800 mm s PO, (podrobný pospis viz PSV), D + M</t>
  </si>
  <si>
    <t>-1836593572</t>
  </si>
  <si>
    <t>267</t>
  </si>
  <si>
    <t>76700-R.O21</t>
  </si>
  <si>
    <t>Ozn. O21 - PBŘ revizní nerezový poklop 600x600 mm pro zabetonování, vodotěsný a plynotěsný, nostnost 2t, (podrobný pospis viz PSV), D + M</t>
  </si>
  <si>
    <t>-268706671</t>
  </si>
  <si>
    <t>268</t>
  </si>
  <si>
    <t>76700-R.O22</t>
  </si>
  <si>
    <t>Ozn. O22 - PBŘ revizní nerezový poklop 600x10000 mm pro zabetonování, vodotěsný a plynotěsný, nostnost 2t, (podrobný pospis viz PSV), D + M</t>
  </si>
  <si>
    <t>-410001053</t>
  </si>
  <si>
    <t>269</t>
  </si>
  <si>
    <t>76700-R.O23</t>
  </si>
  <si>
    <t>Ozn. O23 - Vyústění nasávacího potrubí VZT, žárový pozink, včetně obetonávky a zemních prací, (podrobný pospis viz PSV), D + M</t>
  </si>
  <si>
    <t>738317714</t>
  </si>
  <si>
    <t>270</t>
  </si>
  <si>
    <t>76700-R.O24</t>
  </si>
  <si>
    <t>Ozn. O24 - Dopojení funkcí dveří na stávajících hliníkových požárních dveřích, (podrobný pospis viz PSV), D + M</t>
  </si>
  <si>
    <t>1280806808</t>
  </si>
  <si>
    <t>271</t>
  </si>
  <si>
    <t>76700-R.O25</t>
  </si>
  <si>
    <t>Ozn. O25 - Soupís výrobků hygienického zázemí, (podrobný pospis viz PSV), D + M</t>
  </si>
  <si>
    <t>209031568</t>
  </si>
  <si>
    <t>272</t>
  </si>
  <si>
    <t>76700-R.O26</t>
  </si>
  <si>
    <t>Ozn. O26 - Kuchyňská linka 800 mm, horní a spodní skřínky, včetně lednice a LED pásku, (podrobný pospis viz PSV), D + M</t>
  </si>
  <si>
    <t>-511976900</t>
  </si>
  <si>
    <t>273</t>
  </si>
  <si>
    <t>76700-R.O27</t>
  </si>
  <si>
    <t>Ozn. O27 - Kuchyňská linka 1350 mm, horní a spodní skřínky, včetně dřezu, košů a LED pásku, (podrobný pospis viz PSV), D + M</t>
  </si>
  <si>
    <t>817382898</t>
  </si>
  <si>
    <t>274</t>
  </si>
  <si>
    <t>76700-R.O28</t>
  </si>
  <si>
    <t>Ozn. O28 - Kuchyňská linka 1100 mm, spodní skřínky, včetně dřezu, (podrobný pospis viz PSV), D + M</t>
  </si>
  <si>
    <t>-1198249023</t>
  </si>
  <si>
    <t>275</t>
  </si>
  <si>
    <t>76700-R.O29</t>
  </si>
  <si>
    <t>Ozn. O29 - Skříň ocelová na přenosný hasící přístroj 350x800 mm, hl.300 mm, dvířka nerezové prosklené, (podrobný pospis viz PSV), D + M</t>
  </si>
  <si>
    <t>41506989</t>
  </si>
  <si>
    <t>276</t>
  </si>
  <si>
    <t>76700-R.O30</t>
  </si>
  <si>
    <t>Ozn. O30 - Skříň ocelová na přenosný hasící přístroj 700x800 mm, hl.300 mm, dvířka nerezové prosklené, (podrobný pospis viz PSV), D + M</t>
  </si>
  <si>
    <t>-1747427859</t>
  </si>
  <si>
    <t>277</t>
  </si>
  <si>
    <t>76700-R.O31</t>
  </si>
  <si>
    <t>Ozn. O31 - Hydrantová skříň 700x700 mm, hl.300 mm, dvířka nerezové prosklené, (podrobný pospis viz PSV), D + M</t>
  </si>
  <si>
    <t>644386712</t>
  </si>
  <si>
    <t>278</t>
  </si>
  <si>
    <t>76700-R.O32</t>
  </si>
  <si>
    <t>Ozn. O32 - Skříň na přenosné hasící přístroje 4 ks 700x1500 mm, hl.300 mm, dvířka nerezové prosklené, (podrobný pospis viz PSV), D + M</t>
  </si>
  <si>
    <t>-1497612017</t>
  </si>
  <si>
    <t>279</t>
  </si>
  <si>
    <t>76700-R.O33</t>
  </si>
  <si>
    <t>Ozn. O33 - Fasádní mřížka 415x500 mm, žárový pozink, (podrobný pospis viz PSV), D + M</t>
  </si>
  <si>
    <t>2084117615</t>
  </si>
  <si>
    <t>280</t>
  </si>
  <si>
    <t>76700-R.O34</t>
  </si>
  <si>
    <t>Ozn. O34 - Dopojení funkcí dveří na stávajících hliníkových požárních dveřích, (podrobný popis viz PSV), D+M</t>
  </si>
  <si>
    <t>574983442</t>
  </si>
  <si>
    <t>767.e</t>
  </si>
  <si>
    <t>Hliníkové vnitřní - protipožární</t>
  </si>
  <si>
    <t>281</t>
  </si>
  <si>
    <t>76700-R.E01</t>
  </si>
  <si>
    <t>Ozn. E01 - Interiérová hliníková prosklená rámová stěna 2300x2200 mm s PO a otočnýmí dvoukř.dveřmi 900+400x2100 mm, bezpečnostní sklo, včetně příslušenství, (podrobný pospis viz PSV), D + M</t>
  </si>
  <si>
    <t>-2127317443</t>
  </si>
  <si>
    <t>282</t>
  </si>
  <si>
    <t>76700-R.E02</t>
  </si>
  <si>
    <t>Ozn. E02 - Interiérová hliníková prosklená rámová stěna 1700x2300 mm s PO a otočnýmí dvoukř.dveřmi 900+600x2200 mm, bezpečnostní sklo, včetně příslušenství, (podrobný pospis viz PSV), D + M</t>
  </si>
  <si>
    <t>-520651456</t>
  </si>
  <si>
    <t>771</t>
  </si>
  <si>
    <t>Podlahy z dlaždic</t>
  </si>
  <si>
    <t>283</t>
  </si>
  <si>
    <t>771111011</t>
  </si>
  <si>
    <t>Vysátí podkladu před pokládkou dlažby</t>
  </si>
  <si>
    <t>-989409267</t>
  </si>
  <si>
    <t>https://podminky.urs.cz/item/CS_URS_2025_01/771111011</t>
  </si>
  <si>
    <t>Skladba ( D5 ) :</t>
  </si>
  <si>
    <t>"m.č. S.002" 5,87-2*0,42</t>
  </si>
  <si>
    <t>Skladba ( D6 ) :</t>
  </si>
  <si>
    <t>- m.č. S.102:</t>
  </si>
  <si>
    <t>"schodiště - stupně" 27*1,75*(0,35+0,154)</t>
  </si>
  <si>
    <t>"schodiště - podesty" 1,75*2+2,15*1,75</t>
  </si>
  <si>
    <t>"m.č. S.002" 1,41-2*0,42</t>
  </si>
  <si>
    <t>284</t>
  </si>
  <si>
    <t>771121011</t>
  </si>
  <si>
    <t>Nátěr penetrační na podlahu</t>
  </si>
  <si>
    <t>-15104742</t>
  </si>
  <si>
    <t>https://podminky.urs.cz/item/CS_URS_2025_01/771121011</t>
  </si>
  <si>
    <t>285</t>
  </si>
  <si>
    <t>771151026</t>
  </si>
  <si>
    <t>Samonivelační stěrka podlah pevnosti 30 MPa tl přes 12 do 15 mm</t>
  </si>
  <si>
    <t>-1513827177</t>
  </si>
  <si>
    <t>https://podminky.urs.cz/item/CS_URS_2025_01/771151026</t>
  </si>
  <si>
    <t>"m.č. 003" 5,12-3*0,6</t>
  </si>
  <si>
    <t>286</t>
  </si>
  <si>
    <t>771151r01</t>
  </si>
  <si>
    <t>Příplatek za podlahovou stěrku nivelační pro vyrovnání podkladu povlakových podlah pevnosti 30 MPa za každý další 3 mm</t>
  </si>
  <si>
    <t>-1460547560</t>
  </si>
  <si>
    <t>287</t>
  </si>
  <si>
    <t>771274114</t>
  </si>
  <si>
    <t>Montáž obkladů stupnic z dlaždic keramických hladkých lepených cementovým flexibilním lepidlem š přes 300 do 350 mm</t>
  </si>
  <si>
    <t>1298040893</t>
  </si>
  <si>
    <t>https://podminky.urs.cz/item/CS_URS_2025_01/771274114</t>
  </si>
  <si>
    <t xml:space="preserve">Skladba ( D6  ) :</t>
  </si>
  <si>
    <t>"schodiště - stupně" 27*1,75</t>
  </si>
  <si>
    <t>288</t>
  </si>
  <si>
    <t>771274232</t>
  </si>
  <si>
    <t>Montáž obkladů podstupnic z dlaždic keramických hladkých lepených cementovým flexibilním lepidlem v přes 150 do 200 mm</t>
  </si>
  <si>
    <t>273071015</t>
  </si>
  <si>
    <t>https://podminky.urs.cz/item/CS_URS_2025_01/771274232</t>
  </si>
  <si>
    <t>289</t>
  </si>
  <si>
    <t>5976113r05</t>
  </si>
  <si>
    <t>keramická dlažba, formát dle stávající dlažby (stupnice a podstupnice) - viz požadavek PD - příslušná skladba a PD interér</t>
  </si>
  <si>
    <t>1079138292</t>
  </si>
  <si>
    <t>"schodiště - stupně" 27*1,75*0,35</t>
  </si>
  <si>
    <t>"schodiště - podstupně" 27*1,75*0,154</t>
  </si>
  <si>
    <t>23,814*1,5 'Přepočtené koeficientem množství</t>
  </si>
  <si>
    <t>290</t>
  </si>
  <si>
    <t>771474113</t>
  </si>
  <si>
    <t>Montáž soklů z dlaždic keramických rovných lepených cementovým flexibilním lepidlem v přes 90 do 120 mm</t>
  </si>
  <si>
    <t>436080227</t>
  </si>
  <si>
    <t>https://podminky.urs.cz/item/CS_URS_2025_01/771474113</t>
  </si>
  <si>
    <t>"m.č. 003" 22,95-(2,3+1,7*2+1,6)</t>
  </si>
  <si>
    <t>"m.č. 051a" 27-(0,8+1,4+1+1+2,3)</t>
  </si>
  <si>
    <t>"m.č. S.002" 2*2,5-(0,9+1,7)</t>
  </si>
  <si>
    <t>291</t>
  </si>
  <si>
    <t>771474123</t>
  </si>
  <si>
    <t>Montáž soklů z dlaždic keramických schodišťových šikmých lepených cementovým flexibilním lepidlem v přes 90 do 120 mm</t>
  </si>
  <si>
    <t>-1026027910</t>
  </si>
  <si>
    <t>https://podminky.urs.cz/item/CS_URS_2025_01/771474123</t>
  </si>
  <si>
    <t>"schodiště" 27*(0,35+0,154)*2+2,15+1,75+2+1,75</t>
  </si>
  <si>
    <t>292</t>
  </si>
  <si>
    <t>5976113r01</t>
  </si>
  <si>
    <t>keramická dlažba, velkoformátová 600x600 mm - vysoce slinuté neglazované dlaždice, převládající odstín tm. béžová - viz PD interér</t>
  </si>
  <si>
    <t>-324881658</t>
  </si>
  <si>
    <t>71,016*0,22 'Přepočtené koeficientem množství</t>
  </si>
  <si>
    <t>293</t>
  </si>
  <si>
    <t>771574413</t>
  </si>
  <si>
    <t>Montáž podlah keramických hladkých lepených cementovým flexibilním lepidlem přes 2 do 4 ks/m2</t>
  </si>
  <si>
    <t>1468991193</t>
  </si>
  <si>
    <t>https://podminky.urs.cz/item/CS_URS_2025_01/771574413</t>
  </si>
  <si>
    <t>294</t>
  </si>
  <si>
    <t>1661870694</t>
  </si>
  <si>
    <t>"m.č. S.102" 2,15+1,75+2*1,75</t>
  </si>
  <si>
    <t>82,47*1,15 'Přepočtené koeficientem množství</t>
  </si>
  <si>
    <t>295</t>
  </si>
  <si>
    <t>771574416</t>
  </si>
  <si>
    <t>Montáž podlah keramických hladkých lepených cementovým flexibilním lepidlem přes 9 do 12 ks/m2</t>
  </si>
  <si>
    <t>671712675</t>
  </si>
  <si>
    <t>https://podminky.urs.cz/item/CS_URS_2025_01/771574416</t>
  </si>
  <si>
    <t>296</t>
  </si>
  <si>
    <t>597611r06</t>
  </si>
  <si>
    <t>dlažba keramická stejný dekor dle stávajícího materiálu v místnosti přes 9 do 12ks/m2</t>
  </si>
  <si>
    <t>-1936509346</t>
  </si>
  <si>
    <t>"m.č. S.002 - sokl" (2*2,5-(0,9+1,7))*0,12</t>
  </si>
  <si>
    <t>5,318*1,1 'Přepočtené koeficientem množství</t>
  </si>
  <si>
    <t>297</t>
  </si>
  <si>
    <t>771577151</t>
  </si>
  <si>
    <t>Příplatek k montáži podlah keramických do malty za plochu do 5 m2</t>
  </si>
  <si>
    <t>-1287918326</t>
  </si>
  <si>
    <t>https://podminky.urs.cz/item/CS_URS_2025_01/771577151</t>
  </si>
  <si>
    <t>298</t>
  </si>
  <si>
    <t>771591112</t>
  </si>
  <si>
    <t>Izolace pod dlažbu nátěrem nebo stěrkou ve dvou vrstvách</t>
  </si>
  <si>
    <t>-1555068301</t>
  </si>
  <si>
    <t>https://podminky.urs.cz/item/CS_URS_2025_01/771591112</t>
  </si>
  <si>
    <t>Součást skladby ( D2 a D4 )</t>
  </si>
  <si>
    <t>299</t>
  </si>
  <si>
    <t>771591115</t>
  </si>
  <si>
    <t>Podlahy spárování silikonem</t>
  </si>
  <si>
    <t>1684007448</t>
  </si>
  <si>
    <t>https://podminky.urs.cz/item/CS_URS_2025_01/771591115</t>
  </si>
  <si>
    <t>300</t>
  </si>
  <si>
    <t>771591184</t>
  </si>
  <si>
    <t>Pracnější řezání podlah z dlaždic keramických rovné</t>
  </si>
  <si>
    <t>1639856535</t>
  </si>
  <si>
    <t>https://podminky.urs.cz/item/CS_URS_2025_01/771591184</t>
  </si>
  <si>
    <t>- dořez sokly</t>
  </si>
  <si>
    <t>- schodiště</t>
  </si>
  <si>
    <t>"schodiště - podstupně" 27*1,75</t>
  </si>
  <si>
    <t>301</t>
  </si>
  <si>
    <t>771591232</t>
  </si>
  <si>
    <t>Izolace těsnícími pásy pružná přes dilatační spáry</t>
  </si>
  <si>
    <t>1366972789</t>
  </si>
  <si>
    <t>https://podminky.urs.cz/item/CS_URS_2025_01/771591232</t>
  </si>
  <si>
    <t>"m.č. 043" 4*2</t>
  </si>
  <si>
    <t>"m.č. 054" 4*2</t>
  </si>
  <si>
    <t>302</t>
  </si>
  <si>
    <t>771591241</t>
  </si>
  <si>
    <t>Izolace těsnícími pásy vnitřní kout</t>
  </si>
  <si>
    <t>571419414</t>
  </si>
  <si>
    <t>https://podminky.urs.cz/item/CS_URS_2025_01/771591241</t>
  </si>
  <si>
    <t>"m.č. 043" 4</t>
  </si>
  <si>
    <t>"m.č. 054" 4</t>
  </si>
  <si>
    <t>303</t>
  </si>
  <si>
    <t>771591264</t>
  </si>
  <si>
    <t>Izolace těsnícími pásy mezi podlahou a stěnou</t>
  </si>
  <si>
    <t>428152833</t>
  </si>
  <si>
    <t>https://podminky.urs.cz/item/CS_URS_2025_01/771591264</t>
  </si>
  <si>
    <t>304</t>
  </si>
  <si>
    <t>781492211</t>
  </si>
  <si>
    <t>Montáž profilů rohových lepených flexibilním cementovým lepidlem</t>
  </si>
  <si>
    <t>455420879</t>
  </si>
  <si>
    <t>https://podminky.urs.cz/item/CS_URS_2025_01/781492211</t>
  </si>
  <si>
    <t>305</t>
  </si>
  <si>
    <t>28300-R01</t>
  </si>
  <si>
    <t>profil z tvrdého PVC přechodový mezi dlažbou a obkladem, r=18,5 mm, vč. doplňků</t>
  </si>
  <si>
    <t>-1410641099</t>
  </si>
  <si>
    <t>93,41*1,1 'Přepočtené koeficientem množství</t>
  </si>
  <si>
    <t>306</t>
  </si>
  <si>
    <t>781492241</t>
  </si>
  <si>
    <t>Montáž profilů stupňových lepených flexibilním cementovým lepidlem</t>
  </si>
  <si>
    <t>1372434226</t>
  </si>
  <si>
    <t>https://podminky.urs.cz/item/CS_URS_2025_01/781492241</t>
  </si>
  <si>
    <t>307</t>
  </si>
  <si>
    <t>19416005</t>
  </si>
  <si>
    <t>lišta ukončovací z eloxovaného hliníku 10mm</t>
  </si>
  <si>
    <t>-825551969</t>
  </si>
  <si>
    <t>"schodiště" 27*1,75</t>
  </si>
  <si>
    <t>47,25*1,05 'Přepočtené koeficientem množství</t>
  </si>
  <si>
    <t>308</t>
  </si>
  <si>
    <t>998771112</t>
  </si>
  <si>
    <t>Přesun hmot tonážní pro podlahy z dlaždic s omezením mechanizace v objektech v přes 6 do 12 m</t>
  </si>
  <si>
    <t>-123368843</t>
  </si>
  <si>
    <t>https://podminky.urs.cz/item/CS_URS_2025_01/998771112</t>
  </si>
  <si>
    <t>775</t>
  </si>
  <si>
    <t>Podlahy skládané</t>
  </si>
  <si>
    <t>309</t>
  </si>
  <si>
    <t>998775112</t>
  </si>
  <si>
    <t>Přesun hmot tonážní pro podlahy skládané s omezením mechanizace v objektech v přes 6 do 12 m</t>
  </si>
  <si>
    <t>-2022641552</t>
  </si>
  <si>
    <t>https://podminky.urs.cz/item/CS_URS_2025_01/998775112</t>
  </si>
  <si>
    <t>310</t>
  </si>
  <si>
    <t>61155354</t>
  </si>
  <si>
    <t>podložka izolační z pěnového PE 5mm</t>
  </si>
  <si>
    <t>-1132853101</t>
  </si>
  <si>
    <t>3,89*1,08 'Přepočtené koeficientem množství</t>
  </si>
  <si>
    <t>776</t>
  </si>
  <si>
    <t>Podlahy povlakové</t>
  </si>
  <si>
    <t>311</t>
  </si>
  <si>
    <t>776111311</t>
  </si>
  <si>
    <t>Vysátí podkladu povlakových podlah</t>
  </si>
  <si>
    <t>-2140831895</t>
  </si>
  <si>
    <t>https://podminky.urs.cz/item/CS_URS_2025_01/776111311</t>
  </si>
  <si>
    <t>312</t>
  </si>
  <si>
    <t>776121112</t>
  </si>
  <si>
    <t>Vodou ředitelná penetrace savého podkladu povlakových podlah</t>
  </si>
  <si>
    <t>788275338</t>
  </si>
  <si>
    <t>https://podminky.urs.cz/item/CS_URS_2025_01/776121112</t>
  </si>
  <si>
    <t>313</t>
  </si>
  <si>
    <t>776141121</t>
  </si>
  <si>
    <t>Stěrka podlahová nivelační pro vyrovnání podkladu povlakových podlah pevnosti 30 MPa tl do 3 mm</t>
  </si>
  <si>
    <t>-1405630911</t>
  </si>
  <si>
    <t>https://podminky.urs.cz/item/CS_URS_2025_01/776141121</t>
  </si>
  <si>
    <t>Součást skladby ( P1, P2, P3 a P4 )</t>
  </si>
  <si>
    <t>314</t>
  </si>
  <si>
    <t>776141124</t>
  </si>
  <si>
    <t>Stěrka podlahová nivelační pro vyrovnání podkladu povlakových podlah pevnosti 30 MPa tl přes 8 do 10 mm</t>
  </si>
  <si>
    <t>1262768293</t>
  </si>
  <si>
    <t>https://podminky.urs.cz/item/CS_URS_2025_01/776141124</t>
  </si>
  <si>
    <t xml:space="preserve">Součást skladby (  P6 a P7 )</t>
  </si>
  <si>
    <t>315</t>
  </si>
  <si>
    <t>776141r01</t>
  </si>
  <si>
    <t>-1676329156</t>
  </si>
  <si>
    <t>316</t>
  </si>
  <si>
    <t>776221111</t>
  </si>
  <si>
    <t>Lepení pásů z PVC standardním lepidlem</t>
  </si>
  <si>
    <t>-498970102</t>
  </si>
  <si>
    <t>https://podminky.urs.cz/item/CS_URS_2025_01/776221111</t>
  </si>
  <si>
    <t>317</t>
  </si>
  <si>
    <t>284111r01</t>
  </si>
  <si>
    <t>heterogenní vinylová povlaková krytina, odstín béžové - viz PD interér</t>
  </si>
  <si>
    <t>1745634212</t>
  </si>
  <si>
    <t>Skladba ( P1 )</t>
  </si>
  <si>
    <t>37,8*1,08 'Přepočtené koeficientem množství</t>
  </si>
  <si>
    <t>318</t>
  </si>
  <si>
    <t>284110r04</t>
  </si>
  <si>
    <t>heterogenní vinylová povlaková krytina, převládající odstín lomená bíla - viz PD interér</t>
  </si>
  <si>
    <t>531826921</t>
  </si>
  <si>
    <t>Viz PD interiér</t>
  </si>
  <si>
    <t>35,3*1,1 'Přepočtené koeficientem množství</t>
  </si>
  <si>
    <t>319</t>
  </si>
  <si>
    <t>284110r05</t>
  </si>
  <si>
    <t>heterogenní vinylová povlaková krytina, převládající odstín šedá - viz PD interér</t>
  </si>
  <si>
    <t>1339358979</t>
  </si>
  <si>
    <t>93,95*1,1 'Přepočtené koeficientem množství</t>
  </si>
  <si>
    <t>320</t>
  </si>
  <si>
    <t>776221221</t>
  </si>
  <si>
    <t>Lepení elektrostaticky vodivých čtverců z PVC</t>
  </si>
  <si>
    <t>-1195301106</t>
  </si>
  <si>
    <t>https://podminky.urs.cz/item/CS_URS_2025_01/776221221</t>
  </si>
  <si>
    <t>321</t>
  </si>
  <si>
    <t>284111r02</t>
  </si>
  <si>
    <t>antistatická povlaková krytina z homogenního PVC, výrazný chipsovaný design - viz PD interér</t>
  </si>
  <si>
    <t>1000410071</t>
  </si>
  <si>
    <t>44,55*1,08 'Přepočtené koeficientem množství</t>
  </si>
  <si>
    <t>322</t>
  </si>
  <si>
    <t>284111r03</t>
  </si>
  <si>
    <t>homogenní vinylová povlaková krytina s ochranou proti elektrostatickému výboji, převládající odstín sv. béžová - viz PD interér</t>
  </si>
  <si>
    <t>-736720643</t>
  </si>
  <si>
    <t>2,2*1,08 'Přepočtené koeficientem množství</t>
  </si>
  <si>
    <t>323</t>
  </si>
  <si>
    <t>776223111</t>
  </si>
  <si>
    <t>Spoj povlakových podlahovin z PVC svařováním za tepla</t>
  </si>
  <si>
    <t>1396511160</t>
  </si>
  <si>
    <t>https://podminky.urs.cz/item/CS_URS_2025_01/776223111</t>
  </si>
  <si>
    <t>- přepočteno koeficientem na základě plochy</t>
  </si>
  <si>
    <t>"viz pol. č. 284111r01" 40,824*0,85</t>
  </si>
  <si>
    <t>"viz pol. č. 284111r02" 48,114*0,85</t>
  </si>
  <si>
    <t>"viz pol. č. 284111r03" 2,376*0,85</t>
  </si>
  <si>
    <t>"viz pol. č. 284110r04" 38,83*0,85</t>
  </si>
  <si>
    <t>"viz pol. č. 284110r05" 103,345*0,85</t>
  </si>
  <si>
    <t>324</t>
  </si>
  <si>
    <t>776411212</t>
  </si>
  <si>
    <t>Montáž tahaných obvodových soklíků z PVC výšky do 100 mm</t>
  </si>
  <si>
    <t>-833386763</t>
  </si>
  <si>
    <t>https://podminky.urs.cz/item/CS_URS_2025_01/776411212</t>
  </si>
  <si>
    <t>325</t>
  </si>
  <si>
    <t>205304166</t>
  </si>
  <si>
    <t>42,08*0,12 'Přepočtené koeficientem množství</t>
  </si>
  <si>
    <t>326</t>
  </si>
  <si>
    <t>748404250</t>
  </si>
  <si>
    <t>42,49*0,12 'Přepočtené koeficientem množství</t>
  </si>
  <si>
    <t>327</t>
  </si>
  <si>
    <t>-1569092640</t>
  </si>
  <si>
    <t>104,15*0,12 'Přepočtené koeficientem množství</t>
  </si>
  <si>
    <t>328</t>
  </si>
  <si>
    <t>1364867988</t>
  </si>
  <si>
    <t>44,55*0,12 'Přepočtené koeficientem množství</t>
  </si>
  <si>
    <t>329</t>
  </si>
  <si>
    <t>1448885370</t>
  </si>
  <si>
    <t>6,22*0,12 'Přepočtené koeficientem množství</t>
  </si>
  <si>
    <t>330</t>
  </si>
  <si>
    <t>776421111</t>
  </si>
  <si>
    <t>Montáž obvodových lišt lepením</t>
  </si>
  <si>
    <t>2061898117</t>
  </si>
  <si>
    <t>https://podminky.urs.cz/item/CS_URS_2025_01/776421111</t>
  </si>
  <si>
    <t>331</t>
  </si>
  <si>
    <t>28342003</t>
  </si>
  <si>
    <t>lišta ukončovací z PVC 10mm</t>
  </si>
  <si>
    <t>1493872055</t>
  </si>
  <si>
    <t>243,12*1,02 'Přepočtené koeficientem množství</t>
  </si>
  <si>
    <t>332</t>
  </si>
  <si>
    <t>28342163</t>
  </si>
  <si>
    <t>lišta podlahová PVC fabion</t>
  </si>
  <si>
    <t>1336249847</t>
  </si>
  <si>
    <t>333</t>
  </si>
  <si>
    <t>776991121</t>
  </si>
  <si>
    <t>Základní čištění nově položených podlahovin vysátím a setřením vlhkým mopem</t>
  </si>
  <si>
    <t>1297872098</t>
  </si>
  <si>
    <t>https://podminky.urs.cz/item/CS_URS_2025_01/776991121</t>
  </si>
  <si>
    <t>"viz pol. č. 284111r01" 40,824+5,05</t>
  </si>
  <si>
    <t>"viz pol. č. 284111r02" 48,114+5,346</t>
  </si>
  <si>
    <t>"viz pol. č. 284111r03" 2,376+0,746</t>
  </si>
  <si>
    <t>"viz pol. č. 284110r04" 38,83+5,099</t>
  </si>
  <si>
    <t>"viz pol. č. 284110r05" 103,345+12,498</t>
  </si>
  <si>
    <t>334</t>
  </si>
  <si>
    <t>776991141</t>
  </si>
  <si>
    <t>Pastování a leštění podlahovin ručně</t>
  </si>
  <si>
    <t>218495766</t>
  </si>
  <si>
    <t>https://podminky.urs.cz/item/CS_URS_2025_01/776991141</t>
  </si>
  <si>
    <t>335</t>
  </si>
  <si>
    <t>998776112</t>
  </si>
  <si>
    <t>Přesun hmot tonážní pro podlahy povlakové s omezením mechanizace v objektech v přes 6 do 12 m</t>
  </si>
  <si>
    <t>-820662310</t>
  </si>
  <si>
    <t>https://podminky.urs.cz/item/CS_URS_2025_01/998776112</t>
  </si>
  <si>
    <t>781</t>
  </si>
  <si>
    <t>Dokončovací práce - obklady</t>
  </si>
  <si>
    <t>336</t>
  </si>
  <si>
    <t>781111011</t>
  </si>
  <si>
    <t>Ometení (oprášení) stěny při přípravě podkladu</t>
  </si>
  <si>
    <t>-1932781153</t>
  </si>
  <si>
    <t>https://podminky.urs.cz/item/CS_URS_2025_01/781111011</t>
  </si>
  <si>
    <t>"m.č. 042" 5,7*2,5-0,8*2,05</t>
  </si>
  <si>
    <t>"m.č. 043" 10*2,5-2*0,8*2,05</t>
  </si>
  <si>
    <t>"m.č. 054" 13,42*2,8-(1,4*2,05+0,9*1,2)</t>
  </si>
  <si>
    <t>"m.č. 114" 8,2*2,5-0,9*2,05</t>
  </si>
  <si>
    <t>"m.č. 115" 6,98*2,5-2*0,8*2,05</t>
  </si>
  <si>
    <t>"m.č. 116" 4,88*2,5-0,8*2,05</t>
  </si>
  <si>
    <t>"m.č. 119" 6,2*2,5-0,9*2,05</t>
  </si>
  <si>
    <t>"m.č. 121" 5,56*2,5-2*0,8*2,05</t>
  </si>
  <si>
    <t>"m.č. 122" 5,47*2,5-0,8*2,05</t>
  </si>
  <si>
    <t>"m.č. 106" 0,91*1,5</t>
  </si>
  <si>
    <t>"m.č. 112" 1,5*1,5</t>
  </si>
  <si>
    <t>"m.č. 117" (1,12+1,87)*1,5</t>
  </si>
  <si>
    <t>337</t>
  </si>
  <si>
    <t>781121011</t>
  </si>
  <si>
    <t>Nátěr penetrační na stěnu</t>
  </si>
  <si>
    <t>1702024956</t>
  </si>
  <si>
    <t>https://podminky.urs.cz/item/CS_URS_2025_01/781121011</t>
  </si>
  <si>
    <t>338</t>
  </si>
  <si>
    <t>781131112</t>
  </si>
  <si>
    <t>Izolace pod obklad nátěrem nebo stěrkou ve dvou vrstvách</t>
  </si>
  <si>
    <t>1051262787</t>
  </si>
  <si>
    <t>https://podminky.urs.cz/item/CS_URS_2025_01/781131112</t>
  </si>
  <si>
    <t>"m.č. 043" 10*2-2*0,8*2</t>
  </si>
  <si>
    <t>"m.č. 054" 13,42*2-(1,4*2+0,9*1,1)</t>
  </si>
  <si>
    <t>"m.č. 114" 1,5*1,6</t>
  </si>
  <si>
    <t>"m.č. 115" 1,5*1,6</t>
  </si>
  <si>
    <t>"m.č. 119" 1,5*1,6</t>
  </si>
  <si>
    <t>"m.č. 121" 1,5*1,6</t>
  </si>
  <si>
    <t>339</t>
  </si>
  <si>
    <t>781472214</t>
  </si>
  <si>
    <t>Montáž obkladů keramických hladkých lepených cementovým flexibilním lepidlem přes 4 do 6 ks/m2</t>
  </si>
  <si>
    <t>974941171</t>
  </si>
  <si>
    <t>https://podminky.urs.cz/item/CS_URS_2025_01/781472214</t>
  </si>
  <si>
    <t>340</t>
  </si>
  <si>
    <t>5976170r01</t>
  </si>
  <si>
    <t>keramický obklad rozměru 600x300mm, základní odstín bílošedá s jemným vsypem, matný design - viz PD interiér</t>
  </si>
  <si>
    <t>-1715837629</t>
  </si>
  <si>
    <t>"m.č. 042" (5,7-1)*2,5-0,8*2,05</t>
  </si>
  <si>
    <t>"m.č. 043" (10-3,15)*2,5-2*0,8*2,05</t>
  </si>
  <si>
    <t>"m.č. 114" (8,2-4,1)*2,5-0,9*2,05</t>
  </si>
  <si>
    <t>"m.č. 115" (6,98-2,23)*2,5-2*0,8*2,05</t>
  </si>
  <si>
    <t>"m.č. 121" (5,56-1)*2,5-2*0,8*2,05</t>
  </si>
  <si>
    <t>"m.č. 122" (5,47-0,95)*2,5-0,8*2,05</t>
  </si>
  <si>
    <t>116,576*1,15 'Přepočtené koeficientem množství</t>
  </si>
  <si>
    <t>341</t>
  </si>
  <si>
    <t>5976171r02</t>
  </si>
  <si>
    <t>keramický obklad rozměru 600x300mm, základní odstín sv. béžová s jemným vsypem, matný design - viz PD interiér</t>
  </si>
  <si>
    <t>-26493200</t>
  </si>
  <si>
    <t>"m.č. 042" 1*2,5</t>
  </si>
  <si>
    <t>"m.č. 043" 3,15*2,5</t>
  </si>
  <si>
    <t>"m.č. 114" 4,1*2,5</t>
  </si>
  <si>
    <t>"m.č. 115" 2,23*2,5</t>
  </si>
  <si>
    <t>"m.č. 121" 1*2,5</t>
  </si>
  <si>
    <t>"m.č. 122" 0,95*2,5</t>
  </si>
  <si>
    <t>31,075*1,15 'Přepočtené koeficientem množství</t>
  </si>
  <si>
    <t>342</t>
  </si>
  <si>
    <t>781472217</t>
  </si>
  <si>
    <t>Montáž obkladů keramických hladkých lepených cementovým flexibilním lepidlem přes 12 do 19 ks/m2</t>
  </si>
  <si>
    <t>-2012763786</t>
  </si>
  <si>
    <t>https://podminky.urs.cz/item/CS_URS_2025_01/781472217</t>
  </si>
  <si>
    <t>343</t>
  </si>
  <si>
    <t>5976170r03</t>
  </si>
  <si>
    <t>keramický obklad rozměru 200x400mm, základní odsnín bílobéžové, matný design - viz PD interiér</t>
  </si>
  <si>
    <t>346923153</t>
  </si>
  <si>
    <t>8,1*1,1 'Přepočtené koeficientem množství</t>
  </si>
  <si>
    <t>344</t>
  </si>
  <si>
    <t>781495115</t>
  </si>
  <si>
    <t>Spárování vnitřních obkladů silikonem</t>
  </si>
  <si>
    <t>1500638970</t>
  </si>
  <si>
    <t>https://podminky.urs.cz/item/CS_URS_2025_01/781495115</t>
  </si>
  <si>
    <t>"m.č. 042" 5,7-0,8+4*2,5</t>
  </si>
  <si>
    <t>"m.č. 043" 10-2*0,8+4*2,5</t>
  </si>
  <si>
    <t>"m.č. 054" 13,42-1,4+4*2,5</t>
  </si>
  <si>
    <t>"m.č. 114" 8,2-0,9+4*2,5</t>
  </si>
  <si>
    <t>"m.č. 115" 6,98-2+4*2,5</t>
  </si>
  <si>
    <t>"m.č. 116" 4,88-0,8+4*2,5</t>
  </si>
  <si>
    <t>"m.č. 119" 6,2-0,9+4*2,5</t>
  </si>
  <si>
    <t>"m.č. 121" 5,56-2*0,8+4*2,5</t>
  </si>
  <si>
    <t>"m.č. 122" 5,47-0,8+4*2,5</t>
  </si>
  <si>
    <t>345</t>
  </si>
  <si>
    <t>781769191</t>
  </si>
  <si>
    <t>Příplatek k montáži obkladů vnějších z dlaždic z čediče za plochu do 10 m2</t>
  </si>
  <si>
    <t>874977080</t>
  </si>
  <si>
    <t>https://podminky.urs.cz/item/CS_URS_2025_01/781769191</t>
  </si>
  <si>
    <t>- obklady 600 x 300 mm - odstín bílošedá</t>
  </si>
  <si>
    <t>- obklady 600 x 300 mm - odstín béžová</t>
  </si>
  <si>
    <t>- obklady 200 x 400 mm - odstín béžová</t>
  </si>
  <si>
    <t>346</t>
  </si>
  <si>
    <t>998781112</t>
  </si>
  <si>
    <t>Přesun hmot tonážní pro obklady keramické s omezením mechanizace v objektech v přes 6 do 12 m</t>
  </si>
  <si>
    <t>-1636649650</t>
  </si>
  <si>
    <t>https://podminky.urs.cz/item/CS_URS_2025_01/998781112</t>
  </si>
  <si>
    <t>783</t>
  </si>
  <si>
    <t>Dokončovací práce - nátěry</t>
  </si>
  <si>
    <t>347</t>
  </si>
  <si>
    <t>783801401</t>
  </si>
  <si>
    <t>Ometení omítek před provedením nátěru</t>
  </si>
  <si>
    <t>-2049281674</t>
  </si>
  <si>
    <t>https://podminky.urs.cz/item/CS_URS_2025_01/783801401</t>
  </si>
  <si>
    <t>- příprava pod nátěr stropy</t>
  </si>
  <si>
    <t>348</t>
  </si>
  <si>
    <t>783823151</t>
  </si>
  <si>
    <t>Penetrační akrylátový nátěr hrubých betonových povrchů a hrubých, rýhovaných a škrábaných omítek</t>
  </si>
  <si>
    <t>-915427180</t>
  </si>
  <si>
    <t>https://podminky.urs.cz/item/CS_URS_2025_01/783823151</t>
  </si>
  <si>
    <t>349</t>
  </si>
  <si>
    <t>783933151</t>
  </si>
  <si>
    <t>Penetrační epoxidový nátěr hladkých betonových podlah</t>
  </si>
  <si>
    <t>-1995453599</t>
  </si>
  <si>
    <t>https://podminky.urs.cz/item/CS_URS_2025_01/783933151</t>
  </si>
  <si>
    <t>350</t>
  </si>
  <si>
    <t>783937163</t>
  </si>
  <si>
    <t>Krycí dvojnásobný epoxidový rozpouštědlový nátěr betonové podlahy</t>
  </si>
  <si>
    <t>-1864942070</t>
  </si>
  <si>
    <t>https://podminky.urs.cz/item/CS_URS_2025_01/783937163</t>
  </si>
  <si>
    <t>- požadavek na materiálové vlastnosti viz PD</t>
  </si>
  <si>
    <t>"m.č. 041 - sokl" (14,81-1)*0,1</t>
  </si>
  <si>
    <t>Skladba ( K1 )</t>
  </si>
  <si>
    <t>"čistící zóna" 2</t>
  </si>
  <si>
    <t>784</t>
  </si>
  <si>
    <t>Dokončovací práce - malby a tapety</t>
  </si>
  <si>
    <t>351</t>
  </si>
  <si>
    <t>784111001</t>
  </si>
  <si>
    <t>Oprášení (ometení ) podkladu v místnostech v do 3,80 m</t>
  </si>
  <si>
    <t>2024529151</t>
  </si>
  <si>
    <t>https://podminky.urs.cz/item/CS_URS_2025_01/784111001</t>
  </si>
  <si>
    <t>"viz pol.č. 78421-R1" 94,406</t>
  </si>
  <si>
    <t>"viz pol.č. 78421-R2" 145,071</t>
  </si>
  <si>
    <t>"viz pol.č. 78421-R3" 480,821</t>
  </si>
  <si>
    <t>"viz pol.č. 78421-R4" 123,63</t>
  </si>
  <si>
    <t>352</t>
  </si>
  <si>
    <t>784171001</t>
  </si>
  <si>
    <t>Olepování vnitřních ploch páskou v místnostech v do 3,80 m</t>
  </si>
  <si>
    <t>CS ÚRS 2023 01</t>
  </si>
  <si>
    <t>1285256906</t>
  </si>
  <si>
    <t>https://podminky.urs.cz/item/CS_URS_2023_01/784171001</t>
  </si>
  <si>
    <t>353</t>
  </si>
  <si>
    <t>581248380</t>
  </si>
  <si>
    <t>páska maskovací krepová pro malířské potřeby š 50mm</t>
  </si>
  <si>
    <t>570818611</t>
  </si>
  <si>
    <t>354</t>
  </si>
  <si>
    <t>784171101</t>
  </si>
  <si>
    <t>Zakrytí vnitřních podlah včetně pozdějšího odkrytí</t>
  </si>
  <si>
    <t>1980444694</t>
  </si>
  <si>
    <t>https://podminky.urs.cz/item/CS_URS_2025_01/784171101</t>
  </si>
  <si>
    <t>"podlahová plocha - 50% užitné plochy" 407,95</t>
  </si>
  <si>
    <t>407,95*0,5 'Přepočtené koeficientem množství</t>
  </si>
  <si>
    <t>355</t>
  </si>
  <si>
    <t>58124844</t>
  </si>
  <si>
    <t>fólie pro malířské potřeby zakrývací tl 25µ 4x5m</t>
  </si>
  <si>
    <t>-43579568</t>
  </si>
  <si>
    <t>407,95*1,15 'Přepočtené koeficientem množství</t>
  </si>
  <si>
    <t>356</t>
  </si>
  <si>
    <t>24771210</t>
  </si>
  <si>
    <t>páska fasádní silikonová š 60mm</t>
  </si>
  <si>
    <t>-1055080200</t>
  </si>
  <si>
    <t>407,95*0,85 'Přepočtené koeficientem množství</t>
  </si>
  <si>
    <t>357</t>
  </si>
  <si>
    <t>784171111</t>
  </si>
  <si>
    <t>Zakrytí vnitřních ploch stěn v místnostech v do 3,80 m</t>
  </si>
  <si>
    <t>-404328964</t>
  </si>
  <si>
    <t>https://podminky.urs.cz/item/CS_URS_2023_01/784171111</t>
  </si>
  <si>
    <t>"koef malovaných ploch" (155,221+145,071+480,821+62,815)*0,15</t>
  </si>
  <si>
    <t>358</t>
  </si>
  <si>
    <t>581248440</t>
  </si>
  <si>
    <t>1416987906</t>
  </si>
  <si>
    <t>126,5892*1,15 'Přepočtené koeficientem množství</t>
  </si>
  <si>
    <t>359</t>
  </si>
  <si>
    <t>58124840</t>
  </si>
  <si>
    <t>páska malířská z PVC a UV odolná (7 dnů) do š 50mm</t>
  </si>
  <si>
    <t>1410526308</t>
  </si>
  <si>
    <t>360</t>
  </si>
  <si>
    <t>78421-R1</t>
  </si>
  <si>
    <t>Nátěr N1b - Polyuretanový akrylátový lak - místnosti s vysokým nárokem na mechanickou a chemickou odolnos a omyvatelnost - 1x penetrace 1x pomocný a 1x vrchní nátěr, D+M</t>
  </si>
  <si>
    <t>-130273782</t>
  </si>
  <si>
    <t>"m.č. 108" 20,35*3-(1*2,05+2*0,9*2,05+1,28*2,18+1,15*2,05+2,35*2,3+1,5*2,15)</t>
  </si>
  <si>
    <t>"m.č. 111" 12,92*3-1,1*2,05</t>
  </si>
  <si>
    <t>"m.č. 120" 8,72*2,7-(3*0,9*2,05+0,8*2,05)</t>
  </si>
  <si>
    <t>361</t>
  </si>
  <si>
    <t>78421-R2</t>
  </si>
  <si>
    <t>Nátěr N1c - 100% akrylátová omyvatelná barva s fotokatalickým efektem, třída proti oděru 1, 1x penetrace, 1x pomocný nátěr neředěný, 1x vrchní nátěr neředěný, D+M</t>
  </si>
  <si>
    <t>83376104</t>
  </si>
  <si>
    <t>"m.č. 106" 18,66*3-(1,15*2,05+1,5*1,5)</t>
  </si>
  <si>
    <t>"m.č. 113" 21,73*3-(1,5*2,3+0,8*2,05+1,3*2,05*2+1,5*1,5)</t>
  </si>
  <si>
    <t>"m.č. 123" 15,11*3-(1,5*1,5*0,9*2,05)</t>
  </si>
  <si>
    <t>362</t>
  </si>
  <si>
    <t>78421-R3</t>
  </si>
  <si>
    <t>Nátěr N1d - Omyvatelná interiérová barva - místnosti se středním nárokem na mechanickou i chemickou odolnost a omyvatelnost 1x penetrace, 1x pomocný nátěr, 1x vrchní nátěr, D+M</t>
  </si>
  <si>
    <t>1728938679</t>
  </si>
  <si>
    <t>"m.č. 044a" 6,22*3,28-1,3*2,05</t>
  </si>
  <si>
    <t>"m.č. 051a" 27*2,3-(2*1*2,05+1,3*2,05+2,3*2,15)</t>
  </si>
  <si>
    <t>"m.č. 044" 28,74*3-(1*2,05+0,8*2,05+1,3*2,05)</t>
  </si>
  <si>
    <t>"m.č. 045" 17,52*3,2-(1*2,05)</t>
  </si>
  <si>
    <t>"m.č. 046" 20,33*3,2-(1*2,05)</t>
  </si>
  <si>
    <t>"m.č. 052" 17,86*3,2-(1*2,05)</t>
  </si>
  <si>
    <t>"m.č. S.053" 28,65*3,35-(1*2,05+2*0,9*1,2+0,6*1,5)</t>
  </si>
  <si>
    <t>"m.č. S.055" 16,6*3,35-(0,9*2,05)</t>
  </si>
  <si>
    <t>"m.č. 109" 6,78*3-(0,9*2,05+1,1*2,2)</t>
  </si>
  <si>
    <t>363</t>
  </si>
  <si>
    <t>78421-R4</t>
  </si>
  <si>
    <t>Nátěr N1f - Interiérová barva s antibakteriálními účinky - mísnosti zdravotnických zařízení s vysokým nárokem na mechanickou, chemickou odolnost a omyvatelnost 1x penetrační nátěr, 1x základní nátěr, 1x vrchní nátěr, D+M</t>
  </si>
  <si>
    <t>-758024457</t>
  </si>
  <si>
    <t>"m.č. 110" 6,6*2,5-(2*0,8*2,05)</t>
  </si>
  <si>
    <t>"m.č. 112" 18,92*3-(1,3*2,05+1,5*1,5*2)</t>
  </si>
  <si>
    <t>"m.č. 117" 15,28*3-(2*1,5*1,5+1,3*2,05)</t>
  </si>
  <si>
    <t>"m.č. 118" 7,38*3</t>
  </si>
  <si>
    <t>N00</t>
  </si>
  <si>
    <t>Provizoria</t>
  </si>
  <si>
    <t>N03</t>
  </si>
  <si>
    <t>Oddělovací stěny</t>
  </si>
  <si>
    <t>364</t>
  </si>
  <si>
    <t>7631000r01</t>
  </si>
  <si>
    <t>Komplexní opatření proti prašnosti a utěsnění prostor, které jsou dotčeny rekonstrukcí</t>
  </si>
  <si>
    <t>-821506829</t>
  </si>
  <si>
    <t>- utěsnění veškerých stavebních výplní, vedoucí do prostorů zasažených stavebními prácemi</t>
  </si>
  <si>
    <t>- komplexní řešení v ramci všech úrovní budovy zasažených stavebními prácemi</t>
  </si>
  <si>
    <t>365</t>
  </si>
  <si>
    <t>7631114r01</t>
  </si>
  <si>
    <t>SDK příčka tl 100 mm profil CW+UW 75 desky 2xDF 12,5 s izolací EI 90 Rw do 57 dB, včetně opatření proti prašnosti a akustické vlastnosti dle požadavků investora</t>
  </si>
  <si>
    <t>-559379119</t>
  </si>
  <si>
    <t>uzavření prostoru nerealizované části</t>
  </si>
  <si>
    <t xml:space="preserve">součástí dodávky příček budou i opatření  pro prachotěsnost a vzduchotěsnost příček</t>
  </si>
  <si>
    <t>součastně příčky musí splňovat požadavky na akustiku</t>
  </si>
  <si>
    <t>- značení místností dle původního stavu</t>
  </si>
  <si>
    <t>- Provizoria 1. fáze:</t>
  </si>
  <si>
    <t>"předpokládaná odělovací provizoria - m.č. 003" 2,65*3</t>
  </si>
  <si>
    <t>"předpokládaná odělovací provizoria - m.č. S.002" 2,35*3</t>
  </si>
  <si>
    <t>366</t>
  </si>
  <si>
    <t>763111811</t>
  </si>
  <si>
    <t>Demontáž SDK příčky s jednoduchou ocelovou nosnou konstrukcí opláštění jednoduché</t>
  </si>
  <si>
    <t>1501964146</t>
  </si>
  <si>
    <t>https://podminky.urs.cz/item/CS_URS_2025_01/763111811</t>
  </si>
  <si>
    <t>367</t>
  </si>
  <si>
    <t>763181311</t>
  </si>
  <si>
    <t>Montáž jednokřídlové kovové zárubně do SDK příčky</t>
  </si>
  <si>
    <t>-824520670</t>
  </si>
  <si>
    <t>https://podminky.urs.cz/item/CS_URS_2025_01/763181311</t>
  </si>
  <si>
    <t>oddělovací provizoria:</t>
  </si>
  <si>
    <t>"m.č. 003" 1</t>
  </si>
  <si>
    <t>"m.č. S.002" 1</t>
  </si>
  <si>
    <t>368</t>
  </si>
  <si>
    <t>55331597r01</t>
  </si>
  <si>
    <t>zárubeň jednokřídlá ocelová s PO pro sádrokartonové příčky tl stěny 100-150mm rozměru 900-1100/1970-2100mm</t>
  </si>
  <si>
    <t>-1970382887</t>
  </si>
  <si>
    <t>369</t>
  </si>
  <si>
    <t>7631813r01</t>
  </si>
  <si>
    <t>Příplatek za montáž dveří a zárubní s požadavkem na aktustiku a prachotěsnost dveří</t>
  </si>
  <si>
    <t>1818144677</t>
  </si>
  <si>
    <t xml:space="preserve">Viz  PD stavební část - výkresy půdorysů, výkresy řezů a Tech.zpr.</t>
  </si>
  <si>
    <t>- součástí montáže a dodávky jsou koumplexní řešení osazení zárubně a dvěří za účelem prachotěsnosti, vzduchotěsnosti a akustiky</t>
  </si>
  <si>
    <t>- doudávka včetně kompletního materiálu a montáže</t>
  </si>
  <si>
    <t>370</t>
  </si>
  <si>
    <t>763181811</t>
  </si>
  <si>
    <t>Demontáž jednokřídlové kovové zárubně v do 2,75 m SDK příčka</t>
  </si>
  <si>
    <t>245097449</t>
  </si>
  <si>
    <t>https://podminky.urs.cz/item/CS_URS_2025_01/763181811</t>
  </si>
  <si>
    <t>"viz pol.č. 763181311" 2</t>
  </si>
  <si>
    <t>371</t>
  </si>
  <si>
    <t>76700-R03c</t>
  </si>
  <si>
    <t>Dveře dřevěné 900x1970 mm polodrážkové, jednokřídlé plné, otočné s PO a těsněním, D+M</t>
  </si>
  <si>
    <t>-826346152</t>
  </si>
  <si>
    <t>372</t>
  </si>
  <si>
    <t>76700-R04</t>
  </si>
  <si>
    <t xml:space="preserve">Demontáž dveři dřevěných 900x1970 mm </t>
  </si>
  <si>
    <t>-2047738574</t>
  </si>
  <si>
    <t>"viz pol.č. 7670-R03c" 2</t>
  </si>
  <si>
    <t>373</t>
  </si>
  <si>
    <t>998763_R1</t>
  </si>
  <si>
    <t>Přesun hmot a sutí v objektech v přes do 6 m, odvoz a uskladnení sutí na skládce</t>
  </si>
  <si>
    <t>577815064</t>
  </si>
  <si>
    <t>374</t>
  </si>
  <si>
    <t>998763332</t>
  </si>
  <si>
    <t>Přesun hmot tonážní pro konstrukce montované z desek ruční v objektech v přes 6 do 12 m</t>
  </si>
  <si>
    <t>-1806877319</t>
  </si>
  <si>
    <t>https://podminky.urs.cz/item/CS_URS_2025_01/998763332</t>
  </si>
  <si>
    <t>D1.01.3 - Požárně bezpečnostní řešení</t>
  </si>
  <si>
    <t>Ing. Polický</t>
  </si>
  <si>
    <t>PBŘ - Požárně bezpečnostrní řešení</t>
  </si>
  <si>
    <t>713 - Izolace tepelné</t>
  </si>
  <si>
    <t>PBŘ</t>
  </si>
  <si>
    <t>Požárně bezpečnostrní řešení</t>
  </si>
  <si>
    <t>7131233r01</t>
  </si>
  <si>
    <t xml:space="preserve">Utěsnění prostupů PUR pěnou </t>
  </si>
  <si>
    <t>odvozeno z CS ÚRS</t>
  </si>
  <si>
    <t>1440309786</t>
  </si>
  <si>
    <t>23170006</t>
  </si>
  <si>
    <t>pěna montážní PUR protipožární dvojsložková</t>
  </si>
  <si>
    <t>litr</t>
  </si>
  <si>
    <t>-1170709246</t>
  </si>
  <si>
    <t>713463131</t>
  </si>
  <si>
    <t>Montáž izolace tepelné potrubí potrubními pouzdry bez úpravy slepenými 1x tl izolace do 25 mm</t>
  </si>
  <si>
    <t>1786408790</t>
  </si>
  <si>
    <t>https://podminky.urs.cz/item/CS_URS_2025_01/713463131</t>
  </si>
  <si>
    <t>24771150</t>
  </si>
  <si>
    <t>bandáž protipožární</t>
  </si>
  <si>
    <t>-1491835313</t>
  </si>
  <si>
    <t>783805300</t>
  </si>
  <si>
    <t>Provedení funkčního nátěru termoizolačního, se schopností překlenutí trhlin aj. hladkých betonových povrchů nebo povrchů z desek</t>
  </si>
  <si>
    <t>279170339</t>
  </si>
  <si>
    <t>https://podminky.urs.cz/item/CS_URS_2025_01/783805300</t>
  </si>
  <si>
    <t>24597001</t>
  </si>
  <si>
    <t>nátěr protipožární pro beton a zdivo</t>
  </si>
  <si>
    <t>1798721874</t>
  </si>
  <si>
    <t>953943211</t>
  </si>
  <si>
    <t>Osazování hasicího přístroje</t>
  </si>
  <si>
    <t>775592948</t>
  </si>
  <si>
    <t>https://podminky.urs.cz/item/CS_URS_2025_01/953943211</t>
  </si>
  <si>
    <t>44932114</t>
  </si>
  <si>
    <t>přístroj hasicí ruční práškový PG 6 LE</t>
  </si>
  <si>
    <t>-1872918843</t>
  </si>
  <si>
    <t>44932211</t>
  </si>
  <si>
    <t>přístroj hasicí ruční sněhový KS 5 BG</t>
  </si>
  <si>
    <t>-1459647408</t>
  </si>
  <si>
    <t>953993311</t>
  </si>
  <si>
    <t>Osazení bezpečnostní, orientační nebo informační tabulky samolepicí</t>
  </si>
  <si>
    <t>-1739767027</t>
  </si>
  <si>
    <t>https://podminky.urs.cz/item/CS_URS_2025_01/953993311</t>
  </si>
  <si>
    <t>PBR100ozn</t>
  </si>
  <si>
    <t>označení protipožární ucpávky z obou stran požár. kce</t>
  </si>
  <si>
    <t>561720206</t>
  </si>
  <si>
    <t>953993321</t>
  </si>
  <si>
    <t>Osazení bezpečnostní, orientační nebo informační tabulky přilepením</t>
  </si>
  <si>
    <t>-923100544</t>
  </si>
  <si>
    <t>https://podminky.urs.cz/item/CS_URS_2025_01/953993321</t>
  </si>
  <si>
    <t>PBR100EVAK12</t>
  </si>
  <si>
    <t>označení únikových cest fotoluminiscenční značkou (únikové dveře)</t>
  </si>
  <si>
    <t>1490184486</t>
  </si>
  <si>
    <t>PBR100EVAK2</t>
  </si>
  <si>
    <t>označení únikových cest fotoluminiscenční značkou (únik vpravo)</t>
  </si>
  <si>
    <t>-1976572693</t>
  </si>
  <si>
    <t>PBR100EVAK3</t>
  </si>
  <si>
    <t>označení únikových cest fotoluminiscenční značkou (únik vlevo)</t>
  </si>
  <si>
    <t>-247609624</t>
  </si>
  <si>
    <t>PBR1PA5456</t>
  </si>
  <si>
    <t>MONTÁŽ PROTIPOŽÁRNÍ MANŽETY</t>
  </si>
  <si>
    <t>KS</t>
  </si>
  <si>
    <t>1507776332</t>
  </si>
  <si>
    <t>44983200</t>
  </si>
  <si>
    <t>manžeta požárně ochranná pro průchod PVC,PP,PE potrubí masivní/SDK stěnou EI 90-120, stropem EI 60-90 š 52mm</t>
  </si>
  <si>
    <t>1567986840</t>
  </si>
  <si>
    <t>PBR1TMEL</t>
  </si>
  <si>
    <t>MONTÁŽ PROTIPOŽÁRNÍHO TMELU</t>
  </si>
  <si>
    <t>-1198518403</t>
  </si>
  <si>
    <t>59081010</t>
  </si>
  <si>
    <t>tmel požárně ochranný protipožární zpěňující</t>
  </si>
  <si>
    <t>1402774007</t>
  </si>
  <si>
    <t>PBR9R1</t>
  </si>
  <si>
    <t>Revize přenosných hasících přístrojů</t>
  </si>
  <si>
    <t>-2073885046</t>
  </si>
  <si>
    <t>PBR9R2</t>
  </si>
  <si>
    <t>Vydání příslušných atestů</t>
  </si>
  <si>
    <t>1323433201</t>
  </si>
  <si>
    <t>713131151</t>
  </si>
  <si>
    <t>Montáž izolace tepelné stěn volně vloženými rohožemi, pásy, dílci, deskami 1 vrstva</t>
  </si>
  <si>
    <t>1953611202</t>
  </si>
  <si>
    <t>https://podminky.urs.cz/item/CS_URS_2025_01/713131151</t>
  </si>
  <si>
    <t>63148101</t>
  </si>
  <si>
    <t>deska tepelně izolační minerální univerzální λ=0,038-0,039 tl 50mm</t>
  </si>
  <si>
    <t>-380798436</t>
  </si>
  <si>
    <t>713411141</t>
  </si>
  <si>
    <t>Montáž izolace tepelné potrubí pásy nebo rohožemi s Al fólií staženými Al páskou 1x</t>
  </si>
  <si>
    <t>967510575</t>
  </si>
  <si>
    <t>https://podminky.urs.cz/item/CS_URS_2025_01/713411141</t>
  </si>
  <si>
    <t>63141792</t>
  </si>
  <si>
    <t>rohož izolační z minerální vlny lamelová s Al fólií 65kg/m3 tl 30mm</t>
  </si>
  <si>
    <t>2135770482</t>
  </si>
  <si>
    <t>D1.01.4a - Vytápění</t>
  </si>
  <si>
    <t>1 - POTRUBÍ</t>
  </si>
  <si>
    <t>2 - ARMATURY</t>
  </si>
  <si>
    <t>3 - OTOPNÁ TĚLESA</t>
  </si>
  <si>
    <t>4 - TEPELNÉ IZOLACE</t>
  </si>
  <si>
    <t>5 - OSTATNÍ</t>
  </si>
  <si>
    <t>POTRUBÍ</t>
  </si>
  <si>
    <t>1.1</t>
  </si>
  <si>
    <t xml:space="preserve">Potrubí Cu včetně tvarovek, fitinek, objímek atd -  polotvrdých 15x1</t>
  </si>
  <si>
    <t>1.2</t>
  </si>
  <si>
    <t>Tlakové zkoušky potrubí potrubí Cu do DN 50</t>
  </si>
  <si>
    <t>ARMATURY</t>
  </si>
  <si>
    <t>2.1</t>
  </si>
  <si>
    <t>Sestava termostatického ventilu a radiátorového šroubení kapalinová hlavice + rohové šroubení pr VK</t>
  </si>
  <si>
    <t>OTOPNÁ TĚLESA</t>
  </si>
  <si>
    <t>3.1</t>
  </si>
  <si>
    <t>Desková otopná tělesa PLAN VENTIL KOMPAKT 11VK-600/800</t>
  </si>
  <si>
    <t>3.2</t>
  </si>
  <si>
    <t>Desková otopná tělesa PLAN VENTIL KOMPAKT 11VK-900/400</t>
  </si>
  <si>
    <t>3.3</t>
  </si>
  <si>
    <t>Desková otopná tělesa PLAN VENTIL KOMPAKT 11VK-900/600</t>
  </si>
  <si>
    <t>3.4</t>
  </si>
  <si>
    <t>Desková otopná tělesa PLAN VENTIL KOMPAKT 22VK-900/400</t>
  </si>
  <si>
    <t>3.5</t>
  </si>
  <si>
    <t>Desková otopná tělesa PLAN VENTIL KOMPAKT 33VK-900/400</t>
  </si>
  <si>
    <t>TEPELNÉ IZOLACE</t>
  </si>
  <si>
    <t>4.1</t>
  </si>
  <si>
    <t>Návleková tepelná izolace 15/13</t>
  </si>
  <si>
    <t>4.2</t>
  </si>
  <si>
    <t>Háčky, páska</t>
  </si>
  <si>
    <t>OSTATNÍ</t>
  </si>
  <si>
    <t>5.1</t>
  </si>
  <si>
    <t>Prostupy a drážky pro potrubí</t>
  </si>
  <si>
    <t>hod</t>
  </si>
  <si>
    <t>5.2</t>
  </si>
  <si>
    <t>Topná zkouška</t>
  </si>
  <si>
    <t>5.3</t>
  </si>
  <si>
    <t>Zaregulování systému</t>
  </si>
  <si>
    <t>5.4</t>
  </si>
  <si>
    <t>Technický dozor</t>
  </si>
  <si>
    <t>5.5</t>
  </si>
  <si>
    <t>Vnitrostaveništní přemístění do 6m</t>
  </si>
  <si>
    <t>D1.01.4b - Chlazení</t>
  </si>
  <si>
    <t>1 - ZAŘÍZENÍ</t>
  </si>
  <si>
    <t>2 - POTRUBÍ</t>
  </si>
  <si>
    <t>3 - ARMATURY</t>
  </si>
  <si>
    <t>ZAŘÍZENÍ</t>
  </si>
  <si>
    <t>Kazetová klimatizační jednotka CASSETTE GEKO II SSC 12 výkon 1,82-2,64 kW</t>
  </si>
  <si>
    <t>Kazetová klimatizační jednotka CASSETTE GEKO II SSC 22 výkon 2,23-4,26 kW</t>
  </si>
  <si>
    <t>2.2</t>
  </si>
  <si>
    <t xml:space="preserve">Potrubí Cu včetně tvarovek, fitinek, objímek atd -  polotvrdých 18x1</t>
  </si>
  <si>
    <t>2.3</t>
  </si>
  <si>
    <t xml:space="preserve">Potrubí Cu včetně tvarovek, fitinek, objímek atd -  polotvrdých 22x1</t>
  </si>
  <si>
    <t>2.4</t>
  </si>
  <si>
    <t xml:space="preserve">Potrubí Cu včetně tvarovek, fitinek, objímek atd -  tvrdých 28x1</t>
  </si>
  <si>
    <t>2.5</t>
  </si>
  <si>
    <t xml:space="preserve">Potrubí Cu včetně tvarovek, fitinek, objímek atd -  tvrdých 35x1,5</t>
  </si>
  <si>
    <t>2.6</t>
  </si>
  <si>
    <t>Tlakové zkoušky potrubí potrubí cu do DN 50</t>
  </si>
  <si>
    <t>Třícestný ventils pohonem VSC.3V2T1-3-M DN 15 kv=2,5m3/h POHON UPŘESNĚN M+R</t>
  </si>
  <si>
    <t>Vypouštěcí kulový kohout</t>
  </si>
  <si>
    <t>Návleková tepelná izolace pro chlad 15/14</t>
  </si>
  <si>
    <t>Návleková tepelná izolace pro chlad 18/14</t>
  </si>
  <si>
    <t>4.3</t>
  </si>
  <si>
    <t>Návleková tepelná izolace pro chlad 22/18</t>
  </si>
  <si>
    <t>4.4</t>
  </si>
  <si>
    <t>Návleková tepelná izolace pro chlad 28/15,5</t>
  </si>
  <si>
    <t>4.5</t>
  </si>
  <si>
    <t>Návleková tepelná izolace pro chlad 35/16</t>
  </si>
  <si>
    <t>4.6</t>
  </si>
  <si>
    <t>Lepidlo</t>
  </si>
  <si>
    <t>l</t>
  </si>
  <si>
    <t>Napojení na stávajcí rozvod</t>
  </si>
  <si>
    <t>Napojení na vzt. jednotky</t>
  </si>
  <si>
    <t>5.6</t>
  </si>
  <si>
    <t>5.7</t>
  </si>
  <si>
    <t>D1.01.4c - Vzduchotechnika</t>
  </si>
  <si>
    <t>1 - ZAŘÍZENÍ Č.1.1 - přívod a odvod vzduchu</t>
  </si>
  <si>
    <t>2 - OSTATNÍ</t>
  </si>
  <si>
    <t>ZAŘÍZENÍ Č.1.1 - přívod a odvod vzduchu</t>
  </si>
  <si>
    <t xml:space="preserve">Vnitřní vzt. jednotka s rekuperací vzduchu a s vodním ohřevema chlazením  vzduchu , filtremzduchu, včetně regulace, přívod 1860m3/h-400Pa, odvod 1860m3/h-4000Pa. Příkon 2x2,5kW, napětí 400V, akustivký tlak v 3 m -46dB(A), učinnost rekuperace 92,5%, </t>
  </si>
  <si>
    <t>rozměry 1770x580x2600mm, hmotnost 441 kg</t>
  </si>
  <si>
    <t>Tlumič hluku 500x150-1000</t>
  </si>
  <si>
    <t>1.3</t>
  </si>
  <si>
    <t>Tlumič hluku 315x400-1000</t>
  </si>
  <si>
    <t>1.4</t>
  </si>
  <si>
    <t>Požární klapka 500x150.40</t>
  </si>
  <si>
    <t>1.5</t>
  </si>
  <si>
    <t>Talířový odvodní ventil včetně montážního kroužku d100</t>
  </si>
  <si>
    <t>1.6</t>
  </si>
  <si>
    <t>Talířový odvodní ventil včetně montážního kroužku d150</t>
  </si>
  <si>
    <t>1.7</t>
  </si>
  <si>
    <t>Talířový přívodní ventil včetně montážního kroužku d100</t>
  </si>
  <si>
    <t>1.8</t>
  </si>
  <si>
    <t>Přívodní anemostat s nastavitelnámi lamelami 600x600 16R včetně připojovacího boxu s regulací</t>
  </si>
  <si>
    <t>1.9</t>
  </si>
  <si>
    <t xml:space="preserve">Pevné potrubí hranaté potrubí  do plochy 1500mmm2</t>
  </si>
  <si>
    <t>1.10</t>
  </si>
  <si>
    <t xml:space="preserve">Tvarovky z  potrubí hranaté do plochy 1500mmm2</t>
  </si>
  <si>
    <t>1.11</t>
  </si>
  <si>
    <t>Pevné potrubí včetně tvarovek do 30% SPIRO 100</t>
  </si>
  <si>
    <t>1.12</t>
  </si>
  <si>
    <t>Pevné potrubí včetně tvarovek do 30% SPIRO 150</t>
  </si>
  <si>
    <t>1.13</t>
  </si>
  <si>
    <t>Ohebné zvukově a tepelně zaizolované potrubí potrubí SONOFLEX MI 102</t>
  </si>
  <si>
    <t>1.14</t>
  </si>
  <si>
    <t xml:space="preserve">Ohebné zvukově a tepelně zaizolované potrubí potrubí SONOFLEX MI  152</t>
  </si>
  <si>
    <t>1.15</t>
  </si>
  <si>
    <t>Pevná protideštová žaluzii 315x400</t>
  </si>
  <si>
    <t>1.16</t>
  </si>
  <si>
    <t xml:space="preserve">Tepelná izolace   přívodního potrubí - samolepící desky pro chlad tl 13mm</t>
  </si>
  <si>
    <t>1.17</t>
  </si>
  <si>
    <t>Dveřní mřížka 445x82</t>
  </si>
  <si>
    <t>1.18</t>
  </si>
  <si>
    <t>Ostatní - objímky, spojovací materiál, závěsy</t>
  </si>
  <si>
    <t>Zprovoznění a zkoušky zařízení</t>
  </si>
  <si>
    <t>Vnitrostaveništní přemístění</t>
  </si>
  <si>
    <t>Drobné stavební úpravy</t>
  </si>
  <si>
    <t>Technický dozor na stavbě</t>
  </si>
  <si>
    <t>D1.01.4d - Měření a regulace</t>
  </si>
  <si>
    <t xml:space="preserve">D1 - 1.1  Řídící systém</t>
  </si>
  <si>
    <t>D2 - 1.2 Přístroje</t>
  </si>
  <si>
    <t>D3 - 1.3 Rozvaděče</t>
  </si>
  <si>
    <t xml:space="preserve">D4 - 1.4  Kabely, montážní materiál</t>
  </si>
  <si>
    <t xml:space="preserve">D5 - 4.  Ostatní</t>
  </si>
  <si>
    <t>D1</t>
  </si>
  <si>
    <t xml:space="preserve">1.1  Řídící systém</t>
  </si>
  <si>
    <t>Pol29</t>
  </si>
  <si>
    <t>IP regulátor CGE: 7UI, 2DI, 3DO, 4CO a 2AO, 24 VAC</t>
  </si>
  <si>
    <t>Pol30</t>
  </si>
  <si>
    <t xml:space="preserve">16-bodový  IOM, 8 DI, 8 DO, 24 VAC</t>
  </si>
  <si>
    <t>Pol31</t>
  </si>
  <si>
    <t>4-bodový IOM: 4DI; FC Bus a SA Bus</t>
  </si>
  <si>
    <t>Pol32</t>
  </si>
  <si>
    <t>"LOCAL DISPLAY W KEYPAD</t>
  </si>
  <si>
    <t>Pol33</t>
  </si>
  <si>
    <t>Software (řídící jednotky) I/O</t>
  </si>
  <si>
    <t>D2</t>
  </si>
  <si>
    <t>1.2 Přístroje</t>
  </si>
  <si>
    <t>Pol34</t>
  </si>
  <si>
    <t>Snímač teploty; Pt1000, 192 mm tyčový</t>
  </si>
  <si>
    <t>Pol35</t>
  </si>
  <si>
    <t>Snímač teploty; Pt1000, příložný</t>
  </si>
  <si>
    <t>Pol36</t>
  </si>
  <si>
    <t>Diferenční tlakový spínač, 30 až 500 Pa</t>
  </si>
  <si>
    <t>Pol37</t>
  </si>
  <si>
    <t>Třícestný směš. bronzový ventil, PN 16, DN25, válcový závit, Kv 10 m3/h</t>
  </si>
  <si>
    <t>Pol38</t>
  </si>
  <si>
    <t>Samonastavovací elektrický pohon, 500 N, IP54, proporcion. ovládání 0-10 V DC, 24 V AC, pro VG7000, el. přestavení</t>
  </si>
  <si>
    <t>Pol39</t>
  </si>
  <si>
    <t xml:space="preserve">Servopohon se zpětnou pružinou  24V AC/DC, 8Nm, 57/15sec,přírůstkové řízení</t>
  </si>
  <si>
    <t>Pol40</t>
  </si>
  <si>
    <t>Servopohon, 24V AC/DC, 4Nm, 0..10Vdc, IP42, 24Vac, připojovací svorkovnice</t>
  </si>
  <si>
    <t>Pol41</t>
  </si>
  <si>
    <t>Připojení EC motoru</t>
  </si>
  <si>
    <t>Pol42</t>
  </si>
  <si>
    <t>Připojení el.ohřívače a příslušenství</t>
  </si>
  <si>
    <t>Pol43</t>
  </si>
  <si>
    <t>Připojení požárníklapky</t>
  </si>
  <si>
    <t>Pol44</t>
  </si>
  <si>
    <t>Požární ucpávky</t>
  </si>
  <si>
    <t>kpl</t>
  </si>
  <si>
    <t>D3</t>
  </si>
  <si>
    <t>1.3 Rozvaděče</t>
  </si>
  <si>
    <t>Pol45</t>
  </si>
  <si>
    <t>Nástěný rozvaděč 1000x600x250 včetně veškerého jištění, trafa,zdroje včetně potřebného příslušenství</t>
  </si>
  <si>
    <t>D4</t>
  </si>
  <si>
    <t xml:space="preserve">1.4  Kabely, montážní materiál</t>
  </si>
  <si>
    <t>Pol46</t>
  </si>
  <si>
    <t>Vodič CYY 6mm2</t>
  </si>
  <si>
    <t>Pol47</t>
  </si>
  <si>
    <t>J-Y(St)Y 1x2x0,8</t>
  </si>
  <si>
    <t>Pol48</t>
  </si>
  <si>
    <t>J-Y(St)Y 2x2x0,8</t>
  </si>
  <si>
    <t>Pol49</t>
  </si>
  <si>
    <t>J-Y(St)Y 4x2x0,8</t>
  </si>
  <si>
    <t>Pol50</t>
  </si>
  <si>
    <t>CYKY-J 4X1,5</t>
  </si>
  <si>
    <t>Pol51</t>
  </si>
  <si>
    <t>CYKY-J 5x2,5</t>
  </si>
  <si>
    <t>Pol52</t>
  </si>
  <si>
    <t>Kabelová trasa - žlab 125/50 + držáky, kolena a potřebný materiál</t>
  </si>
  <si>
    <t>Pol53</t>
  </si>
  <si>
    <t>Trubka pevná 25 bezhalogenová včetně příchytek</t>
  </si>
  <si>
    <t>Pol54</t>
  </si>
  <si>
    <t>Trubka ohebná 25 bezhalogenová včetně příchytek</t>
  </si>
  <si>
    <t>Pol55</t>
  </si>
  <si>
    <t>Montážní, instalační a nosný materiál, ukončení kabelů, ochranné trubky, ochranné pospojení,požární ucpávky , nátěry, drobné zednické práce, průrazy a průchody zdivem a stropy, měření kabeláže a všechny další práce a dodávky nutné k dokončení prací</t>
  </si>
  <si>
    <t>D5</t>
  </si>
  <si>
    <t xml:space="preserve">4.  Ostatní</t>
  </si>
  <si>
    <t>Pol56</t>
  </si>
  <si>
    <t>SW pro ovládací displeje</t>
  </si>
  <si>
    <t>Pol57</t>
  </si>
  <si>
    <t>Doplnění ovládané technologie na stávající pracovní stanici nemocnice pro zabezpečení 100% kompatibility a stejného uživatelského přístupu k ovládané technologii</t>
  </si>
  <si>
    <t>Pol58</t>
  </si>
  <si>
    <t>Nastavení zařízení, zaregulování a uvedení do provozu</t>
  </si>
  <si>
    <t>Pol59</t>
  </si>
  <si>
    <t>Revize</t>
  </si>
  <si>
    <t>Pol60</t>
  </si>
  <si>
    <t>Zaškolení obsluhy</t>
  </si>
  <si>
    <t>Pol63</t>
  </si>
  <si>
    <t>Zkušební provoz</t>
  </si>
  <si>
    <t>Pol64</t>
  </si>
  <si>
    <t>Všechny ostatní dodávky a práce nutné pro dokončení díla</t>
  </si>
  <si>
    <t>Pol65</t>
  </si>
  <si>
    <t>Získání souhlasu od TiČR</t>
  </si>
  <si>
    <t>D1.01.4e - Zdravotně technické instalace</t>
  </si>
  <si>
    <t>1 - VNITŘNÍ VODOVOD</t>
  </si>
  <si>
    <t xml:space="preserve">    1.1 - ZAŘIZOVACÍ PŘEDMĚTY</t>
  </si>
  <si>
    <t xml:space="preserve">    1.2 - VODOVODNÍ BATERIE</t>
  </si>
  <si>
    <t xml:space="preserve">    1.3 - POTRUBÍ</t>
  </si>
  <si>
    <t xml:space="preserve">    1.4 - IZOLACE POTRUBÍ</t>
  </si>
  <si>
    <t xml:space="preserve">    1.5 - ZAŘÍZENÍ A ARMATURY</t>
  </si>
  <si>
    <t xml:space="preserve">    1.6 - OSTATNÍ</t>
  </si>
  <si>
    <t xml:space="preserve">    2.1 - POTRUBÍ</t>
  </si>
  <si>
    <t xml:space="preserve">    2.2 - ZAŘÍZENÍ</t>
  </si>
  <si>
    <t xml:space="preserve">    2.3 - OSTATNÍ</t>
  </si>
  <si>
    <t>HSV - Práce a dodávky HSV - stavební přípomoce</t>
  </si>
  <si>
    <t xml:space="preserve">    13 - Zemní práce - hloubené vykopávky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</si>
  <si>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</si>
  <si>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</si>
  <si>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</si>
  <si>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  2 - Zakládání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</si>
  <si>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</si>
  <si>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</si>
  <si>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</si>
  <si>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721 - Zdravotechnika - vnitřní kanalizace</t>
  </si>
  <si>
    <t>VNITŘNÍ VODOVOD</t>
  </si>
  <si>
    <t>ZAŘIZOVACÍ PŘEDMĚTY</t>
  </si>
  <si>
    <t>1.1.1</t>
  </si>
  <si>
    <t xml:space="preserve">Závěsné  WC mísa</t>
  </si>
  <si>
    <t>1.1.2</t>
  </si>
  <si>
    <t xml:space="preserve">Závěsné  WC sedátko</t>
  </si>
  <si>
    <t>1.1.3</t>
  </si>
  <si>
    <t xml:space="preserve">Závěsné  WC podomítkový modul</t>
  </si>
  <si>
    <t>1.1.4</t>
  </si>
  <si>
    <t xml:space="preserve">Závěsné  WC tlačítko</t>
  </si>
  <si>
    <t>1.1.5</t>
  </si>
  <si>
    <t xml:space="preserve">Závěsné  WC pro invalidy - mísa</t>
  </si>
  <si>
    <t>1.1.6</t>
  </si>
  <si>
    <t xml:space="preserve">Závěsné  WC pro invalidy - sedátko</t>
  </si>
  <si>
    <t>1.1.7</t>
  </si>
  <si>
    <t xml:space="preserve">Závěsné  WC pro invalidy - podomítkový modul</t>
  </si>
  <si>
    <t>1.1.8</t>
  </si>
  <si>
    <t xml:space="preserve">Závěsné  WC pro invalidy - tlačítko</t>
  </si>
  <si>
    <t>1.1.9</t>
  </si>
  <si>
    <t>Příslušenství pro WC pro imobilní madlo univerzální 600 mm</t>
  </si>
  <si>
    <t>1.1.10</t>
  </si>
  <si>
    <t xml:space="preserve">Příslušenství pro WC pro imobilní madlo toaletní  900 mm</t>
  </si>
  <si>
    <t>1.1.11</t>
  </si>
  <si>
    <t>Příslušenství pro WC pro imobilní madlo toaletní sklopné s držákem toal. pap. 834 mm</t>
  </si>
  <si>
    <t>1.1.12</t>
  </si>
  <si>
    <t>Umyvadlo velké 60cm</t>
  </si>
  <si>
    <t>1.1.13</t>
  </si>
  <si>
    <t>Umyvadlo malé 45</t>
  </si>
  <si>
    <t>1.1.14</t>
  </si>
  <si>
    <t>Umyvadlo invalidní</t>
  </si>
  <si>
    <t>1.1.15</t>
  </si>
  <si>
    <t>Sprchová stěna + vanička-900x900-2000</t>
  </si>
  <si>
    <t>1.1.16</t>
  </si>
  <si>
    <t xml:space="preserve">Kuchyňský dřez  dodávka stavby</t>
  </si>
  <si>
    <t>1.1.17</t>
  </si>
  <si>
    <t>Výlevka</t>
  </si>
  <si>
    <t>1.1.18</t>
  </si>
  <si>
    <t>Požární hydrant pro zazdění D25 s hadicí 30m</t>
  </si>
  <si>
    <t>VODOVODNÍ BATERIE</t>
  </si>
  <si>
    <t>1.2.1</t>
  </si>
  <si>
    <t>Umyvadlová - stojánková s keramickou kartuší</t>
  </si>
  <si>
    <t>1.2.2</t>
  </si>
  <si>
    <t>Umyvadlová invalidní - stojánková s keramickou kartuší</t>
  </si>
  <si>
    <t>1.2.3</t>
  </si>
  <si>
    <t>Sprchová baterie sprchovou sadou s keramickou kartuší</t>
  </si>
  <si>
    <t>1.2.4</t>
  </si>
  <si>
    <t xml:space="preserve">Dřezová  stojánková s keramickou kartuší</t>
  </si>
  <si>
    <t>1.2.5</t>
  </si>
  <si>
    <t>Nástěnná umyvadlová pro výlev s keramickou kartuší</t>
  </si>
  <si>
    <t>1.3.1</t>
  </si>
  <si>
    <t>Potrubí PPr včetně tvarovek, objímek a fitinek PN 16 d20x2,8</t>
  </si>
  <si>
    <t>1.3.2</t>
  </si>
  <si>
    <t>Potrubí PPr včetně tvarovek, objímek a fitinek PN 16 d25x3,5</t>
  </si>
  <si>
    <t>1.3.3</t>
  </si>
  <si>
    <t>Potrubí z uhlíkové oceli včetně tvarovek, fitinek a objímek - uhlíková ocel uvnitř / vně pozinkovaná ø35 - DN 32</t>
  </si>
  <si>
    <t>1.3.4</t>
  </si>
  <si>
    <t>Tlaková zkouška a proplach</t>
  </si>
  <si>
    <t>IZOLACE POTRUBÍ</t>
  </si>
  <si>
    <t>1.4.1</t>
  </si>
  <si>
    <t>Izolace PP 20/20</t>
  </si>
  <si>
    <t>1.4.2</t>
  </si>
  <si>
    <t>Izolace PP 25/20</t>
  </si>
  <si>
    <t>1.4.3</t>
  </si>
  <si>
    <t>Izolace PP 32/13</t>
  </si>
  <si>
    <t>1.4.4</t>
  </si>
  <si>
    <t>Sponka, páska</t>
  </si>
  <si>
    <t>ZAŘÍZENÍ A ARMATURY</t>
  </si>
  <si>
    <t>1.5.1</t>
  </si>
  <si>
    <t>Ventil rohový DN 10</t>
  </si>
  <si>
    <t>1.5.2</t>
  </si>
  <si>
    <t>Pancéřová hadička DN 10</t>
  </si>
  <si>
    <t>1.5.3</t>
  </si>
  <si>
    <t>Ventil rohový se zpětnou klapkou DN 10</t>
  </si>
  <si>
    <t>1.6.1</t>
  </si>
  <si>
    <t>Napojení na stávajívcí rozvody</t>
  </si>
  <si>
    <t>1.6.2</t>
  </si>
  <si>
    <t>1.6.3</t>
  </si>
  <si>
    <t>Drobné stavební úpravy- prostupy, drážky</t>
  </si>
  <si>
    <t>1.6.4</t>
  </si>
  <si>
    <t>2.1.1</t>
  </si>
  <si>
    <t>Potrubí HT včetně tvarovek d40</t>
  </si>
  <si>
    <t>2.1.2</t>
  </si>
  <si>
    <t>Potrubí HT včetně tvarovek d50</t>
  </si>
  <si>
    <t>2.1.3</t>
  </si>
  <si>
    <t>Potrubí HT včetně tvarovek d75</t>
  </si>
  <si>
    <t>2.1.4</t>
  </si>
  <si>
    <t>Potrubí HT včetně tvarovek d110</t>
  </si>
  <si>
    <t>2.1.5</t>
  </si>
  <si>
    <t>Zkouška těsnosti</t>
  </si>
  <si>
    <t>2.2.1</t>
  </si>
  <si>
    <t>Umyvadlový sifon-chrom d40</t>
  </si>
  <si>
    <t>2.2.2</t>
  </si>
  <si>
    <t>Umyvadlový sifon pro imobilní</t>
  </si>
  <si>
    <t>2.2.3</t>
  </si>
  <si>
    <t>Sprchový sifon</t>
  </si>
  <si>
    <t>2.2.4</t>
  </si>
  <si>
    <t>Dřezový sifon d40</t>
  </si>
  <si>
    <t>2.2.5</t>
  </si>
  <si>
    <t>Pračkový sifon d40</t>
  </si>
  <si>
    <t>2.2.6</t>
  </si>
  <si>
    <t>Podlahová vpusť d110</t>
  </si>
  <si>
    <t>2.3.1</t>
  </si>
  <si>
    <t>Napojení na stávající přípojky kanalizace</t>
  </si>
  <si>
    <t>2.3.2</t>
  </si>
  <si>
    <t>2.3.3</t>
  </si>
  <si>
    <t>2.3.4</t>
  </si>
  <si>
    <t>Práce a dodávky HSV - stavební přípomoce</t>
  </si>
  <si>
    <t>Zemní práce - hloubené vykopávky</t>
  </si>
  <si>
    <t>139711111</t>
  </si>
  <si>
    <t>Vykopávky v uzavřených prostorech v hornině třídy těžitelnosti I skupiny 1 až 3 ručně</t>
  </si>
  <si>
    <t>-1136606913</t>
  </si>
  <si>
    <t>https://podminky.urs.cz/item/CS_URS_2025_01/139711111</t>
  </si>
  <si>
    <t xml:space="preserve"> - uvažovaná hloubka výkopu pro odhalení původní ležaté kanalizace - 600 mm</t>
  </si>
  <si>
    <t>- napojení na stávající kanalizaci</t>
  </si>
  <si>
    <t>"místa napojení" 4*0,6*0,6*0,6</t>
  </si>
  <si>
    <t>"výměna ležatá kanalizace" 7*0,4*0,6</t>
  </si>
  <si>
    <t>Zemní práce - přemístění výkopku</t>
  </si>
  <si>
    <t>162211311</t>
  </si>
  <si>
    <t>Vodorovné přemístění výkopku z horniny třídy těžitelnosti I skupiny 1 až 3 stavebním kolečkem do 10 m</t>
  </si>
  <si>
    <t>1202427481</t>
  </si>
  <si>
    <t>https://podminky.urs.cz/item/CS_URS_2025_01/162211311</t>
  </si>
  <si>
    <t>uvažovaný přesun do 50 m</t>
  </si>
  <si>
    <t>- přebytečná zemina z:</t>
  </si>
  <si>
    <t>"lože" 0,44</t>
  </si>
  <si>
    <t>"obsyp a potrubí" 1,56</t>
  </si>
  <si>
    <t>162211319</t>
  </si>
  <si>
    <t>Příplatek k vodorovnému přemístění výkopku z horniny třídy těžitelnosti I skupiny 1 až 3 stavebním kolečkem za každých dalších 10 m</t>
  </si>
  <si>
    <t>-909652689</t>
  </si>
  <si>
    <t>https://podminky.urs.cz/item/CS_URS_2025_01/162211319</t>
  </si>
  <si>
    <t>2*4 'Přepočtené koeficientem množství</t>
  </si>
  <si>
    <t>162751117</t>
  </si>
  <si>
    <t>Vodorovné přemístění přes 9 000 do 10000 m výkopku/sypaniny z horniny třídy těžitelnosti I skupiny 1 až 3</t>
  </si>
  <si>
    <t>1834335519</t>
  </si>
  <si>
    <t>https://podminky.urs.cz/item/CS_URS_2025_01/162751117</t>
  </si>
  <si>
    <t>* předpokládaný odvoz do vzdálenosti max 25 km</t>
  </si>
  <si>
    <t>Přebytečná zemina určená na skládku</t>
  </si>
  <si>
    <t>"výkopek - vnitřní výkopy" 2</t>
  </si>
  <si>
    <t>162751119</t>
  </si>
  <si>
    <t>Příplatek k vodorovnému přemístění výkopku/sypaniny z horniny třídy těžitelnosti I skupiny 1 až 3 ZKD 1000 m přes 10000 m</t>
  </si>
  <si>
    <t>-1137947423</t>
  </si>
  <si>
    <t>https://podminky.urs.cz/item/CS_URS_2025_01/162751119</t>
  </si>
  <si>
    <t>2*15 'Přepočtené koeficientem množství</t>
  </si>
  <si>
    <t>167151101</t>
  </si>
  <si>
    <t>Nakládání výkopku z hornin třídy těžitelnosti I skupiny 1 až 3 do 100 m3</t>
  </si>
  <si>
    <t>966826880</t>
  </si>
  <si>
    <t>https://podminky.urs.cz/item/CS_URS_2025_01/167151101</t>
  </si>
  <si>
    <t>Zemní práce - konstrukce ze zemin</t>
  </si>
  <si>
    <t>171201231</t>
  </si>
  <si>
    <t>Poplatek za uložení zeminy a kamení na recyklační skládce (skládkovné) kód odpadu 17 05 04</t>
  </si>
  <si>
    <t>1913434612</t>
  </si>
  <si>
    <t>https://podminky.urs.cz/item/CS_URS_2025_01/171201231</t>
  </si>
  <si>
    <t>2*2 'Přepočtené koeficientem množství</t>
  </si>
  <si>
    <t>171251201</t>
  </si>
  <si>
    <t>Uložení sypaniny na skládky nebo meziskládky</t>
  </si>
  <si>
    <t>-249305522</t>
  </si>
  <si>
    <t>https://podminky.urs.cz/item/CS_URS_2025_01/171251201</t>
  </si>
  <si>
    <t>174151101</t>
  </si>
  <si>
    <t>Zásyp jam, šachet rýh nebo kolem objektů sypaninou se zhutněním</t>
  </si>
  <si>
    <t>1593674909</t>
  </si>
  <si>
    <t>https://podminky.urs.cz/item/CS_URS_2025_01/174151101</t>
  </si>
  <si>
    <t>- celkový výkop:</t>
  </si>
  <si>
    <t>- obsypy a potrubí</t>
  </si>
  <si>
    <t>"lože" -0,44</t>
  </si>
  <si>
    <t>"obsyp a potrubí" -1,56</t>
  </si>
  <si>
    <t>175111101</t>
  </si>
  <si>
    <t>Obsypání potrubí ručně sypaninou bez prohození, uloženou do 3 m</t>
  </si>
  <si>
    <t>552473975</t>
  </si>
  <si>
    <t>https://podminky.urs.cz/item/CS_URS_2025_01/175111101</t>
  </si>
  <si>
    <t>"místa napojení" 4*0,6*0,3</t>
  </si>
  <si>
    <t>"výměna ležatá kanalizace" 7*0,4*0,3</t>
  </si>
  <si>
    <t>58337310</t>
  </si>
  <si>
    <t>štěrkopísek frakce 0/4</t>
  </si>
  <si>
    <t>-1407511552</t>
  </si>
  <si>
    <t>1,56*2 'Přepočtené koeficientem množství</t>
  </si>
  <si>
    <t>Zemní práce - povrchové úpravy terénu</t>
  </si>
  <si>
    <t>181912112</t>
  </si>
  <si>
    <t>Úprava pláně v hornině třídy těžitelnosti I skupiny 3 se zhutněním ručně</t>
  </si>
  <si>
    <t>-1303619775</t>
  </si>
  <si>
    <t>https://podminky.urs.cz/item/CS_URS_2025_01/181912112</t>
  </si>
  <si>
    <t>"místa napojení" 4*0,6*0,6</t>
  </si>
  <si>
    <t>"výměna ležatá kanalizace" 7*0,4</t>
  </si>
  <si>
    <t>Zakládání</t>
  </si>
  <si>
    <t>212572111</t>
  </si>
  <si>
    <t>Lože pro trativody ze štěrkopísku tříděného</t>
  </si>
  <si>
    <t>476024391</t>
  </si>
  <si>
    <t>https://podminky.urs.cz/item/CS_URS_2025_01/212572111</t>
  </si>
  <si>
    <t>"místa napojení" 4*0,4*0,1</t>
  </si>
  <si>
    <t>"výměna ležatá kanalizace" 7*0,4*0,1</t>
  </si>
  <si>
    <t>631311135</t>
  </si>
  <si>
    <t>Mazanina tl přes 120 do 240 mm z betonu prostého bez zvýšených nároků na prostředí tř. C 20/25</t>
  </si>
  <si>
    <t>1265023250</t>
  </si>
  <si>
    <t>https://podminky.urs.cz/item/CS_URS_2025_01/631311135</t>
  </si>
  <si>
    <t>- uvažovaná tloušťka skladby 150 mm</t>
  </si>
  <si>
    <t>"místa napojení" 4*0,6*0,6*0,15</t>
  </si>
  <si>
    <t>"výměna ležatá kanalizace" 7*0,6*0,15</t>
  </si>
  <si>
    <t>631319175</t>
  </si>
  <si>
    <t>Příplatek k mazanině tl přes 120 do 240 mm za stržení povrchu spodní vrstvy před vložením výztuže</t>
  </si>
  <si>
    <t>-1844480676</t>
  </si>
  <si>
    <t>https://podminky.urs.cz/item/CS_URS_2025_01/631319175</t>
  </si>
  <si>
    <t>631362021</t>
  </si>
  <si>
    <t>Výztuž mazanin svařovanými sítěmi Kari</t>
  </si>
  <si>
    <t>717427694</t>
  </si>
  <si>
    <t>https://podminky.urs.cz/item/CS_URS_2025_01/631362021</t>
  </si>
  <si>
    <t>"zapravení po výměně ležaté kanalizace" (4,7+1,1)*0,6*4,44*1,3*1,1*0,001</t>
  </si>
  <si>
    <t>"místa napojení" 4*0,6*0,6*4,44*1,3*1,1*0,001</t>
  </si>
  <si>
    <t>"výměna ležatá kanalizace" 7*0,6*4,44*1,3*1,1*0,001</t>
  </si>
  <si>
    <t>965042241</t>
  </si>
  <si>
    <t>Bourání podkladů pod dlažby nebo mazanin betonových nebo z litého asfaltu tl přes 100 mm pl přes 4 m2</t>
  </si>
  <si>
    <t>1923699688</t>
  </si>
  <si>
    <t>https://podminky.urs.cz/item/CS_URS_2025_01/965042241</t>
  </si>
  <si>
    <t>- napojení na stávající ležatou kanalizaci:</t>
  </si>
  <si>
    <t>965049112</t>
  </si>
  <si>
    <t>Příplatek k bourání betonových mazanin za bourání mazanin se svařovanou sítí tl přes 100 mm</t>
  </si>
  <si>
    <t>531372630</t>
  </si>
  <si>
    <t>https://podminky.urs.cz/item/CS_URS_2025_01/965049112</t>
  </si>
  <si>
    <t>977312113</t>
  </si>
  <si>
    <t>Řezání stávajících betonových mazanin vyztužených hl do 150 mm</t>
  </si>
  <si>
    <t>-2083175008</t>
  </si>
  <si>
    <t>https://podminky.urs.cz/item/CS_URS_2025_01/977312113</t>
  </si>
  <si>
    <t>985331211</t>
  </si>
  <si>
    <t>Dodatečné vlepování betonářské výztuže D 8 mm do chemické malty včetně vyvrtání otvoru</t>
  </si>
  <si>
    <t>1140695466</t>
  </si>
  <si>
    <t>https://podminky.urs.cz/item/CS_URS_2025_01/985331211</t>
  </si>
  <si>
    <t>- propojení nové části mazaniny se stávajícíc konstrukcí cca po 250 mm oboustranně</t>
  </si>
  <si>
    <t>- hloubka propojení cca 150 mm</t>
  </si>
  <si>
    <t>"zapravení po výměně ležaté kanalizace" (4*(4*0,6)/0,25+7*2/0,25)*0,15</t>
  </si>
  <si>
    <t>13021052</t>
  </si>
  <si>
    <t>tyč ocelová ohýbaná kruhová žebírková jakost B500B (10 505) výztuž do betonu D 6-8mm</t>
  </si>
  <si>
    <t>926766630</t>
  </si>
  <si>
    <t>14,16*0,00081 'Přepočtené koeficientem množství</t>
  </si>
  <si>
    <t>997</t>
  </si>
  <si>
    <t>Přesun sutě</t>
  </si>
  <si>
    <t>997013211</t>
  </si>
  <si>
    <t>Vnitrostaveništní doprava suti a vybouraných hmot pro budovy v do 6 m ručně</t>
  </si>
  <si>
    <t>53220963</t>
  </si>
  <si>
    <t>https://podminky.urs.cz/item/CS_URS_2025_01/997013211</t>
  </si>
  <si>
    <t>997013501</t>
  </si>
  <si>
    <t>Odvoz suti a vybouraných hmot na skládku nebo meziskládku do 1 km se složením</t>
  </si>
  <si>
    <t>1918879285</t>
  </si>
  <si>
    <t>https://podminky.urs.cz/item/CS_URS_2025_01/997013501</t>
  </si>
  <si>
    <t>-479904457</t>
  </si>
  <si>
    <t>1,886*24 'Přepočtené koeficientem množství</t>
  </si>
  <si>
    <t>584368757</t>
  </si>
  <si>
    <t>998</t>
  </si>
  <si>
    <t>Přesun hmot</t>
  </si>
  <si>
    <t>998271201</t>
  </si>
  <si>
    <t>Přesun hmot pro kanalizace hloubené zděné otevřený výkop</t>
  </si>
  <si>
    <t>1744821417</t>
  </si>
  <si>
    <t>https://podminky.urs.cz/item/CS_URS_2025_01/998271201</t>
  </si>
  <si>
    <t>711</t>
  </si>
  <si>
    <t>Izolace proti vodě, vlhkosti a plynům</t>
  </si>
  <si>
    <t>711111001</t>
  </si>
  <si>
    <t>Provedení izolace proti zemní vlhkosti vodorovné za studena nátěrem penetračním</t>
  </si>
  <si>
    <t>-924746378</t>
  </si>
  <si>
    <t>https://podminky.urs.cz/item/CS_URS_2025_01/711111001</t>
  </si>
  <si>
    <t>"zapravení po výměně ležaté kanalizace" 4*0,6*0,6+7*0,6</t>
  </si>
  <si>
    <t>11163150</t>
  </si>
  <si>
    <t>lak penetrační asfaltový</t>
  </si>
  <si>
    <t>-847666447</t>
  </si>
  <si>
    <t>5,64*0,0003 'Přepočtené koeficientem množství</t>
  </si>
  <si>
    <t>711141559</t>
  </si>
  <si>
    <t>Provedení izolace proti zemní vlhkosti pásy přitavením vodorovné NAIP</t>
  </si>
  <si>
    <t>1632539510</t>
  </si>
  <si>
    <t>https://podminky.urs.cz/item/CS_URS_2025_01/711141559</t>
  </si>
  <si>
    <t>62855001</t>
  </si>
  <si>
    <t>pás asfaltový natavitelný modifikovaný SBS s vložkou z polyesterové rohože a spalitelnou PE fólií nebo jemnozrnným minerálním posypem na horním povrchu tl 4,0mm</t>
  </si>
  <si>
    <t>-2007275040</t>
  </si>
  <si>
    <t>5,64*1,1655 'Přepočtené koeficientem množství</t>
  </si>
  <si>
    <t>998711111</t>
  </si>
  <si>
    <t>Přesun hmot tonážní pro izolace proti vodě, vlhkosti a plynům s omezením mechanizace v objektech v do 6 m</t>
  </si>
  <si>
    <t>-132221282</t>
  </si>
  <si>
    <t>https://podminky.urs.cz/item/CS_URS_2025_01/998711111</t>
  </si>
  <si>
    <t>721</t>
  </si>
  <si>
    <t>Zdravotechnika - vnitřní kanalizace</t>
  </si>
  <si>
    <t>721173402</t>
  </si>
  <si>
    <t>Potrubí kanalizační z PVC SN 4 svodné DN 125</t>
  </si>
  <si>
    <t>-750133003</t>
  </si>
  <si>
    <t>https://podminky.urs.cz/item/CS_URS_2025_01/721173402</t>
  </si>
  <si>
    <t>potrubí KG</t>
  </si>
  <si>
    <t>- dodávka a montáž včetně tvarovek</t>
  </si>
  <si>
    <t xml:space="preserve">- rozvody budou upřesněny na stavbě </t>
  </si>
  <si>
    <t>"ležatá kanalizace - konstrukce podlahy" 4*1,5+7</t>
  </si>
  <si>
    <t>998721112</t>
  </si>
  <si>
    <t>Přesun hmot tonážní pro vnitřní kanalizaci s omezením mechanizace v objektech v přes 6 do 12 m</t>
  </si>
  <si>
    <t>1402252059</t>
  </si>
  <si>
    <t>https://podminky.urs.cz/item/CS_URS_2025_01/998721112</t>
  </si>
  <si>
    <t>D1.01.4g1 - Silnoproudá elektrotechnika</t>
  </si>
  <si>
    <t>D1.01.4g - Silnoproudá elektrotechnika - 1. ETAPA</t>
  </si>
  <si>
    <t xml:space="preserve">    D1.01.4g-vnitrni - Silnoproudá elektrotechnika - vnitřní</t>
  </si>
  <si>
    <t xml:space="preserve">      RH-DO - Rozvaděč RH-DO</t>
  </si>
  <si>
    <t xml:space="preserve">      RD0.1 - upr - Rozvaděč RD 0.1 - úprava</t>
  </si>
  <si>
    <t xml:space="preserve">      RMD 1.0 - upr - Rozvaděč RMD 1.0 - úprava</t>
  </si>
  <si>
    <t xml:space="preserve">      RDU0.2 - Rozvaděč RDU0.2</t>
  </si>
  <si>
    <t xml:space="preserve">      RH1-MDO - upr - Rozvaděč RH1-MDO - doplnění</t>
  </si>
  <si>
    <t xml:space="preserve">      VDO - upr - Rozvaděč VDO - doplnění</t>
  </si>
  <si>
    <t xml:space="preserve">      MX-SDK - Skříně MX - do SDK</t>
  </si>
  <si>
    <t xml:space="preserve">      ZLAB - Hlavní trasy - Kabelové žebříky a trasy</t>
  </si>
  <si>
    <t xml:space="preserve">      IP - Instalační přístroje</t>
  </si>
  <si>
    <t xml:space="preserve">      ULM - Úložný materiál</t>
  </si>
  <si>
    <t xml:space="preserve">      VK - Vodiče a kabely</t>
  </si>
  <si>
    <t xml:space="preserve">      OSV - Svítidla a světelné zdroje</t>
  </si>
  <si>
    <t xml:space="preserve">      ZEDP - Pomocné zednické práce</t>
  </si>
  <si>
    <t xml:space="preserve">      DEMPRAC - Demontáže stávajících rozvodů</t>
  </si>
  <si>
    <t xml:space="preserve">      PODHL - Demontáž a zpětná montáž svítidel</t>
  </si>
  <si>
    <t xml:space="preserve">      ROP - Revize a ostatní práce</t>
  </si>
  <si>
    <t xml:space="preserve">    VRN1 - Průzkumné, geodetické a projektové práce</t>
  </si>
  <si>
    <t>D1.01.4g</t>
  </si>
  <si>
    <t>Silnoproudá elektrotechnika - 1. ETAPA</t>
  </si>
  <si>
    <t>D1.01.4g-vnitrni</t>
  </si>
  <si>
    <t>Silnoproudá elektrotechnika - vnitřní</t>
  </si>
  <si>
    <t>RH-DO</t>
  </si>
  <si>
    <t>Rozvaděč RH-DO</t>
  </si>
  <si>
    <t>R04s08002000400</t>
  </si>
  <si>
    <t>Rozváděč 800x2000x400 (š,v,hl) s MP, &lt;viz TP ROZV&gt;</t>
  </si>
  <si>
    <t>512</t>
  </si>
  <si>
    <t>1258034610</t>
  </si>
  <si>
    <t>R04p0800100</t>
  </si>
  <si>
    <t>Podstavec rozvaděče 800x100mm (š,v)</t>
  </si>
  <si>
    <t>-1944660987</t>
  </si>
  <si>
    <t>R04bp2000400</t>
  </si>
  <si>
    <t>Bočnice rozvaděče 2000x400mm (v,hl), (pár = 2ks)</t>
  </si>
  <si>
    <t>pár</t>
  </si>
  <si>
    <t>-441763983</t>
  </si>
  <si>
    <t>R04bp400100</t>
  </si>
  <si>
    <t>Bočnice podstavce 400x100mm (hl,v)</t>
  </si>
  <si>
    <t>-1233208630</t>
  </si>
  <si>
    <t>R048611070</t>
  </si>
  <si>
    <t>Komfortní rukojeť rozvaděče, RAL7035</t>
  </si>
  <si>
    <t>-551220936</t>
  </si>
  <si>
    <t>R04TS2000500prisl</t>
  </si>
  <si>
    <t>Příslušenství rozvaděčů (montážní lišty, kabelové úchyty, šasi, montážní panely, sady pro spojení skříní, střešní plech s kabelovými průchodkami atd.)</t>
  </si>
  <si>
    <t>944312903</t>
  </si>
  <si>
    <t>741210204</t>
  </si>
  <si>
    <t>Montáž rozvaděč skříňový nebo panelový dělitelný pole do 500 kg</t>
  </si>
  <si>
    <t>1715973919</t>
  </si>
  <si>
    <t>https://podminky.urs.cz/item/CS_URS_2025_01/741210204</t>
  </si>
  <si>
    <t>F01CU018</t>
  </si>
  <si>
    <t>Cu přípojnice 40x10 mm</t>
  </si>
  <si>
    <t>-2127866532</t>
  </si>
  <si>
    <t>5*1.6+3*1</t>
  </si>
  <si>
    <t>210070403</t>
  </si>
  <si>
    <t>Montáž vodičů Cu holých vedení spojovacího z tyčí do 40x10 mm</t>
  </si>
  <si>
    <t>-34040125</t>
  </si>
  <si>
    <t>https://podminky.urs.cz/item/CS_URS_2025_01/210070403</t>
  </si>
  <si>
    <t>S02LV432413</t>
  </si>
  <si>
    <t>MCCB 400A F (36kA), 3P, pevný, základní jistič &lt;viz TP MCCB&gt;</t>
  </si>
  <si>
    <t>1946511828</t>
  </si>
  <si>
    <t>S02LV432081</t>
  </si>
  <si>
    <t>Jednotka spouští 400A/M2.3 pro MCCB 400A 3P, elektronická ML, ochrany LSI, &lt;viz TP MCCB&gt;</t>
  </si>
  <si>
    <t>-837880789</t>
  </si>
  <si>
    <t>741320303</t>
  </si>
  <si>
    <t>Montáž jistič deionový vestavný s elektrickou spouští do 400 A se zapojením vodičů</t>
  </si>
  <si>
    <t>-1091911967</t>
  </si>
  <si>
    <t>https://podminky.urs.cz/item/CS_URS_2025_01/741320303</t>
  </si>
  <si>
    <t>S04MG9570501C</t>
  </si>
  <si>
    <t>Transformátor měřící,500/5A,60x10</t>
  </si>
  <si>
    <t>-2050151249</t>
  </si>
  <si>
    <t>741350201</t>
  </si>
  <si>
    <t>Montáž transformátor měřící proudový nn násuvný se zapojením vodičů</t>
  </si>
  <si>
    <t>698924667</t>
  </si>
  <si>
    <t>https://podminky.urs.cz/item/CS_URS_2025_01/741350201</t>
  </si>
  <si>
    <t>S04UMG96RMM</t>
  </si>
  <si>
    <t>Analyzátor sítě 3f (U, I, f, P) na panel, digitální (výstup Modbus, M-bus)</t>
  </si>
  <si>
    <t>-1083218018</t>
  </si>
  <si>
    <t>741331008</t>
  </si>
  <si>
    <t>Montáž přístroje s měřícím ústrojím se zapojením vodičů</t>
  </si>
  <si>
    <t>390939717</t>
  </si>
  <si>
    <t>https://podminky.urs.cz/item/CS_URS_2025_01/741331008</t>
  </si>
  <si>
    <t>O0141015</t>
  </si>
  <si>
    <t>OPVP10-3, Pojistkový odpínač, Ie 32 A, Ue AC 690 V/DC 440 V, pro válcové pojistkové vložky 10x38, 3pól. provedení, bez signalizace</t>
  </si>
  <si>
    <t>2109649528</t>
  </si>
  <si>
    <t>741312501</t>
  </si>
  <si>
    <t>Montáž odpínače výkonového pojistkového do 500 V do 160 A bez zapojení vodičů</t>
  </si>
  <si>
    <t>125063328</t>
  </si>
  <si>
    <t>https://podminky.urs.cz/item/CS_URS_2025_01/741312501</t>
  </si>
  <si>
    <t>O0138819-n</t>
  </si>
  <si>
    <t>Odpínač válcových pojistek OPV-10/1, Ie 32 A, Ue 690 V, pro válcové pojistkové vložky 10×38, 1-pól. provedení</t>
  </si>
  <si>
    <t>1829399375</t>
  </si>
  <si>
    <t>741320021</t>
  </si>
  <si>
    <t>Montáž pojistka - spodek do 500 V, 25 A se zapojením vodičů</t>
  </si>
  <si>
    <t>1610146289</t>
  </si>
  <si>
    <t>https://podminky.urs.cz/item/CS_URS_2025_01/741320021</t>
  </si>
  <si>
    <t>O0140750</t>
  </si>
  <si>
    <t>PVA10 6A gG, Pojistková vložka, Un AC 500 V / DC 250 V, velikost 10x38, gG - charakteristika pro všeobecné použití, Cd/Pb free</t>
  </si>
  <si>
    <t>2059964985</t>
  </si>
  <si>
    <t>741320041</t>
  </si>
  <si>
    <t>Montáž pojistka - patrona do 60 A se styčným kroužkem se zapojením vodičů</t>
  </si>
  <si>
    <t>-1610835707</t>
  </si>
  <si>
    <t>https://podminky.urs.cz/item/CS_URS_2025_01/741320041</t>
  </si>
  <si>
    <t>O0118622-n</t>
  </si>
  <si>
    <t xml:space="preserve">Řadový pojistkový odpínač RPO-00, Ie 160 A, Ue 690 V, 3pól. provedení, velikost 00, M8 - inbus šrouby </t>
  </si>
  <si>
    <t>-1102719304</t>
  </si>
  <si>
    <t>741320024-rpo</t>
  </si>
  <si>
    <t>Montáž pojistka - spodek řadový do 500 V, se zapojením vodičů</t>
  </si>
  <si>
    <t>1610446355</t>
  </si>
  <si>
    <t>O017060t</t>
  </si>
  <si>
    <t>Pojistková vložka PN00 160A gG, Un AC 500V, velikost 00</t>
  </si>
  <si>
    <t>-1367674828</t>
  </si>
  <si>
    <t>741320042</t>
  </si>
  <si>
    <t>Montáž pojistka - patrona nožová se zapojením vodičů</t>
  </si>
  <si>
    <t>-1141426316</t>
  </si>
  <si>
    <t>https://podminky.urs.cz/item/CS_URS_2025_01/741320042</t>
  </si>
  <si>
    <t>D03900220</t>
  </si>
  <si>
    <t>Svodič bleskových proudů Typ 1, 10/350us - 50kA, Up&lt;2,5kV</t>
  </si>
  <si>
    <t>152499250</t>
  </si>
  <si>
    <t>741322002</t>
  </si>
  <si>
    <t>Montáž svodiče bleskových proudů nn typ 1 jednopólových impulzní proud do 100 kA se zapojením vodičů</t>
  </si>
  <si>
    <t>-1768845581</t>
  </si>
  <si>
    <t>https://podminky.urs.cz/item/CS_URS_2025_01/741322002</t>
  </si>
  <si>
    <t>O017369</t>
  </si>
  <si>
    <t>S3PB2 SW, Pojistkový spodek, 3pól. provedení, kombinace : M10 - svorkový šroub a V-praporec</t>
  </si>
  <si>
    <t>-981704806</t>
  </si>
  <si>
    <t>-371617875</t>
  </si>
  <si>
    <t>O0140394</t>
  </si>
  <si>
    <t>PNA2 200A gG, Pojistková vložka, Un AC 500 V / DC 440 V, velikost 2, gG - charakteristika pro všeobecné použití, Cd/Pb free</t>
  </si>
  <si>
    <t>1000083760</t>
  </si>
  <si>
    <t>741320042.4</t>
  </si>
  <si>
    <t>-1759461977</t>
  </si>
  <si>
    <t>https://podminky.urs.cz/item/CS_URS_2025_01/741320042.4</t>
  </si>
  <si>
    <t>S02LV429014</t>
  </si>
  <si>
    <t>MCCB 100A B (25kA), 3P, pevný základní jistič &lt;viz TP MCCB&gt;</t>
  </si>
  <si>
    <t>1101841412</t>
  </si>
  <si>
    <t>S01C1032D100</t>
  </si>
  <si>
    <t>Jednotka spouští 100A/2.2 pro MCCB 100A 3P, elektronická ML, ochrany LSoI, &lt;viz TP MCCB&gt;</t>
  </si>
  <si>
    <t>-566743037</t>
  </si>
  <si>
    <t>S01C1032D040</t>
  </si>
  <si>
    <t>Jednotka spouští 40A/2.2 pro MCCB 100A 3P, elektronická ML, ochrany LSoI, &lt;viz TP MCCB&gt;</t>
  </si>
  <si>
    <t>1916330052</t>
  </si>
  <si>
    <t>741320201</t>
  </si>
  <si>
    <t>Montáž jistič deionový vestavný do 100 A se zapojením vodičů</t>
  </si>
  <si>
    <t>-1728709793</t>
  </si>
  <si>
    <t>https://podminky.urs.cz/item/CS_URS_2025_01/741320201</t>
  </si>
  <si>
    <t>E01A171111</t>
  </si>
  <si>
    <t>Řadová svornice RSA 35 A - (bílá)</t>
  </si>
  <si>
    <t>-1834974918</t>
  </si>
  <si>
    <t>741231006.1</t>
  </si>
  <si>
    <t>Montáž svorkovnice do rozvaděčů - řadová vodič do 50 mm2 se zapojením vodičů</t>
  </si>
  <si>
    <t>-870109299</t>
  </si>
  <si>
    <t>https://podminky.urs.cz/item/CS_URS_2025_01/741231006.1</t>
  </si>
  <si>
    <t>E01A181111</t>
  </si>
  <si>
    <t>Řadová svornice RSA 70 A - (bílá)</t>
  </si>
  <si>
    <t>761010851</t>
  </si>
  <si>
    <t>3*3</t>
  </si>
  <si>
    <t>741231007</t>
  </si>
  <si>
    <t>Montáž svorkovnice do rozvaděčů - řadová vodič do 95 mm2 se zapojením vodičů</t>
  </si>
  <si>
    <t>616854527</t>
  </si>
  <si>
    <t>https://podminky.urs.cz/item/CS_URS_2025_01/741231007</t>
  </si>
  <si>
    <t>RD0.1 - upr</t>
  </si>
  <si>
    <t>Rozvaděč RD 0.1 - úprava</t>
  </si>
  <si>
    <t>O0233890</t>
  </si>
  <si>
    <t>Jistič, In 6 A, Ue 230 V a.c., 60 V d.c., charakteristika C, 1-pól, Icn 10 kA</t>
  </si>
  <si>
    <t>718532384</t>
  </si>
  <si>
    <t>O0233892</t>
  </si>
  <si>
    <t>Jistič, In 10 A, Ue 230 V a.c., 60 V d.c., charakteristika C, 1-pól, Icn 10 kA</t>
  </si>
  <si>
    <t>603121831</t>
  </si>
  <si>
    <t>741320105</t>
  </si>
  <si>
    <t>Montáž jističů jednopólových nn do 25 A ve skříni se zapojením vodičů</t>
  </si>
  <si>
    <t>1400328612</t>
  </si>
  <si>
    <t>https://podminky.urs.cz/item/CS_URS_2025_01/741320105</t>
  </si>
  <si>
    <t>O0234042</t>
  </si>
  <si>
    <t>Jistič, In 20 A, Ue 230/400 V a.c., 60/220 V d.c., charakteristika C, 3-pól, Icn 10 kA</t>
  </si>
  <si>
    <t>-555434548</t>
  </si>
  <si>
    <t>741320165</t>
  </si>
  <si>
    <t>Montáž jističů třípólových nn do 25 A ve skříni se zapojením vodičů</t>
  </si>
  <si>
    <t>2136154714</t>
  </si>
  <si>
    <t>https://podminky.urs.cz/item/CS_URS_2025_01/741320165</t>
  </si>
  <si>
    <t>O0235664U</t>
  </si>
  <si>
    <t>Pomocný spínač, 1x zapínací kontakt, 1x rozpínací kontakt, pro jističe a chrániče</t>
  </si>
  <si>
    <t>1135352177</t>
  </si>
  <si>
    <t>741320361</t>
  </si>
  <si>
    <t>Montáž jistič-kontakt signální 2/2 se zapojením vodičů</t>
  </si>
  <si>
    <t>893746295</t>
  </si>
  <si>
    <t>https://podminky.urs.cz/item/CS_URS_2025_01/741320361</t>
  </si>
  <si>
    <t>O0238300</t>
  </si>
  <si>
    <t>Proudový chránič s nadproudovou ochranou, In 10 A, Ue AC 230 V, charakteristika C, Idn 30 mA, 1+N-pól, typ A</t>
  </si>
  <si>
    <t>660689782</t>
  </si>
  <si>
    <t>O0238301</t>
  </si>
  <si>
    <t>Proudový chránič s nadproudovou ochranou, In 16 A, Ue AC 230 V, charakteristika C, Idn 30 mA, 1+N-pól, typ A</t>
  </si>
  <si>
    <t>-787956596</t>
  </si>
  <si>
    <t>741321003</t>
  </si>
  <si>
    <t>Montáž proudových chráničů dvoupólových nn do 25 A ve skříni se zapojením vodičů</t>
  </si>
  <si>
    <t>-835012031</t>
  </si>
  <si>
    <t>https://podminky.urs.cz/item/CS_URS_2025_01/741321003</t>
  </si>
  <si>
    <t>H02ip0607</t>
  </si>
  <si>
    <t xml:space="preserve">Stykač  25A, 2S, 230V~50/60Hz</t>
  </si>
  <si>
    <t>-1780771496</t>
  </si>
  <si>
    <t>741330042</t>
  </si>
  <si>
    <t>Montáž stykač střídavý vestavný třípólový do 25 A se zapojením vodičů</t>
  </si>
  <si>
    <t>1248790716</t>
  </si>
  <si>
    <t>https://podminky.urs.cz/item/CS_URS_2025_01/741330042</t>
  </si>
  <si>
    <t>H02ip0604.1</t>
  </si>
  <si>
    <t>Relé Interface, 5A, 1S+1R, 12÷24V, AC/DC</t>
  </si>
  <si>
    <t>1711954102</t>
  </si>
  <si>
    <t>741330632.1</t>
  </si>
  <si>
    <t>Montáž relé pomocné vestavné v krytu s kontakty 2P+2Z se zapojením vodičů</t>
  </si>
  <si>
    <t>2018718508</t>
  </si>
  <si>
    <t>https://podminky.urs.cz/item/CS_URS_2025_01/741330632.1</t>
  </si>
  <si>
    <t>T038020103682</t>
  </si>
  <si>
    <t xml:space="preserve">Napájecí zdroj 85-264VAC/24VDC, 1.5A v 2M pouzdru (např.HDR-30-24) </t>
  </si>
  <si>
    <t>1604875290</t>
  </si>
  <si>
    <t>741350001</t>
  </si>
  <si>
    <t>Montáž transformátor jednofázový nn vestavný 1x primár - 1x sekundár do 200 VA se zapojením vodičů</t>
  </si>
  <si>
    <t>-2091731115</t>
  </si>
  <si>
    <t>https://podminky.urs.cz/item/CS_URS_2025_01/741350001</t>
  </si>
  <si>
    <t>E01A131111.1</t>
  </si>
  <si>
    <t>Řadová svornice RSA 4 A - (bílá)</t>
  </si>
  <si>
    <t>1088730192</t>
  </si>
  <si>
    <t>741231001</t>
  </si>
  <si>
    <t>Montáž svorkovnice do rozvaděčů - řadová vodič do 2,5 mm2 se zapojením vodičů</t>
  </si>
  <si>
    <t>-2058348713</t>
  </si>
  <si>
    <t>https://podminky.urs.cz/item/CS_URS_2025_01/741231001</t>
  </si>
  <si>
    <t>RMD 1.0 - upr</t>
  </si>
  <si>
    <t>Rozvaděč RMD 1.0 - úprava</t>
  </si>
  <si>
    <t>-1918318212</t>
  </si>
  <si>
    <t>1488286023</t>
  </si>
  <si>
    <t>O0233894</t>
  </si>
  <si>
    <t>Jistič, In 16 A, Ue 230 V a.c., 60 V d.c., charakteristika C, 1-pól, Icn 10 kA</t>
  </si>
  <si>
    <t>500424618</t>
  </si>
  <si>
    <t>-1031443719</t>
  </si>
  <si>
    <t>O0234041</t>
  </si>
  <si>
    <t>Jistič, In 16 A, Ue 230/400 V a.c., 60/220 V d.c., charakteristika C, 3-pól, Icn 10 kA</t>
  </si>
  <si>
    <t>1185225216</t>
  </si>
  <si>
    <t>1926460548</t>
  </si>
  <si>
    <t>-2074004489</t>
  </si>
  <si>
    <t>-1056349823</t>
  </si>
  <si>
    <t>1001239714</t>
  </si>
  <si>
    <t>1873533167</t>
  </si>
  <si>
    <t>-270922574</t>
  </si>
  <si>
    <t>O0235292</t>
  </si>
  <si>
    <t>Proudový chránič, In 25 A, Ue 230/400 V a.c., Idn 30 mA, 4-pól, Inc 10 kA, typ A-G</t>
  </si>
  <si>
    <t>1093577648</t>
  </si>
  <si>
    <t>741321033</t>
  </si>
  <si>
    <t>Montáž proudových chráničů čtyřpólových nn do 25 A ve skříni se zapojením vodičů</t>
  </si>
  <si>
    <t>-969825808</t>
  </si>
  <si>
    <t>https://podminky.urs.cz/item/CS_URS_2025_01/741321033</t>
  </si>
  <si>
    <t>1135901933</t>
  </si>
  <si>
    <t>168866932</t>
  </si>
  <si>
    <t>RDU0.2</t>
  </si>
  <si>
    <t>Rozvaděč RDU0.2</t>
  </si>
  <si>
    <t>E01BFO496C</t>
  </si>
  <si>
    <t>Rozvodnicová skříň oceloplechová, pro nástěnnou montáž, neprůhledné dveře, počet řad 4, počet modulů v řadě 24, krytí IP30, PE+N, barva bílá, 542 x 755 x 156 mm</t>
  </si>
  <si>
    <t>-1723061242</t>
  </si>
  <si>
    <t>741210001</t>
  </si>
  <si>
    <t>Montáž rozvodnice oceloplechová nebo plastová běžná do 20 kg</t>
  </si>
  <si>
    <t>-1061652605</t>
  </si>
  <si>
    <t>https://podminky.urs.cz/item/CS_URS_2025_01/741210001</t>
  </si>
  <si>
    <t>O0234341</t>
  </si>
  <si>
    <t>Páčkový spínač, In 32 A, Ue 230/400 V a.c., 60/220 V d.c, 3-pól, šířka 3 moduly</t>
  </si>
  <si>
    <t>-1641105079</t>
  </si>
  <si>
    <t>741320175</t>
  </si>
  <si>
    <t>Montáž jističů třípólových nn do 63 A ve skříni se zapojením vodičů</t>
  </si>
  <si>
    <t>281853212</t>
  </si>
  <si>
    <t>https://podminky.urs.cz/item/CS_URS_2025_01/741320175</t>
  </si>
  <si>
    <t>D03952400.1</t>
  </si>
  <si>
    <t xml:space="preserve">SPD typ 2,  TNS, Uc=275V, In=20kA(8/20us), Up≤1,5kV, Up(5kA)≤1kV, v 4-polovém provedení TNS s výměnnými moduly</t>
  </si>
  <si>
    <t>861932401</t>
  </si>
  <si>
    <t>741322122</t>
  </si>
  <si>
    <t>Montáž svodiče přepětí nn typ 2 čtyřpólových dvoudílných s vložením modulu se zapojením vodičů</t>
  </si>
  <si>
    <t>1792951103</t>
  </si>
  <si>
    <t>https://podminky.urs.cz/item/CS_URS_2025_01/741322122</t>
  </si>
  <si>
    <t>-774302898</t>
  </si>
  <si>
    <t>-9931789</t>
  </si>
  <si>
    <t>O0140752</t>
  </si>
  <si>
    <t>PVA10 10A gG, Pojistková vložka, Un AC 500 V / DC 250 V, velikost 10x38, gG - charakteristika pro všeobecné použití, Cd/Pb free</t>
  </si>
  <si>
    <t>101979899</t>
  </si>
  <si>
    <t>-621947299</t>
  </si>
  <si>
    <t>A01E219-3D</t>
  </si>
  <si>
    <t>Trojitá signálka - LED Napětí = 415-230 V AC, zelená, zelená, zelená</t>
  </si>
  <si>
    <t>-1614099165</t>
  </si>
  <si>
    <t>741320031</t>
  </si>
  <si>
    <t>Montáž pojistka - signální zařízení se zapojením vodičů</t>
  </si>
  <si>
    <t>1193404222</t>
  </si>
  <si>
    <t>https://podminky.urs.cz/item/CS_URS_2025_01/741320031</t>
  </si>
  <si>
    <t>101401358</t>
  </si>
  <si>
    <t>-2029053596</t>
  </si>
  <si>
    <t>-1307395441</t>
  </si>
  <si>
    <t>RH1-MDO - upr</t>
  </si>
  <si>
    <t>Rozvaděč RH1-MDO - doplnění</t>
  </si>
  <si>
    <t>O0106744</t>
  </si>
  <si>
    <t>PV22 25A gG, Pojistková vložka, Un AC 690 V / DC 250 V, velikost 22×58, gG - charakteristika pro všeobecné použití, Cd/Pb free</t>
  </si>
  <si>
    <t>713614476</t>
  </si>
  <si>
    <t>-274029527</t>
  </si>
  <si>
    <t>VDO - upr</t>
  </si>
  <si>
    <t>Rozvaděč VDO - doplnění</t>
  </si>
  <si>
    <t>O0234044</t>
  </si>
  <si>
    <t>Jistič, In 32 A, Ue 230/400 V a.c., 60/220 V d.c., charakteristika C, 3-pól, Icn 10 kA</t>
  </si>
  <si>
    <t>-926388356</t>
  </si>
  <si>
    <t>860794109</t>
  </si>
  <si>
    <t>MX-SDK</t>
  </si>
  <si>
    <t>Skříně MX - do SDK</t>
  </si>
  <si>
    <t>H01MX1SKD</t>
  </si>
  <si>
    <t>Rozvodnice plastová vestavná do SDK v=300mm, š=350mm, h=100mm</t>
  </si>
  <si>
    <t>-1474692125</t>
  </si>
  <si>
    <t>1150851896</t>
  </si>
  <si>
    <t>D01563030R</t>
  </si>
  <si>
    <t>Ekvipotenciální přípojnice, 20x 2,5-25mm2</t>
  </si>
  <si>
    <t>50247664</t>
  </si>
  <si>
    <t>741231012</t>
  </si>
  <si>
    <t>Montáž svorkovnice do rozvaděčů - ochranná</t>
  </si>
  <si>
    <t>408281285</t>
  </si>
  <si>
    <t>https://podminky.urs.cz/item/CS_URS_2025_01/741231012</t>
  </si>
  <si>
    <t>ZLAB</t>
  </si>
  <si>
    <t>Hlavní trasy - Kabelové žebříky a trasy</t>
  </si>
  <si>
    <t>K11kk02001</t>
  </si>
  <si>
    <t>KL 60X500, LÁVKA KABELOVÁ, POZINKOVÁNO SENDZIMIR, kompletní, vč. konzol, spojek a úchytů</t>
  </si>
  <si>
    <t>80285521</t>
  </si>
  <si>
    <t>"Rozvodna"3</t>
  </si>
  <si>
    <t>m-kl-500</t>
  </si>
  <si>
    <t>Montáž kabelové lávky š. 500mm, vodorovně nebo svisle, včetně nosného a pomocného instalačního materiálu (hmoždiny, závitové tyče atd.)</t>
  </si>
  <si>
    <t>bm</t>
  </si>
  <si>
    <t>-816499526</t>
  </si>
  <si>
    <t>K11kk02718r</t>
  </si>
  <si>
    <t>KZI 60X50X0.75, ŽLAB S INT.SPOJ. , POZINKOVÁNO SENDZIMIR, kompletní, vč. konzol, spojek a úchytů</t>
  </si>
  <si>
    <t>-1291915743</t>
  </si>
  <si>
    <t>m-kz-050-nm</t>
  </si>
  <si>
    <t>Montáž kabelového žlabu š. 50mm, včetně nosného a pomocného instalačního materiálu (hmoždiny, závitové tyče atd.)</t>
  </si>
  <si>
    <t>-1227647098</t>
  </si>
  <si>
    <t>K11kk02656r</t>
  </si>
  <si>
    <t>KZ 60X100X1.00, KABELOVÝ ŽLAB S INT.SPOJ., POZINKOVÁNO SENDZIMIR, kompletní, vč. konzol, spojek a úchytů</t>
  </si>
  <si>
    <t>91992099</t>
  </si>
  <si>
    <t>m-kz-100-nm</t>
  </si>
  <si>
    <t>Montáž kabelového žlabu š. 100mm, včetně nosného a pomocného instalačního materiálu (hmoždiny, závitové tyče atd.)</t>
  </si>
  <si>
    <t>522107581</t>
  </si>
  <si>
    <t>K11kk02680r</t>
  </si>
  <si>
    <t>KZ 60X200X1.00, KABELOVÝ ŽLAB S INT.SPOJ., POZINKOVÁNO SENDZIMIR, kompletní, vč. konzol, spojek a úchytů</t>
  </si>
  <si>
    <t>-915498610</t>
  </si>
  <si>
    <t>m-kz-200-nm</t>
  </si>
  <si>
    <t>Montáž kabelového žlabu š. 200mm, včetně nosného a pomocného instalačního materiálu (hmoždiny, závitové tyče atd.)</t>
  </si>
  <si>
    <t>1445547877</t>
  </si>
  <si>
    <t>35432541</t>
  </si>
  <si>
    <t>příchytka kabelová 14-28mm</t>
  </si>
  <si>
    <t>-817959489</t>
  </si>
  <si>
    <t>"CHL"88</t>
  </si>
  <si>
    <t>741910611</t>
  </si>
  <si>
    <t>Montáž příchytka kovová pro kabelové lávky a žebříky kabel D do 40 mm</t>
  </si>
  <si>
    <t>662299813</t>
  </si>
  <si>
    <t>https://podminky.urs.cz/item/CS_URS_2025_01/741910611</t>
  </si>
  <si>
    <t>IP</t>
  </si>
  <si>
    <t>Instalační přístroje</t>
  </si>
  <si>
    <t>A023559-A01345</t>
  </si>
  <si>
    <t>Přístroj spínače jednopólového, řazení 1, barva alpská bílá</t>
  </si>
  <si>
    <t>825076917</t>
  </si>
  <si>
    <t>"OSV"12</t>
  </si>
  <si>
    <t>A023559B-A00651214</t>
  </si>
  <si>
    <t>Kryt spínače jednoduchý, barva alpská bílá</t>
  </si>
  <si>
    <t>256722520</t>
  </si>
  <si>
    <t>A021754-0-2155R</t>
  </si>
  <si>
    <t>Rámeček s popisovým polem, jednonásobný, barva alpská bílá, (1÷5 rámeček dle místní potřeby)</t>
  </si>
  <si>
    <t>-2050465564</t>
  </si>
  <si>
    <t>741310101</t>
  </si>
  <si>
    <t>Montáž spínač (polo)zapuštěný bezšroubové připojení 1-jednopólový se zapojením vodičů</t>
  </si>
  <si>
    <t>-1231233519</t>
  </si>
  <si>
    <t>https://podminky.urs.cz/item/CS_URS_2025_01/741310101</t>
  </si>
  <si>
    <t>A023559-A21345</t>
  </si>
  <si>
    <t>Přístroj spínače jednopólového, řazení 1S, barva</t>
  </si>
  <si>
    <t>1043639444</t>
  </si>
  <si>
    <t>"OSV"2</t>
  </si>
  <si>
    <t>-278014301</t>
  </si>
  <si>
    <t>-2092120825</t>
  </si>
  <si>
    <t>1701009388</t>
  </si>
  <si>
    <t>A023559-A06345</t>
  </si>
  <si>
    <t>Přístroj přepínače střídavého, řazení 6, barva bílá</t>
  </si>
  <si>
    <t>553240930</t>
  </si>
  <si>
    <t>"OSV"10</t>
  </si>
  <si>
    <t>-48678593</t>
  </si>
  <si>
    <t>173234547</t>
  </si>
  <si>
    <t>741310122</t>
  </si>
  <si>
    <t>Montáž přepínač (polo)zapuštěný bezšroubové připojení 6-střídavý se zapojením vodičů</t>
  </si>
  <si>
    <t>1044201248</t>
  </si>
  <si>
    <t>https://podminky.urs.cz/item/CS_URS_2025_01/741310122</t>
  </si>
  <si>
    <t>A023559-A07345</t>
  </si>
  <si>
    <t>Přístroj přepínače křížového, řazení 7, 7So, barva</t>
  </si>
  <si>
    <t>-997863054</t>
  </si>
  <si>
    <t>"OSV"3</t>
  </si>
  <si>
    <t>-245715029</t>
  </si>
  <si>
    <t>2145128613</t>
  </si>
  <si>
    <t>741310126</t>
  </si>
  <si>
    <t>Montáž přepínač (polo)zapuštěný bezšroubové připojení 7-křížový se zapojením vodičů</t>
  </si>
  <si>
    <t>-925189189</t>
  </si>
  <si>
    <t>https://podminky.urs.cz/item/CS_URS_2025_01/741310126</t>
  </si>
  <si>
    <t>A026599-0-3026</t>
  </si>
  <si>
    <t>Přístroj potenc. DALI TW výkon. pro tlač. spín. a otoč. ovl. (2116/11), barva bílá</t>
  </si>
  <si>
    <t>1177208305</t>
  </si>
  <si>
    <t>"OSV"5</t>
  </si>
  <si>
    <t>A026599-0-0237</t>
  </si>
  <si>
    <t>Kryt stmívače s otočným ovládáním, s upevňovací maticí, barva alpská bílá</t>
  </si>
  <si>
    <t>-1621787061</t>
  </si>
  <si>
    <t>1752748039</t>
  </si>
  <si>
    <t>741310203</t>
  </si>
  <si>
    <t>Montáž spínač (polo)zapuštěný šroubové připojení 1-jednopólový s plynulou regulací se zapojením vodičů</t>
  </si>
  <si>
    <t>-1838503990</t>
  </si>
  <si>
    <t>https://podminky.urs.cz/item/CS_URS_2025_01/741310203</t>
  </si>
  <si>
    <t>A023559-A91345</t>
  </si>
  <si>
    <t xml:space="preserve">Přístroj ovládače zapínacího, řazení  1/0So, barva</t>
  </si>
  <si>
    <t>926149490</t>
  </si>
  <si>
    <t>1485282907</t>
  </si>
  <si>
    <t>708893772</t>
  </si>
  <si>
    <t>741310011</t>
  </si>
  <si>
    <t>Montáž ovladač nástěnný 1/0-tlačítkový zapínací prostředí normální se zapojením vodičů</t>
  </si>
  <si>
    <t>-789254331</t>
  </si>
  <si>
    <t>https://podminky.urs.cz/item/CS_URS_2025_01/741310011</t>
  </si>
  <si>
    <t>A023558A-06940 B</t>
  </si>
  <si>
    <t>Přepínač střídavý, s krytem a rámečkem, řazení 6, IP44</t>
  </si>
  <si>
    <t>-996746798</t>
  </si>
  <si>
    <t>741310263</t>
  </si>
  <si>
    <t>Montáž přepínač (polo)zapuštěný šroubové připojení 6-střídavých prostředí venkovní/mokré se zapojením vodičů</t>
  </si>
  <si>
    <t>-441336951</t>
  </si>
  <si>
    <t>https://podminky.urs.cz/item/CS_URS_2025_01/741310263</t>
  </si>
  <si>
    <t>A023553-01929 B</t>
  </si>
  <si>
    <t>Spínač jednopólový, řazení 1, IP44, na povrch, barva bílá</t>
  </si>
  <si>
    <t>1292371001</t>
  </si>
  <si>
    <t>741310031</t>
  </si>
  <si>
    <t>Montáž spínač nástěnný 1-jednopólový prostředí venkovní/mokré se zapojením vodičů</t>
  </si>
  <si>
    <t>2018299826</t>
  </si>
  <si>
    <t>https://podminky.urs.cz/item/CS_URS_2025_01/741310031</t>
  </si>
  <si>
    <t>A023559-A88345</t>
  </si>
  <si>
    <t>Přístroj spínače žaluziového kolébkového, řazení 1/0+1/0 bez blokace a aretace, barva bílá</t>
  </si>
  <si>
    <t>-747019446</t>
  </si>
  <si>
    <t>"žaluzie"6</t>
  </si>
  <si>
    <t>A021713-0-0163</t>
  </si>
  <si>
    <t>Kryt spínače žaluziového kolébkového, dělený, s potiskem, barva alpská bílá</t>
  </si>
  <si>
    <t>-866053271</t>
  </si>
  <si>
    <t>-1748735042</t>
  </si>
  <si>
    <t>741310221</t>
  </si>
  <si>
    <t>Montáž spínač (polo)zapuštěný šroubové připojení řazení 2-pro žaluzie se zapojením vodičů</t>
  </si>
  <si>
    <t>-2010376057</t>
  </si>
  <si>
    <t>https://podminky.urs.cz/item/CS_URS_2025_01/741310221</t>
  </si>
  <si>
    <t>A023536N-C03252 11R</t>
  </si>
  <si>
    <t>Spínač stiskací PRESSTO 3x25A, se signalizační doutnavkou, zapuštěný, barva bílá/bílá (včetně krabice pod omítku s možností instalace do SDK)</t>
  </si>
  <si>
    <t>789939674</t>
  </si>
  <si>
    <t>741310413R</t>
  </si>
  <si>
    <t>Montáž spínač tří/čtyřpólový vestavný do 63 A venkovní nebo mokré prostředí, se zapojením vodičů</t>
  </si>
  <si>
    <t>-1787443230</t>
  </si>
  <si>
    <t>A025519B-A02387 B</t>
  </si>
  <si>
    <t>Zásuvka jednonás. chráněná, s clonkami, s víčkem, s bezšr. svorkami, barva alpská bílá</t>
  </si>
  <si>
    <t>-1379554290</t>
  </si>
  <si>
    <t>A025519B-A02357 B</t>
  </si>
  <si>
    <t>Zásuvka jednonás. chráněná, s clonkami, s bezšroub. svorkami, barva alpská bílá</t>
  </si>
  <si>
    <t>-2098391277</t>
  </si>
  <si>
    <t>A025519B-A02357 Z</t>
  </si>
  <si>
    <t>Zásuvka jednonás. chráněná, s clonkami, s bezšroub. svorkami, barva zelená</t>
  </si>
  <si>
    <t>-733631253</t>
  </si>
  <si>
    <t>A025599A-A02357 Z</t>
  </si>
  <si>
    <t>Zásuvka jednonás. s clon., s ochranou před přepětím, bezšroub. sv., barva zelená</t>
  </si>
  <si>
    <t>-1028015379</t>
  </si>
  <si>
    <t>"Zás"1</t>
  </si>
  <si>
    <t>A022495-0-0059</t>
  </si>
  <si>
    <t>Svorka pro vyrovnání potenciálů dvojnásobná, zapuštěná, barva alpská bílá</t>
  </si>
  <si>
    <t>755634750</t>
  </si>
  <si>
    <t>-918275848</t>
  </si>
  <si>
    <t>741313001</t>
  </si>
  <si>
    <t>Montáž zásuvka (polo)zapuštěná bezšroubové připojení 2P+PE se zapojením vodičů</t>
  </si>
  <si>
    <t>-358933154</t>
  </si>
  <si>
    <t>https://podminky.urs.cz/item/CS_URS_2025_01/741313001</t>
  </si>
  <si>
    <t>A025525N-C02357 Z</t>
  </si>
  <si>
    <t>Zásuvka 45x45 s ochranným kolíkem, s clonkami, barva zelená (RAL 6018)</t>
  </si>
  <si>
    <t>-1900738128</t>
  </si>
  <si>
    <t>A025525N-C02357 R1</t>
  </si>
  <si>
    <t>Zásuvka 45x45 s ochranným kolíkem, s clonkami, barva karmínová (RAL 3003)</t>
  </si>
  <si>
    <t>137776344</t>
  </si>
  <si>
    <t>741313082</t>
  </si>
  <si>
    <t>Montáž zásuvka chráněná v krabici šroubové připojení 2P+PE prostředí venkovní, mokré se zapojením vodičů</t>
  </si>
  <si>
    <t>-924734332</t>
  </si>
  <si>
    <t>https://podminky.urs.cz/item/CS_URS_2025_01/741313082</t>
  </si>
  <si>
    <t>A025518A-2999 B</t>
  </si>
  <si>
    <t>Zásuvka jednonás. s clonkami, víčkem, rámečkem, s drápky, IP44, barva bílá</t>
  </si>
  <si>
    <t>-1102410680</t>
  </si>
  <si>
    <t>741313033 R</t>
  </si>
  <si>
    <t>Montáž zásuvka vestavná šroubové připojení 2P+PE se zapojením vodičů, IP44</t>
  </si>
  <si>
    <t>1641934837</t>
  </si>
  <si>
    <t>H037709737</t>
  </si>
  <si>
    <t>Zásuvková rozvodnice IP44. Zásuvky zepředu. 2xzás.230V/16A, 1xzás.400V/16A. Jištěno proud. chr.a jističi.</t>
  </si>
  <si>
    <t>149979476</t>
  </si>
  <si>
    <t>741210121</t>
  </si>
  <si>
    <t>Montáž rozvaděčů litinových, hliníkových nebo plastových - skříněk do 10 kg</t>
  </si>
  <si>
    <t>-548997331</t>
  </si>
  <si>
    <t>https://podminky.urs.cz/item/CS_URS_2025_01/741210121</t>
  </si>
  <si>
    <t>ROSV-T-IZN</t>
  </si>
  <si>
    <t>"VS1" Varovný světelný panel nástěnný s nápisem "IONIZUJÍCÍ ZÁŘENÍ" + "NEVSTUPOVAT"</t>
  </si>
  <si>
    <t>223893942</t>
  </si>
  <si>
    <t>741372021R</t>
  </si>
  <si>
    <t>Montáž svítidlo LED bytové přisazené nástěnné panelové do 0,09 m2</t>
  </si>
  <si>
    <t>1295007374</t>
  </si>
  <si>
    <t>ULM</t>
  </si>
  <si>
    <t>Úložný materiál</t>
  </si>
  <si>
    <t>34571004</t>
  </si>
  <si>
    <t>lišta elektroinstalační hranatá PVC 20x20mm</t>
  </si>
  <si>
    <t>-1700291692</t>
  </si>
  <si>
    <t>34571008</t>
  </si>
  <si>
    <t>lišta elektroinstalační hranatá PVC 40x40mm</t>
  </si>
  <si>
    <t>324975703</t>
  </si>
  <si>
    <t>741110511</t>
  </si>
  <si>
    <t>Montáž lišta a kanálek vkládací šířky do 60 mm s víčkem</t>
  </si>
  <si>
    <t>1748305572</t>
  </si>
  <si>
    <t>https://podminky.urs.cz/item/CS_URS_2025_01/741110511</t>
  </si>
  <si>
    <t>K11kk04020</t>
  </si>
  <si>
    <t>PARAPETNÍ KANÁL DUTÝ 160x53mm, 3 komorový, pro přístroje MODUL45, kompletní, RAL9003</t>
  </si>
  <si>
    <t>51391021</t>
  </si>
  <si>
    <t>2+2</t>
  </si>
  <si>
    <t>741110513</t>
  </si>
  <si>
    <t>Montáž lišta a kanálek vkládací šířky přes 120 do 180 mm s víčkem</t>
  </si>
  <si>
    <t>1076262152</t>
  </si>
  <si>
    <t>https://podminky.urs.cz/item/CS_URS_2025_01/741110513</t>
  </si>
  <si>
    <t>K112323/LPE-2_H100</t>
  </si>
  <si>
    <t>trubka elektroinstalační ohebná z PVC (EN) 2323</t>
  </si>
  <si>
    <t>-670567335</t>
  </si>
  <si>
    <t>125+27+10</t>
  </si>
  <si>
    <t>741110051</t>
  </si>
  <si>
    <t>Montáž trubka plastová ohebná D přes 11 do 23 mm uložená volně</t>
  </si>
  <si>
    <t>68370890</t>
  </si>
  <si>
    <t>https://podminky.urs.cz/item/CS_URS_2025_01/741110051</t>
  </si>
  <si>
    <t>34571073</t>
  </si>
  <si>
    <t>trubka elektroinstalační ohebná z PVC oranžová d 25mm</t>
  </si>
  <si>
    <t>-1772978890</t>
  </si>
  <si>
    <t>"Zás"3+8</t>
  </si>
  <si>
    <t>741110062</t>
  </si>
  <si>
    <t>Montáž trubka plastová ohebná D přes 23 do 35 mm uložená pod omítku</t>
  </si>
  <si>
    <t>565676692</t>
  </si>
  <si>
    <t>https://podminky.urs.cz/item/CS_URS_2025_01/741110062</t>
  </si>
  <si>
    <t>K11KPL 64-45/LD_NA</t>
  </si>
  <si>
    <t>KRABICE PŘÍSTROJOVÁ DO DUTÝCH STĚN, DVOUVSTŘIK (SE VZDUCHOTĚSNÝMI MEMBRÁNOVÝMI PRŮCHODKAMI)</t>
  </si>
  <si>
    <t>-747275801</t>
  </si>
  <si>
    <t>"Zás"40</t>
  </si>
  <si>
    <t>"OSV"24</t>
  </si>
  <si>
    <t>741112002</t>
  </si>
  <si>
    <t>Montáž krabice zapuštěná plastová kruhová pro sádrokartonové příčky</t>
  </si>
  <si>
    <t>458201698</t>
  </si>
  <si>
    <t>https://podminky.urs.cz/item/CS_URS_2025_01/741112002</t>
  </si>
  <si>
    <t>K11kk02173</t>
  </si>
  <si>
    <t>KO 125, KRABICE ODBOČNÁ, ŠEDÁ</t>
  </si>
  <si>
    <t>-408161084</t>
  </si>
  <si>
    <t>K11KUL 68-45/LD2_NA</t>
  </si>
  <si>
    <t xml:space="preserve"> KRABICE ODBOČNÁ, OKROVÁ/S VÍKEM/DVOUVSTŘIK/DO SÁDROKARTONU</t>
  </si>
  <si>
    <t>-760746364</t>
  </si>
  <si>
    <t>K11KO 110/L_NA</t>
  </si>
  <si>
    <t>KO 110/L_NA KRABICE ODBOČNÁ - SÁDR., OKROVÁ</t>
  </si>
  <si>
    <t>1721494517</t>
  </si>
  <si>
    <t>K11kk02175</t>
  </si>
  <si>
    <t xml:space="preserve">"KX"  KO 125 E/EQ02, KRABICE ODB. S EQ SVORK., ŠEDÁ</t>
  </si>
  <si>
    <t>2138422741</t>
  </si>
  <si>
    <t>741112003</t>
  </si>
  <si>
    <t>Montáž krabice zapuštěná plastová čtyřhranná</t>
  </si>
  <si>
    <t>1524565222</t>
  </si>
  <si>
    <t>https://podminky.urs.cz/item/CS_URS_2025_01/741112003</t>
  </si>
  <si>
    <t>K11kk02286</t>
  </si>
  <si>
    <t>KRABICE PŘÍSTROJOVÁ, s možností spojení v souvislou řadu s roztečí 71mm</t>
  </si>
  <si>
    <t>-1957038464</t>
  </si>
  <si>
    <t>"Zás"55</t>
  </si>
  <si>
    <t>"OSV"19</t>
  </si>
  <si>
    <t>741112001</t>
  </si>
  <si>
    <t>Montáž krabice zapuštěná plastová kruhová</t>
  </si>
  <si>
    <t>484571606</t>
  </si>
  <si>
    <t>https://podminky.urs.cz/item/CS_URS_2025_01/741112001</t>
  </si>
  <si>
    <t>K11KU 68-1902_KA</t>
  </si>
  <si>
    <t>KU 68-1902_KA KRABICE UNIVERZÁLNÍ, ŠEDÁ S VÍČKEM+svorky</t>
  </si>
  <si>
    <t>-1702374756</t>
  </si>
  <si>
    <t>34571470</t>
  </si>
  <si>
    <t>krabice do dutých stěn PVC odbočná kruhová D 70mm s víčkem</t>
  </si>
  <si>
    <t>-1048891137</t>
  </si>
  <si>
    <t>1123960316</t>
  </si>
  <si>
    <t>K11kk00795</t>
  </si>
  <si>
    <t xml:space="preserve">KRABICE PANCÉŘOVÁ,  +VÍKO+PRŮCH.+SVORK./TM.ŠEDÁ (93x93x47mm)</t>
  </si>
  <si>
    <t>-272965049</t>
  </si>
  <si>
    <t>"Zás"48+3</t>
  </si>
  <si>
    <t>"OSV"53+19+38+2</t>
  </si>
  <si>
    <t>K11kk00804</t>
  </si>
  <si>
    <t xml:space="preserve">KRABICE PANCÉŘOVÁ,  +VÍKO+PRŮCH.+SVORK./TM.ŠEDÁ (116+x116x50mm)</t>
  </si>
  <si>
    <t>797009555</t>
  </si>
  <si>
    <t>"Zás"3</t>
  </si>
  <si>
    <t>741112201</t>
  </si>
  <si>
    <t>Montáž krabice pancéřová protahovací plastová 120x120 mm</t>
  </si>
  <si>
    <t>-1209264384</t>
  </si>
  <si>
    <t>https://podminky.urs.cz/item/CS_URS_2025_01/741112201</t>
  </si>
  <si>
    <t>SKD1</t>
  </si>
  <si>
    <t>Svazkový kabelový držák (60x30mm) včetně kotvy</t>
  </si>
  <si>
    <t>1808506762</t>
  </si>
  <si>
    <t>75+108</t>
  </si>
  <si>
    <t>1158489582</t>
  </si>
  <si>
    <t>uzem_ss_m8</t>
  </si>
  <si>
    <t>Samořezný šroub M6</t>
  </si>
  <si>
    <t>782017953</t>
  </si>
  <si>
    <t>uzem_vp_M6</t>
  </si>
  <si>
    <t>Vějířová podložka pro šroub M6</t>
  </si>
  <si>
    <t>-196449738</t>
  </si>
  <si>
    <t>11*2</t>
  </si>
  <si>
    <t>E01I132707</t>
  </si>
  <si>
    <t>Zemnicí svorka ZS 4 (standard: Ms matice + podložka)</t>
  </si>
  <si>
    <t>1568528670</t>
  </si>
  <si>
    <t>741420021</t>
  </si>
  <si>
    <t>Montáž svorka hromosvodná se 2 šrouby</t>
  </si>
  <si>
    <t>-1192237171</t>
  </si>
  <si>
    <t>https://podminky.urs.cz/item/CS_URS_2025_01/741420021</t>
  </si>
  <si>
    <t>E01I131307</t>
  </si>
  <si>
    <t>Zemnicí svorka ZSA 16</t>
  </si>
  <si>
    <t>-650299199</t>
  </si>
  <si>
    <t>6+7+28+10</t>
  </si>
  <si>
    <t>E01I142708</t>
  </si>
  <si>
    <t>Páska měděná uzemňovací ZS 16 - délka 0,5 m</t>
  </si>
  <si>
    <t>-1094507999</t>
  </si>
  <si>
    <t>-1202658065</t>
  </si>
  <si>
    <t>G0120020877</t>
  </si>
  <si>
    <t>670/2 KU, Cu proudová svorka</t>
  </si>
  <si>
    <t>-1188111120</t>
  </si>
  <si>
    <t>18+64+15</t>
  </si>
  <si>
    <t>1492989073</t>
  </si>
  <si>
    <t>VK</t>
  </si>
  <si>
    <t>Vodiče a kabely</t>
  </si>
  <si>
    <t>K03lam00175</t>
  </si>
  <si>
    <t>1-CHA-R 2,5</t>
  </si>
  <si>
    <t>607043260</t>
  </si>
  <si>
    <t>105+20</t>
  </si>
  <si>
    <t>K03lam00176</t>
  </si>
  <si>
    <t>1-CHA-R 4</t>
  </si>
  <si>
    <t>1810948696</t>
  </si>
  <si>
    <t>K03lam00177</t>
  </si>
  <si>
    <t>1-CHA-R 6</t>
  </si>
  <si>
    <t>1317989249</t>
  </si>
  <si>
    <t>397</t>
  </si>
  <si>
    <t>K03lam00178</t>
  </si>
  <si>
    <t>1-CHA-R 10</t>
  </si>
  <si>
    <t>-737816718</t>
  </si>
  <si>
    <t>10+15+8</t>
  </si>
  <si>
    <t>K03lam00179</t>
  </si>
  <si>
    <t>1-CHA-R 16</t>
  </si>
  <si>
    <t>-991391463</t>
  </si>
  <si>
    <t>77+15</t>
  </si>
  <si>
    <t>741120201</t>
  </si>
  <si>
    <t>Montáž vodič Cu izolovaný plný a laněný s PVC pláštěm žíla 1,5 až 16 mm2 volně (např. CY, CHAH-V)</t>
  </si>
  <si>
    <t>1491869956</t>
  </si>
  <si>
    <t>https://podminky.urs.cz/item/CS_URS_2025_01/741120201</t>
  </si>
  <si>
    <t>K03lam00180</t>
  </si>
  <si>
    <t>1-CHA-R 25</t>
  </si>
  <si>
    <t>-649038166</t>
  </si>
  <si>
    <t>35+29+23+24</t>
  </si>
  <si>
    <t>"P+P"26+18</t>
  </si>
  <si>
    <t>741120203</t>
  </si>
  <si>
    <t>Montáž vodič Cu izolovaný plný a laněný s PVC pláštěm žíla 25 až 35 mm2 volně (např. CY, CHAH-V)</t>
  </si>
  <si>
    <t>-1936600260</t>
  </si>
  <si>
    <t>https://podminky.urs.cz/item/CS_URS_2025_01/741120203</t>
  </si>
  <si>
    <t>K01DG200004005B</t>
  </si>
  <si>
    <t xml:space="preserve">1-CXKH-R  5X4 RE B2s1d0  M</t>
  </si>
  <si>
    <t>1478563916</t>
  </si>
  <si>
    <t>"Zás"26</t>
  </si>
  <si>
    <t>"P+P"3+4</t>
  </si>
  <si>
    <t>K01DG200006005BJ</t>
  </si>
  <si>
    <t xml:space="preserve">1-CXKH-R(J) 5X6 RE B2s1d0  M</t>
  </si>
  <si>
    <t>1790194796</t>
  </si>
  <si>
    <t>"DT01"42+"RDU02"35+35</t>
  </si>
  <si>
    <t>"P+P"19+22</t>
  </si>
  <si>
    <t>741122642</t>
  </si>
  <si>
    <t>Montáž kabel Cu plný kulatý žíla 5x4 až 6 mm2 uložený pevně (např. CYKY)</t>
  </si>
  <si>
    <t>724011873</t>
  </si>
  <si>
    <t>https://podminky.urs.cz/item/CS_URS_2025_01/741122642</t>
  </si>
  <si>
    <t>K0111110070</t>
  </si>
  <si>
    <t>CYKY-J 3 x 2,5</t>
  </si>
  <si>
    <t>1741825969</t>
  </si>
  <si>
    <t>"Zás"94</t>
  </si>
  <si>
    <t>"P+P"11+12</t>
  </si>
  <si>
    <t>741122211</t>
  </si>
  <si>
    <t>Montáž kabel Cu plný kulatý žíla 3x1,5 až 6 mm2 uložený volně (např. CYKY)</t>
  </si>
  <si>
    <t>86186085</t>
  </si>
  <si>
    <t>https://podminky.urs.cz/item/CS_URS_2025_01/741122211</t>
  </si>
  <si>
    <t>K01DG200001502B-O</t>
  </si>
  <si>
    <t xml:space="preserve">1-CXKH-R(O)  2X1,5 RE B2s1d0  M</t>
  </si>
  <si>
    <t>382376207</t>
  </si>
  <si>
    <t>"RMD1.0-DALI"64+30</t>
  </si>
  <si>
    <t>"OVL"156</t>
  </si>
  <si>
    <t>"P+P"29+32</t>
  </si>
  <si>
    <t>741122201</t>
  </si>
  <si>
    <t>Montáž kabel Cu plný kulatý žíla 2x1,5 až 6 mm2 uložený volně (např. CYKY)</t>
  </si>
  <si>
    <t>1336192269</t>
  </si>
  <si>
    <t>https://podminky.urs.cz/item/CS_URS_2025_01/741122201</t>
  </si>
  <si>
    <t>K01DG200001503B-O</t>
  </si>
  <si>
    <t xml:space="preserve">1-CXKH-R(O)  3x1,5 RE B2s1d0  M</t>
  </si>
  <si>
    <t>-294306579</t>
  </si>
  <si>
    <t>"OVL"99</t>
  </si>
  <si>
    <t>"P+P"12+12</t>
  </si>
  <si>
    <t>K01DG200001503B-J</t>
  </si>
  <si>
    <t xml:space="preserve">1-CXKH-R(J)  3x1,5 RE B2s1d0  M</t>
  </si>
  <si>
    <t>1699425507</t>
  </si>
  <si>
    <t>"RD0.1"262+"RMD1.0"329</t>
  </si>
  <si>
    <t>"Technol""PK"65+58+"žaluzie"175+"MoCo"44+"FC"135+"PSKA"11+"VS"16</t>
  </si>
  <si>
    <t>"P+P"65+62+55+52</t>
  </si>
  <si>
    <t>K01DG200002503B-J</t>
  </si>
  <si>
    <t xml:space="preserve">1-CXKH-R(J)  3x2,5 RE B2s1d0  M</t>
  </si>
  <si>
    <t>1774020821</t>
  </si>
  <si>
    <t>"Zás"213+611</t>
  </si>
  <si>
    <t>"P+P"86+95</t>
  </si>
  <si>
    <t>936346732</t>
  </si>
  <si>
    <t>K01DG200001504B</t>
  </si>
  <si>
    <t xml:space="preserve">1-CXKH-R(O) 4x1,5 RE B2s1d0  M</t>
  </si>
  <si>
    <t>1465148997</t>
  </si>
  <si>
    <t>"OVL"38</t>
  </si>
  <si>
    <t>"P+P"5+5</t>
  </si>
  <si>
    <t>741122219</t>
  </si>
  <si>
    <t>Montáž kabel Cu plný kulatý žíla 4x1,5 až 4 mm2 uložený volně (např. CYKY)</t>
  </si>
  <si>
    <t>-652456968</t>
  </si>
  <si>
    <t>https://podminky.urs.cz/item/CS_URS_2025_01/741122219</t>
  </si>
  <si>
    <t>K01DG200002505B</t>
  </si>
  <si>
    <t xml:space="preserve">1-CXKH-R  5X2,5 RE B2s1d0  M</t>
  </si>
  <si>
    <t>1698412013</t>
  </si>
  <si>
    <t>"TECHNOL"21+2</t>
  </si>
  <si>
    <t>K01DP420002505F</t>
  </si>
  <si>
    <t>H05VV-F 5 x 2,50 HAR</t>
  </si>
  <si>
    <t>-656172525</t>
  </si>
  <si>
    <t>741122231</t>
  </si>
  <si>
    <t>Montáž kabel Cu plný kulatý žíla 5x1,5 až 2,5 mm2 uložený volně (např. CYKY)</t>
  </si>
  <si>
    <t>-1613479699</t>
  </si>
  <si>
    <t>https://podminky.urs.cz/item/CS_URS_2025_01/741122231</t>
  </si>
  <si>
    <t>K03lam00365</t>
  </si>
  <si>
    <t>J-H(St)H 2x2x0,80</t>
  </si>
  <si>
    <t>-394538907</t>
  </si>
  <si>
    <t>"žal"185+"IB+"30+7+15+16</t>
  </si>
  <si>
    <t>"P+P"27+28</t>
  </si>
  <si>
    <t>741124701</t>
  </si>
  <si>
    <t>Montáž kabel Cu stíněný ovládací žíly 2 až 19x0,8 mm2 uložený volně (např. JYTY)</t>
  </si>
  <si>
    <t>-1760801200</t>
  </si>
  <si>
    <t>https://podminky.urs.cz/item/CS_URS_2025_01/741124701</t>
  </si>
  <si>
    <t>741130001</t>
  </si>
  <si>
    <t>Ukončení vodič izolovaný do 2,5 mm2 v rozváděči nebo na přístroji</t>
  </si>
  <si>
    <t>-977818148</t>
  </si>
  <si>
    <t>https://podminky.urs.cz/item/CS_URS_2025_01/741130001</t>
  </si>
  <si>
    <t>"Zás"912</t>
  </si>
  <si>
    <t>"pospoj"18*2+16*2</t>
  </si>
  <si>
    <t xml:space="preserve">"spinace 2vod" 20*2*2 + "spinace 3vod" 12*3*2 + "spinace 4vod" 3*4*2 + "spinace 5vod" 5*5*2 </t>
  </si>
  <si>
    <t>"svitidla 3vod" 53*3*2+ "svitidla 5vod" 19*5*2</t>
  </si>
  <si>
    <t>741130003</t>
  </si>
  <si>
    <t>Ukončení vodič izolovaný do 4 mm2 v rozváděči nebo na přístroji</t>
  </si>
  <si>
    <t>-71991909</t>
  </si>
  <si>
    <t>https://podminky.urs.cz/item/CS_URS_2025_01/741130003</t>
  </si>
  <si>
    <t>"pospoj"16*2</t>
  </si>
  <si>
    <t>"Zás"10</t>
  </si>
  <si>
    <t>741130004</t>
  </si>
  <si>
    <t>Ukončení vodič izolovaný do 6 mm2 v rozváděči nebo na přístroji</t>
  </si>
  <si>
    <t>-1116417516</t>
  </si>
  <si>
    <t>https://podminky.urs.cz/item/CS_URS_2025_01/741130004</t>
  </si>
  <si>
    <t>"pospoj"64*2</t>
  </si>
  <si>
    <t>"Přívody"5*2*4+3*2*2</t>
  </si>
  <si>
    <t>741130005</t>
  </si>
  <si>
    <t>Ukončení vodič izolovaný do 10 mm2 v rozváděči nebo na přístroji</t>
  </si>
  <si>
    <t>1452571034</t>
  </si>
  <si>
    <t>https://podminky.urs.cz/item/CS_URS_2025_01/741130005</t>
  </si>
  <si>
    <t>"pospoj"4*2</t>
  </si>
  <si>
    <t>741130006</t>
  </si>
  <si>
    <t>Ukončení vodič izolovaný do 16 mm2 v rozváděči nebo na přístroji</t>
  </si>
  <si>
    <t>-132320039</t>
  </si>
  <si>
    <t>https://podminky.urs.cz/item/CS_URS_2025_01/741130006</t>
  </si>
  <si>
    <t>"pospoj"5*2</t>
  </si>
  <si>
    <t>741130007</t>
  </si>
  <si>
    <t>Ukončení vodič izolovaný do 25 mm2 v rozváděči nebo na přístroji</t>
  </si>
  <si>
    <t>662540714</t>
  </si>
  <si>
    <t>https://podminky.urs.cz/item/CS_URS_2025_01/741130007</t>
  </si>
  <si>
    <t>"pospoj"6*2</t>
  </si>
  <si>
    <t>OSV</t>
  </si>
  <si>
    <t>Svítidla a světelné zdroje</t>
  </si>
  <si>
    <t>C11s</t>
  </si>
  <si>
    <t>Svítidlo C11s, specifikace viz Technické podmínky</t>
  </si>
  <si>
    <t>1834336641</t>
  </si>
  <si>
    <t>C21s</t>
  </si>
  <si>
    <t>Svítidlo C21s, specifikace viz Technické podmínky</t>
  </si>
  <si>
    <t>-616677456</t>
  </si>
  <si>
    <t>D11</t>
  </si>
  <si>
    <t>Svítidlo D11, specifikace viz Technické podmínky</t>
  </si>
  <si>
    <t>-1988409083</t>
  </si>
  <si>
    <t>D12</t>
  </si>
  <si>
    <t>Svítidlo D12, specifikace viz Technické podmínky</t>
  </si>
  <si>
    <t>805306858</t>
  </si>
  <si>
    <t>E12</t>
  </si>
  <si>
    <t>Svítidlo E12, specifikace viz Technické podmínky</t>
  </si>
  <si>
    <t>1772526416</t>
  </si>
  <si>
    <t>741372112</t>
  </si>
  <si>
    <t>Montáž svítidlo LED interiérové vestavné panelové hranaté nebo kruhové přes 0,09 do 0,36 m2 se zapojením vodičů</t>
  </si>
  <si>
    <t>1178864998</t>
  </si>
  <si>
    <t>https://podminky.urs.cz/item/CS_URS_2025_01/741372112</t>
  </si>
  <si>
    <t>J1</t>
  </si>
  <si>
    <t>Svítidlo J1, specifikace viz Technické podmínky</t>
  </si>
  <si>
    <t>32315045</t>
  </si>
  <si>
    <t>J2</t>
  </si>
  <si>
    <t>Svítidlo J2, specifikace viz Technické podmínky</t>
  </si>
  <si>
    <t>1221853807</t>
  </si>
  <si>
    <t>741372111RD</t>
  </si>
  <si>
    <t>Montáž svítidlo LED bytové vestavné podhledové kruhové do 0,09 m2</t>
  </si>
  <si>
    <t>500522743</t>
  </si>
  <si>
    <t>P1</t>
  </si>
  <si>
    <t>Svítidlo P1, specifikace viz Technické podmínky</t>
  </si>
  <si>
    <t>-1582810177</t>
  </si>
  <si>
    <t>741371102</t>
  </si>
  <si>
    <t>Montáž svítidlo zářivkové průmyslové stropní přisazené 1 zdroj s krytem</t>
  </si>
  <si>
    <t>861438113</t>
  </si>
  <si>
    <t>https://podminky.urs.cz/item/CS_URS_2025_01/741371102</t>
  </si>
  <si>
    <t>L1</t>
  </si>
  <si>
    <t>Svítidlo L1, specifikace viz Technické podmínky</t>
  </si>
  <si>
    <t>1366652909</t>
  </si>
  <si>
    <t>741372022</t>
  </si>
  <si>
    <t>Montáž svítidlo LED interiérové přisazené nástěnné hranaté nebo kruhové přes 0,09 do 0,36 m2 se zapojením vodičů</t>
  </si>
  <si>
    <t>-935985211</t>
  </si>
  <si>
    <t>https://podminky.urs.cz/item/CS_URS_2025_01/741372022</t>
  </si>
  <si>
    <t>N120</t>
  </si>
  <si>
    <t>Nouzové svítidlo N12, specifikace viz Technické podmínky</t>
  </si>
  <si>
    <t>1523974641</t>
  </si>
  <si>
    <t>N710</t>
  </si>
  <si>
    <t>Nouzové svítidlo N71, specifikace viz Technické podmínky</t>
  </si>
  <si>
    <t>1795688885</t>
  </si>
  <si>
    <t>741372101</t>
  </si>
  <si>
    <t>Montáž svítidlo LED interiérové vestavné podhledové bodové se zapojením vodičů</t>
  </si>
  <si>
    <t>-1276617386</t>
  </si>
  <si>
    <t>https://podminky.urs.cz/item/CS_URS_2025_01/741372101</t>
  </si>
  <si>
    <t>N610</t>
  </si>
  <si>
    <t>Nouzové svítidlo N61, specifikace viz Technické podmínky</t>
  </si>
  <si>
    <t>-1833211620</t>
  </si>
  <si>
    <t>741372061</t>
  </si>
  <si>
    <t>Montáž svítidlo LED interiérové přisazené stropní hranaté nebo kruhové do 0,09 m2 se zapojením vodičů</t>
  </si>
  <si>
    <t>-381506754</t>
  </si>
  <si>
    <t>https://podminky.urs.cz/item/CS_URS_2025_01/741372061</t>
  </si>
  <si>
    <t>741372042</t>
  </si>
  <si>
    <t>Montáž svítidlo LED interiérové přisazené stropní páskové lištové se zapojením vodičů</t>
  </si>
  <si>
    <t>-2069860649</t>
  </si>
  <si>
    <t>https://podminky.urs.cz/item/CS_URS_2025_01/741372042</t>
  </si>
  <si>
    <t>-1591133073</t>
  </si>
  <si>
    <t>741350032</t>
  </si>
  <si>
    <t>Montáž transformátor jednofázový nn v krytu 1x primár - 1x sekundár do 1000 VA se zapojením vodičů</t>
  </si>
  <si>
    <t>165259323</t>
  </si>
  <si>
    <t>https://podminky.urs.cz/item/CS_URS_2025_01/741350032</t>
  </si>
  <si>
    <t>ZEDP</t>
  </si>
  <si>
    <t>Pomocné zednické práce</t>
  </si>
  <si>
    <t>468081311</t>
  </si>
  <si>
    <t>Vybourání otvorů pro elektroinstalace ve zdivu cihelném pl do 0,0225 m2 tl do 15 cm</t>
  </si>
  <si>
    <t>-512056409</t>
  </si>
  <si>
    <t>https://podminky.urs.cz/item/CS_URS_2025_01/468081311</t>
  </si>
  <si>
    <t>468081312</t>
  </si>
  <si>
    <t>Vybourání otvorů pro elektroinstalace ve zdivu cihelném pl do 0,0225 m2 tl přes 15 do 30 cm</t>
  </si>
  <si>
    <t>538907528</t>
  </si>
  <si>
    <t>https://podminky.urs.cz/item/CS_URS_2025_01/468081312</t>
  </si>
  <si>
    <t>468081321</t>
  </si>
  <si>
    <t>Vybourání otvorů pro elektroinstalace ve zdivu cihelném pl přes 0,0225 do 0,09 m2 tl do 15 cm</t>
  </si>
  <si>
    <t>-1433232062</t>
  </si>
  <si>
    <t>https://podminky.urs.cz/item/CS_URS_2025_01/468081321</t>
  </si>
  <si>
    <t>468081322</t>
  </si>
  <si>
    <t>Vybourání otvorů pro elektroinstalace ve zdivu cihelném pl přes 0,0225 do 0,09 m2 tl přes 15 do 30 cm</t>
  </si>
  <si>
    <t>1549612146</t>
  </si>
  <si>
    <t>https://podminky.urs.cz/item/CS_URS_2025_01/468081322</t>
  </si>
  <si>
    <t>468094111</t>
  </si>
  <si>
    <t>Vyvrtání otvorů pro elektroinstalační krabice ve stěnách z cihel hloubky do 6 cm</t>
  </si>
  <si>
    <t>-219057481</t>
  </si>
  <si>
    <t>https://podminky.urs.cz/item/CS_URS_2025_01/468094111</t>
  </si>
  <si>
    <t>468094141</t>
  </si>
  <si>
    <t>Vyvrtání otvorů pro elektroinstalační krabice ve stěnách z betonu hloubky do 6 cm</t>
  </si>
  <si>
    <t>1059149274</t>
  </si>
  <si>
    <t>https://podminky.urs.cz/item/CS_URS_2025_01/468094141</t>
  </si>
  <si>
    <t>468101411</t>
  </si>
  <si>
    <t>Vysekání rýh pro montáž trubek a kabelů v cihelných zdech hl do 3 cm a š do 3 cm</t>
  </si>
  <si>
    <t>2110806734</t>
  </si>
  <si>
    <t>https://podminky.urs.cz/item/CS_URS_2025_01/468101411</t>
  </si>
  <si>
    <t>460941211</t>
  </si>
  <si>
    <t>Vyplnění a omítnutí rýh při elektroinstalacích ve stěnách hl do 3 cm a š do 3 cm</t>
  </si>
  <si>
    <t>-238083708</t>
  </si>
  <si>
    <t>https://podminky.urs.cz/item/CS_URS_2025_01/460941211</t>
  </si>
  <si>
    <t>469971111</t>
  </si>
  <si>
    <t>Svislá doprava suti a vybouraných hmot při elektromontážích za první podlaží</t>
  </si>
  <si>
    <t>48100718</t>
  </si>
  <si>
    <t>https://podminky.urs.cz/item/CS_URS_2025_01/469971111</t>
  </si>
  <si>
    <t>"Ryhy"0,03*0,03*(120)*1,9</t>
  </si>
  <si>
    <t>"krabice"0,1*0,1*0,08*(69)*1,9</t>
  </si>
  <si>
    <t>"otvory"0.152*1,9</t>
  </si>
  <si>
    <t>469971121</t>
  </si>
  <si>
    <t>Příplatek ke svislé dopravě suti a vybouraných hmot při elektromontážích za každé další podlaží</t>
  </si>
  <si>
    <t>-177500528</t>
  </si>
  <si>
    <t>https://podminky.urs.cz/item/CS_URS_2025_01/469971121</t>
  </si>
  <si>
    <t>0.22</t>
  </si>
  <si>
    <t>469972111</t>
  </si>
  <si>
    <t>Odvoz suti a vybouraných hmot při elektromontážích do 1 km</t>
  </si>
  <si>
    <t>-825287158</t>
  </si>
  <si>
    <t>https://podminky.urs.cz/item/CS_URS_2025_01/469972111</t>
  </si>
  <si>
    <t>469973114</t>
  </si>
  <si>
    <t>Poplatek za uložení na skládce (skládkovné) stavebního odpadu ze směsí nebo oddělených frakcí betonu, cihel a keramických výrobků kód odpadu 17 01 07</t>
  </si>
  <si>
    <t>-2037648933</t>
  </si>
  <si>
    <t>https://podminky.urs.cz/item/CS_URS_2025_01/469973114</t>
  </si>
  <si>
    <t>0.599</t>
  </si>
  <si>
    <t>763101811</t>
  </si>
  <si>
    <t>Vyřezání otvoru v SDK desce v příčce nebo předsazené stěně jednoduché opláštění do 0,01 m2</t>
  </si>
  <si>
    <t>-877323942</t>
  </si>
  <si>
    <t>https://podminky.urs.cz/item/CS_URS_2025_01/763101811</t>
  </si>
  <si>
    <t>763101812</t>
  </si>
  <si>
    <t>Vyřezání otvoru v SDK desce v příčce nebo předsazené stěně jednoduché opláštění přes 0,01 do 0,02 m2</t>
  </si>
  <si>
    <t>-1073577129</t>
  </si>
  <si>
    <t>https://podminky.urs.cz/item/CS_URS_2025_01/763101812</t>
  </si>
  <si>
    <t>DEMPRAC</t>
  </si>
  <si>
    <t>Demontáže stávajících rozvodů</t>
  </si>
  <si>
    <t>741211817</t>
  </si>
  <si>
    <t>Demontáž rozvodnic kovových pod omítkou s krytím do IPx4 plochou přes 0,8 m2</t>
  </si>
  <si>
    <t>-1644766476</t>
  </si>
  <si>
    <t>https://podminky.urs.cz/item/CS_URS_2025_01/741211817</t>
  </si>
  <si>
    <t>741211853</t>
  </si>
  <si>
    <t>Demontáž rozvodnic kovových volně stojících s krytím do IPx4 plochou přes 1 m2</t>
  </si>
  <si>
    <t>-1065195135</t>
  </si>
  <si>
    <t>https://podminky.urs.cz/item/CS_URS_2025_01/741211853</t>
  </si>
  <si>
    <t>4+2</t>
  </si>
  <si>
    <t>741211851</t>
  </si>
  <si>
    <t>Demontáž rozvodnic kovových volně stojících s krytím do IPx4 plochou do 1 m2</t>
  </si>
  <si>
    <t>1342641374</t>
  </si>
  <si>
    <t>https://podminky.urs.cz/item/CS_URS_2025_01/741211851</t>
  </si>
  <si>
    <t>741121851</t>
  </si>
  <si>
    <t>Demontáž kabel Cu pod omítkou plný plochý 2x1 až 2,5 mm2, 3x1 až 2,5 mm2</t>
  </si>
  <si>
    <t>806554977</t>
  </si>
  <si>
    <t>https://podminky.urs.cz/item/CS_URS_2025_01/741121851</t>
  </si>
  <si>
    <t>741213847</t>
  </si>
  <si>
    <t>Demontáž kabelu silového z rozvodnice průřezu žil přes 25 mm2 se zachováním funkčnosti</t>
  </si>
  <si>
    <t>788094253</t>
  </si>
  <si>
    <t>https://podminky.urs.cz/item/CS_URS_2025_01/741213847</t>
  </si>
  <si>
    <t>741213815</t>
  </si>
  <si>
    <t>Demontáž kabelu silového z rozvodnice průřezu žil přes 10 do 25 mm2 bez zachování funkčnosti</t>
  </si>
  <si>
    <t>-429110688</t>
  </si>
  <si>
    <t>https://podminky.urs.cz/item/CS_URS_2025_01/741213815</t>
  </si>
  <si>
    <t>741213813</t>
  </si>
  <si>
    <t>Demontáž kabelu silového z rozvodnice průřezu žil přes 4 do 10 mm2 bez zachování funkčnosti</t>
  </si>
  <si>
    <t>-907348399</t>
  </si>
  <si>
    <t>https://podminky.urs.cz/item/CS_URS_2025_01/741213813</t>
  </si>
  <si>
    <t>741213817</t>
  </si>
  <si>
    <t>Demontáž kabelu silového z rozvodnice průřezu žil přes 25 mm2 bez zachování funkčnosti</t>
  </si>
  <si>
    <t>1804478719</t>
  </si>
  <si>
    <t>https://podminky.urs.cz/item/CS_URS_2025_01/741213817</t>
  </si>
  <si>
    <t>741371823</t>
  </si>
  <si>
    <t>Demontáž osvětlovacího modulového systému zářivkového dl přes 1100 mm bez zachování funkčnosti</t>
  </si>
  <si>
    <t>-1571061954</t>
  </si>
  <si>
    <t>https://podminky.urs.cz/item/CS_URS_2025_01/741371823</t>
  </si>
  <si>
    <t>4*12+18</t>
  </si>
  <si>
    <t>PODHL</t>
  </si>
  <si>
    <t>Demontáž a zpětná montáž svítidel</t>
  </si>
  <si>
    <t>741374823</t>
  </si>
  <si>
    <t>Demontáž osvětlovacího modulového systému zářivkového dl přes 1100 mm se zachováním funkčnosti</t>
  </si>
  <si>
    <t>-1641250660</t>
  </si>
  <si>
    <t>https://podminky.urs.cz/item/CS_URS_2025_01/741374823</t>
  </si>
  <si>
    <t>-1899133989</t>
  </si>
  <si>
    <t>ROP</t>
  </si>
  <si>
    <t>Revize a ostatní práce</t>
  </si>
  <si>
    <t>210280003R</t>
  </si>
  <si>
    <t>Zkoušky a prohlídky elektrických rozvodů a zařízení celková prohlídka, zkoušení, měření a vyhotovení revizní zprávy pro objem montážních prací pro objem mtž prací přes 500 do 1 000 tis Kč</t>
  </si>
  <si>
    <t>778515608</t>
  </si>
  <si>
    <t>210280101.1</t>
  </si>
  <si>
    <t>Kontrola rozváděčů nn silových hmotnosti do 200 kg</t>
  </si>
  <si>
    <t>1528611713</t>
  </si>
  <si>
    <t>https://podminky.urs.cz/item/CS_URS_2025_01/210280101.1</t>
  </si>
  <si>
    <t>580106013</t>
  </si>
  <si>
    <t>Měření, zkoušení a prověření ochrany chráničem napěťovým nebo proudovým</t>
  </si>
  <si>
    <t>měření</t>
  </si>
  <si>
    <t>-550951190</t>
  </si>
  <si>
    <t>https://podminky.urs.cz/item/CS_URS_2025_01/580106013</t>
  </si>
  <si>
    <t>580106020</t>
  </si>
  <si>
    <t>Měření izolačního odporu podlahy</t>
  </si>
  <si>
    <t>1869775046</t>
  </si>
  <si>
    <t>https://podminky.urs.cz/item/CS_URS_2025_01/580106020</t>
  </si>
  <si>
    <t>HZS-11</t>
  </si>
  <si>
    <t>Koordinace mezi profesemi a se stávajícími rozvody apod.</t>
  </si>
  <si>
    <t>1084673317</t>
  </si>
  <si>
    <t>8*2*5</t>
  </si>
  <si>
    <t>HZS3131TICR1E</t>
  </si>
  <si>
    <t>Kontrola a protokol TIČR - rozvody NN</t>
  </si>
  <si>
    <t>2110415754</t>
  </si>
  <si>
    <t>merosv1</t>
  </si>
  <si>
    <t>Měření umělého osvětlení (intenzita, oslnění, rovnoměrnost, barevné podání) v prostorách s trvalým pobytem osob a zpracování protokolu pro kolaudaci/hygienu</t>
  </si>
  <si>
    <t>-1147034864</t>
  </si>
  <si>
    <t>VRN1</t>
  </si>
  <si>
    <t>Průzkumné, geodetické a projektové práce</t>
  </si>
  <si>
    <t>013254000r</t>
  </si>
  <si>
    <t>Dokumentace skutečného provedení stavby</t>
  </si>
  <si>
    <t>1024</t>
  </si>
  <si>
    <t>381420689</t>
  </si>
  <si>
    <t>01335r01</t>
  </si>
  <si>
    <t>Dodavatelská dokumentace</t>
  </si>
  <si>
    <t>1098250994</t>
  </si>
  <si>
    <t>D1.01.4h1 - Slaboproudá elektrotechnika</t>
  </si>
  <si>
    <t>Frýba</t>
  </si>
  <si>
    <t>D1.01.4h1 - Slaboproudá elektrotechnika - I. ETAPA</t>
  </si>
  <si>
    <t xml:space="preserve">    SLP-DEM - Demontáže</t>
  </si>
  <si>
    <t xml:space="preserve">    SLP-SPOL - Společná část rozvodů</t>
  </si>
  <si>
    <t xml:space="preserve">    SLP-SK - Strukturovaná kabeláž</t>
  </si>
  <si>
    <t xml:space="preserve">      SLP-SK-MON - Montážní práce a materiál</t>
  </si>
  <si>
    <t xml:space="preserve">      SLP-SK-DR - Datový rozvaděč</t>
  </si>
  <si>
    <t xml:space="preserve">      SLP-SK-AKT - Aktivní prvky</t>
  </si>
  <si>
    <t xml:space="preserve">    SLP-SZ - Signalizační zařízení</t>
  </si>
  <si>
    <t xml:space="preserve">    SLP-STA - Společná televizní anténa</t>
  </si>
  <si>
    <t xml:space="preserve">    SLP-DT - Domácí telefon</t>
  </si>
  <si>
    <t xml:space="preserve">    SLP-ACS - Elektronická kontrola vstupu</t>
  </si>
  <si>
    <t xml:space="preserve">    CCTV - Kamerový dohledový systém</t>
  </si>
  <si>
    <t xml:space="preserve">    JČ - Jednotný čas</t>
  </si>
  <si>
    <t xml:space="preserve">    VS - Vyvolávací systém</t>
  </si>
  <si>
    <t xml:space="preserve">    SLP-MON - Monitoring</t>
  </si>
  <si>
    <t>Slaboproudá elektrotechnika - I. ETAPA</t>
  </si>
  <si>
    <t>SLP-DEM</t>
  </si>
  <si>
    <t>Demontáže</t>
  </si>
  <si>
    <t>742110841</t>
  </si>
  <si>
    <t>Demontáž lišt elektroinstalačních vkládacích</t>
  </si>
  <si>
    <t>-65073946</t>
  </si>
  <si>
    <t>https://podminky.urs.cz/item/CS_URS_2025_01/742110841</t>
  </si>
  <si>
    <t>742121801</t>
  </si>
  <si>
    <t>Demontáž kabelů sdělovacích pro vnitřní rozvody</t>
  </si>
  <si>
    <t>-1603578324</t>
  </si>
  <si>
    <t>https://podminky.urs.cz/item/CS_URS_2025_01/742121801</t>
  </si>
  <si>
    <t>1000</t>
  </si>
  <si>
    <t>742124801</t>
  </si>
  <si>
    <t>Demontáž kabelů datových pro vnitřní rozvody ze žlabu nebo lišty</t>
  </si>
  <si>
    <t>1512822131</t>
  </si>
  <si>
    <t>https://podminky.urs.cz/item/CS_URS_2025_01/742124801</t>
  </si>
  <si>
    <t>742124802</t>
  </si>
  <si>
    <t>Demontáž kabelů datových pro vnitřní rozvody z trubky</t>
  </si>
  <si>
    <t>-786477654</t>
  </si>
  <si>
    <t>https://podminky.urs.cz/item/CS_URS_2025_01/742124802</t>
  </si>
  <si>
    <t>742240801</t>
  </si>
  <si>
    <t>Demontáž elektronické kontroly vstupu čtečky karet</t>
  </si>
  <si>
    <t>1627365668</t>
  </si>
  <si>
    <t>https://podminky.urs.cz/item/CS_URS_2025_01/742240801</t>
  </si>
  <si>
    <t>742310802</t>
  </si>
  <si>
    <t>Demontáž komunikačního tabla domovního telefonu</t>
  </si>
  <si>
    <t>-1513382558</t>
  </si>
  <si>
    <t>https://podminky.urs.cz/item/CS_URS_2025_01/742310802</t>
  </si>
  <si>
    <t>742330845</t>
  </si>
  <si>
    <t>Demontáž zásuvek datových přisazených na omítce 1 až 6 pozic</t>
  </si>
  <si>
    <t>584008978</t>
  </si>
  <si>
    <t>https://podminky.urs.cz/item/CS_URS_2025_01/742330845</t>
  </si>
  <si>
    <t>DEM-NS</t>
  </si>
  <si>
    <t>Demontáž ostatních nespecifikovaných rozvodů a prvků SLP</t>
  </si>
  <si>
    <t>766253226</t>
  </si>
  <si>
    <t>SLP-SPOL</t>
  </si>
  <si>
    <t>Společná část rozvodů</t>
  </si>
  <si>
    <t>KL 60X500, LÁVKA KABELOVÁ, POZINKOVÁNO , kompletní, vč. konzol, spojek a úchytů</t>
  </si>
  <si>
    <t>1865921619</t>
  </si>
  <si>
    <t>742110127</t>
  </si>
  <si>
    <t>Montáž nosníku s konzolami nebo závitovými tyčemi pro slaboproud šířky přes 250 do 500 mm</t>
  </si>
  <si>
    <t>-47072507</t>
  </si>
  <si>
    <t>https://podminky.urs.cz/item/CS_URS_2025_01/742110127</t>
  </si>
  <si>
    <t>K11kk01994r</t>
  </si>
  <si>
    <t>KL 60X200, vzd. příček 150 mm, KABELOVÁ LÁVKA S POŽÁRNÍ ODOLNOSTÍ, POZINKOVÁNO, kompletní, vč. konzol, spojek a úchytů</t>
  </si>
  <si>
    <t>-1276692986</t>
  </si>
  <si>
    <t>742110124</t>
  </si>
  <si>
    <t>Montáž nosníku s konzolami nebo závitovými tyčemi pro slaboproud šířky přes 150 do 250 mm</t>
  </si>
  <si>
    <t>682742654</t>
  </si>
  <si>
    <t>https://podminky.urs.cz/item/CS_URS_2025_01/742110124</t>
  </si>
  <si>
    <t>KZI60300</t>
  </si>
  <si>
    <t>KZI 60x300x1.00_S Žlab kabelový s integrovanou spojkou</t>
  </si>
  <si>
    <t>26521319</t>
  </si>
  <si>
    <t>"1PP" 15</t>
  </si>
  <si>
    <t>KZI60300ns</t>
  </si>
  <si>
    <t>Nosný systém pro kabelový žlab š.300mm, konzoly, výložníky,závitové tyče, spojky, příslušenství</t>
  </si>
  <si>
    <t>-400013806</t>
  </si>
  <si>
    <t>742110107</t>
  </si>
  <si>
    <t>Montáž kabelového žlabu pro slaboproud šířky přes 250 mm</t>
  </si>
  <si>
    <t>294397164</t>
  </si>
  <si>
    <t>https://podminky.urs.cz/item/CS_URS_2025_01/742110107</t>
  </si>
  <si>
    <t>KZI60150</t>
  </si>
  <si>
    <t>KZI 60x150x1.00_S Žlab kabelový s integrovanou spojkou</t>
  </si>
  <si>
    <t>-760998930</t>
  </si>
  <si>
    <t>"1NP" 40</t>
  </si>
  <si>
    <t>"1PP" 30</t>
  </si>
  <si>
    <t>KZI60150ns</t>
  </si>
  <si>
    <t>Nosný systém pro kabelový žlab š.150mm, konzoly, výložníky,závitové tyče, spojky, příslušenství</t>
  </si>
  <si>
    <t>754925425</t>
  </si>
  <si>
    <t>742110102</t>
  </si>
  <si>
    <t>Montáž kabelového žlabu pro slaboproud šířky do 150 mm</t>
  </si>
  <si>
    <t>-1954553931</t>
  </si>
  <si>
    <t>https://podminky.urs.cz/item/CS_URS_2025_01/742110102</t>
  </si>
  <si>
    <t>SLP-SK</t>
  </si>
  <si>
    <t>Strukturovaná kabeláž</t>
  </si>
  <si>
    <t>SLP-SK-MON</t>
  </si>
  <si>
    <t>Montážní práce a materiál</t>
  </si>
  <si>
    <t>2207028</t>
  </si>
  <si>
    <t>Svazkový držák Grip 15x NYM3x1,5, St, pásově zinkováno</t>
  </si>
  <si>
    <t>973071845</t>
  </si>
  <si>
    <t>680</t>
  </si>
  <si>
    <t>742110161</t>
  </si>
  <si>
    <t>Montáž spony pro uchycení kabelů pro slaboproud</t>
  </si>
  <si>
    <t>-2122790633</t>
  </si>
  <si>
    <t>https://podminky.urs.cz/item/CS_URS_2025_01/742110161</t>
  </si>
  <si>
    <t>39173100</t>
  </si>
  <si>
    <t>Ohebná trubka PVC 1225 L50 25mm tmavě šedá</t>
  </si>
  <si>
    <t>-1311724540</t>
  </si>
  <si>
    <t>480</t>
  </si>
  <si>
    <t>742110002</t>
  </si>
  <si>
    <t>Montáž trubek pro slaboproud plastových ohebných uložených pod omítku</t>
  </si>
  <si>
    <t>-1670740129</t>
  </si>
  <si>
    <t>https://podminky.urs.cz/item/CS_URS_2025_01/742110002</t>
  </si>
  <si>
    <t>1240653</t>
  </si>
  <si>
    <t>Elektroinstalační krabice KP 68/D KA</t>
  </si>
  <si>
    <t>1034756825</t>
  </si>
  <si>
    <t>KUL6845</t>
  </si>
  <si>
    <t>Krabice elektroinstalační do sádrokartonu KUL 68-45/LD_NA</t>
  </si>
  <si>
    <t>-311991305</t>
  </si>
  <si>
    <t>LK8028</t>
  </si>
  <si>
    <t>Krabice přístrojová na povrch 80X28</t>
  </si>
  <si>
    <t>-458934800</t>
  </si>
  <si>
    <t>742110504</t>
  </si>
  <si>
    <t>Montáž krabic pro slaboproud zapuštěných plastových odbočných kruhových s víčkem</t>
  </si>
  <si>
    <t>1898861159</t>
  </si>
  <si>
    <t>https://podminky.urs.cz/item/CS_URS_2025_01/742110504</t>
  </si>
  <si>
    <t>SKDTC6A</t>
  </si>
  <si>
    <t>Zásuvka datová 2xRJ45 STP Cat.6A bílá, sestava datová zásuvka, nosná maska, rámeček, 2x keystone Cat6A beznástrojový certifikovaný</t>
  </si>
  <si>
    <t>1649513111</t>
  </si>
  <si>
    <t>742330044</t>
  </si>
  <si>
    <t>Montáž datové zásuvky 1 až 6 pozic</t>
  </si>
  <si>
    <t>460173393</t>
  </si>
  <si>
    <t>https://podminky.urs.cz/item/CS_URS_2025_01/742330044</t>
  </si>
  <si>
    <t>742330045</t>
  </si>
  <si>
    <t>Montáž datové zásuvky 1 až 6 pozic přisazené na omítku</t>
  </si>
  <si>
    <t>-254990772</t>
  </si>
  <si>
    <t>https://podminky.urs.cz/item/CS_URS_2025_01/742330045</t>
  </si>
  <si>
    <t>742330051</t>
  </si>
  <si>
    <t>Popis portu datové zásuvky</t>
  </si>
  <si>
    <t>271578928</t>
  </si>
  <si>
    <t>https://podminky.urs.cz/item/CS_URS_2025_01/742330051</t>
  </si>
  <si>
    <t>26000037</t>
  </si>
  <si>
    <t>Kabel SXKD-6A-STP Cat.6A, LSOH B2ca s1a d1 a1, oranžový</t>
  </si>
  <si>
    <t>-2029925738</t>
  </si>
  <si>
    <t>5500</t>
  </si>
  <si>
    <t>742124001</t>
  </si>
  <si>
    <t>Montáž kabelů datových FTP, UTP, STP pro vnitřní rozvody do žlabu nebo lišty</t>
  </si>
  <si>
    <t>1023198028</t>
  </si>
  <si>
    <t>https://podminky.urs.cz/item/CS_URS_2025_01/742124001</t>
  </si>
  <si>
    <t>4000</t>
  </si>
  <si>
    <t>742124002</t>
  </si>
  <si>
    <t>Montáž kabelů datových FTP, UTP, STP pro vnitřní rozvody do trubky</t>
  </si>
  <si>
    <t>449520016</t>
  </si>
  <si>
    <t>https://podminky.urs.cz/item/CS_URS_2025_01/742124002</t>
  </si>
  <si>
    <t>742124006</t>
  </si>
  <si>
    <t>Montáž kabelů datových FTP, UTP, STP ukončení kabelu spojkou</t>
  </si>
  <si>
    <t>-399911349</t>
  </si>
  <si>
    <t>https://podminky.urs.cz/item/CS_URS_2025_01/742124006</t>
  </si>
  <si>
    <t>1257414004</t>
  </si>
  <si>
    <t>Telekomunikační kabel SYKFY 15x2x0,5</t>
  </si>
  <si>
    <t>-1789961152</t>
  </si>
  <si>
    <t>742121002</t>
  </si>
  <si>
    <t>Montáž kabelů sdělovacích pro vnitřní rozvody přes 15 žil</t>
  </si>
  <si>
    <t>1277423839</t>
  </si>
  <si>
    <t>https://podminky.urs.cz/item/CS_URS_2025_01/742121002</t>
  </si>
  <si>
    <t>ALT68834</t>
  </si>
  <si>
    <t>HDPE mikrotrubička 10/8mm, vnitřní lubrikační vrstva, pro zafouknutí kabelů do průměru 6mm</t>
  </si>
  <si>
    <t>1400087700</t>
  </si>
  <si>
    <t>742110013</t>
  </si>
  <si>
    <t>Montáž trubek pro slaboproud plastových tuhých pro vnitřní rozvody pro optická vlákna</t>
  </si>
  <si>
    <t>-1987621492</t>
  </si>
  <si>
    <t>https://podminky.urs.cz/item/CS_URS_2025_01/742110013</t>
  </si>
  <si>
    <t>ALT50723</t>
  </si>
  <si>
    <t>Kabel optický k zafouknutí 24 vláken SM 9/125</t>
  </si>
  <si>
    <t>719224318</t>
  </si>
  <si>
    <t>742124012</t>
  </si>
  <si>
    <t>Montáž kabelů datových optických pro vnitřní rozvody do trubky zafouknutím</t>
  </si>
  <si>
    <t>3942034</t>
  </si>
  <si>
    <t>https://podminky.urs.cz/item/CS_URS_2025_01/742124012</t>
  </si>
  <si>
    <t>742330101</t>
  </si>
  <si>
    <t>Měření metalického segmentu s vyhotovením protokolu</t>
  </si>
  <si>
    <t>-1405435669</t>
  </si>
  <si>
    <t>https://podminky.urs.cz/item/CS_URS_2025_01/742330101</t>
  </si>
  <si>
    <t>SLP-SK-DR</t>
  </si>
  <si>
    <t>Datový rozvaděč</t>
  </si>
  <si>
    <t>DR42U</t>
  </si>
  <si>
    <t>19" rozvaděč stojanový 42U/800x800 přední dveře perforované, zadní perforované dvoukřídlé</t>
  </si>
  <si>
    <t>1159325216</t>
  </si>
  <si>
    <t>DR-RAX-MS-X81-X1</t>
  </si>
  <si>
    <t>Sada koleček s max. doporučenou nosností všech 4 koleček 800 kg</t>
  </si>
  <si>
    <t>561362422</t>
  </si>
  <si>
    <t>742330005</t>
  </si>
  <si>
    <t>Montáž rozvaděče stojanového přes 30U</t>
  </si>
  <si>
    <t>-218518193</t>
  </si>
  <si>
    <t>https://podminky.urs.cz/item/CS_URS_2025_01/742330005</t>
  </si>
  <si>
    <t>DR-RAX-CH-X02-A1</t>
  </si>
  <si>
    <t>Ventilační jednotka do 19" racku, 4x ventilátor</t>
  </si>
  <si>
    <t>-1338082402</t>
  </si>
  <si>
    <t>742330037</t>
  </si>
  <si>
    <t>Montáž jednotky ventilační do stropu či podlahy stojanového rozvaděče</t>
  </si>
  <si>
    <t>-2034707521</t>
  </si>
  <si>
    <t>https://podminky.urs.cz/item/CS_URS_2025_01/742330037</t>
  </si>
  <si>
    <t>742330039</t>
  </si>
  <si>
    <t>Montáž termostatu</t>
  </si>
  <si>
    <t>-438874757</t>
  </si>
  <si>
    <t>https://podminky.urs.cz/item/CS_URS_2025_01/742330039</t>
  </si>
  <si>
    <t>DR-RAB-PD-X11-A1</t>
  </si>
  <si>
    <t xml:space="preserve">Rozvodný panel 1U, 7x zásuvka, bleskojistka, podsvícený vypínač, 3x1.5mm 2m kabel </t>
  </si>
  <si>
    <t>-967969717</t>
  </si>
  <si>
    <t>742330022</t>
  </si>
  <si>
    <t>Montáž napájecího panelu do rozvaděče</t>
  </si>
  <si>
    <t>-1278353010</t>
  </si>
  <si>
    <t>https://podminky.urs.cz/item/CS_URS_2025_01/742330022</t>
  </si>
  <si>
    <t>24200243</t>
  </si>
  <si>
    <t>Univerzální modulární neosazený patch panel 24 portů černý 1U SX24M-0-STP-BK-UNI</t>
  </si>
  <si>
    <t>1010503501</t>
  </si>
  <si>
    <t>742330034</t>
  </si>
  <si>
    <t>Montáž patch panelu 24 portů neosazeného</t>
  </si>
  <si>
    <t>2044266752</t>
  </si>
  <si>
    <t>https://podminky.urs.cz/item/CS_URS_2025_01/742330034</t>
  </si>
  <si>
    <t>25286902</t>
  </si>
  <si>
    <t>Samořezný keystone CAT6A STP RJ45 SXKJ-10G-STP-BK-SA Component Level a 4PPoE certifikace, beznástrojový</t>
  </si>
  <si>
    <t>-682806447</t>
  </si>
  <si>
    <t>1373447364</t>
  </si>
  <si>
    <t>24024750</t>
  </si>
  <si>
    <t>ISDN/Cat3 panel 25 x RJ45 černý 1U SX25-ISDN-BK, telefonní osazený</t>
  </si>
  <si>
    <t>162823104</t>
  </si>
  <si>
    <t>742330035</t>
  </si>
  <si>
    <t>Montáž patch panelu IDSN, 25 portů</t>
  </si>
  <si>
    <t>-501412784</t>
  </si>
  <si>
    <t>https://podminky.urs.cz/item/CS_URS_2025_01/742330035</t>
  </si>
  <si>
    <t>DR-DBC14805</t>
  </si>
  <si>
    <t>19" vyvaz.kovový panel,5x velké kovové oko, 1U</t>
  </si>
  <si>
    <t>1845862581</t>
  </si>
  <si>
    <t>742330023</t>
  </si>
  <si>
    <t>Montáž vyvazovacího panelu 1U</t>
  </si>
  <si>
    <t>951596810</t>
  </si>
  <si>
    <t>https://podminky.urs.cz/item/CS_URS_2025_01/742330023</t>
  </si>
  <si>
    <t>DR-HSELS169LG</t>
  </si>
  <si>
    <t>19" FO optický rozvaděč - vana - kompletně vybavený ,24xLC 9/125,pigtail a kazeta,1U</t>
  </si>
  <si>
    <t>204383151</t>
  </si>
  <si>
    <t>742330027</t>
  </si>
  <si>
    <t>Montáž panelu pro 24 x optický konektor</t>
  </si>
  <si>
    <t>-20958162</t>
  </si>
  <si>
    <t>https://podminky.urs.cz/item/CS_URS_2025_01/742330027</t>
  </si>
  <si>
    <t>742330036</t>
  </si>
  <si>
    <t>Montáž optické vany - sestavení</t>
  </si>
  <si>
    <t>-591351432</t>
  </si>
  <si>
    <t>https://podminky.urs.cz/item/CS_URS_2025_01/742330036</t>
  </si>
  <si>
    <t>DR-CSCOR00507</t>
  </si>
  <si>
    <t>Ochrana svárů 60mm</t>
  </si>
  <si>
    <t>1673164124</t>
  </si>
  <si>
    <t>742330029</t>
  </si>
  <si>
    <t>Montáž konektoru SM, MM</t>
  </si>
  <si>
    <t>-1602718266</t>
  </si>
  <si>
    <t>https://podminky.urs.cz/item/CS_URS_2025_01/742330029</t>
  </si>
  <si>
    <t>742330031</t>
  </si>
  <si>
    <t>Teplem smrštitelná ochrana svaru</t>
  </si>
  <si>
    <t>101232544</t>
  </si>
  <si>
    <t>https://podminky.urs.cz/item/CS_URS_2025_01/742330031</t>
  </si>
  <si>
    <t>DR-DSSRA050</t>
  </si>
  <si>
    <t>Montážní sada M6 (šroub, matice, podložka - sada 50 ks)</t>
  </si>
  <si>
    <t>-1015600713</t>
  </si>
  <si>
    <t>MPATCH1M</t>
  </si>
  <si>
    <t>Patch kabel Cat.6A, stíněný, LSZH, 1m, šedý</t>
  </si>
  <si>
    <t>1659863431</t>
  </si>
  <si>
    <t>MPATCH2M</t>
  </si>
  <si>
    <t>Patch kabel Cat.6A, stíněný, LSZH, 2m, šedý</t>
  </si>
  <si>
    <t>1144977677</t>
  </si>
  <si>
    <t>MPATCH5M</t>
  </si>
  <si>
    <t>Patch kabel Cat.6A, stíněný, LZSH, 5m, šedý</t>
  </si>
  <si>
    <t>723481945</t>
  </si>
  <si>
    <t>HLP29LL02F</t>
  </si>
  <si>
    <t>Optický propojovací kabel duplex LC-LC 9/125 OS2, 2m</t>
  </si>
  <si>
    <t>1236828042</t>
  </si>
  <si>
    <t>SLP-SK-AKT</t>
  </si>
  <si>
    <t>Aktivní prvky</t>
  </si>
  <si>
    <t>C9200-48P-E</t>
  </si>
  <si>
    <t>Switch L3, 48 x RJ-45 IEEE 802.3at PoE+ 10/100/1000</t>
  </si>
  <si>
    <t>772659779</t>
  </si>
  <si>
    <t>PWR-C6-1KWAC</t>
  </si>
  <si>
    <t>Přídavný zdroj , modul 740W pro switche C9200-48p-E</t>
  </si>
  <si>
    <t>-1620627198</t>
  </si>
  <si>
    <t>C9200-NM-4X</t>
  </si>
  <si>
    <t xml:space="preserve">Síťový SFP modul 4x 1g/10G pro switche C9200-48p-E </t>
  </si>
  <si>
    <t>671505506</t>
  </si>
  <si>
    <t>C9200-STACK-KIT</t>
  </si>
  <si>
    <t>Stack kit pro switch C9200-48P-E včetně STACK-T4-50CM kabeláže</t>
  </si>
  <si>
    <t>1264970293</t>
  </si>
  <si>
    <t>C-DNA-E</t>
  </si>
  <si>
    <t>Licence Cisco DNA Essentials</t>
  </si>
  <si>
    <t>-1727452336</t>
  </si>
  <si>
    <t>SFP001.1</t>
  </si>
  <si>
    <t>Optický modul Cisco SFP-10G , 10km, SM, LC duplex</t>
  </si>
  <si>
    <t>-352182337</t>
  </si>
  <si>
    <t>742330012</t>
  </si>
  <si>
    <t>Montáž zařízení do rozvaděče (switch, UPS, DVR, server) bez nastavení</t>
  </si>
  <si>
    <t>-1465156184</t>
  </si>
  <si>
    <t>https://podminky.urs.cz/item/CS_URS_2025_01/742330012</t>
  </si>
  <si>
    <t>NAAUBT1185</t>
  </si>
  <si>
    <t>WiFi Access point, 802.11n/ac/ax/be, Wi-Fi 7, MIMO 2×2, MIMO 4×4, 2,4/5/6GHz, 5,8Gbps + 8,6Gbps + 688Mbps, PoE++</t>
  </si>
  <si>
    <t>671717723</t>
  </si>
  <si>
    <t>742330061</t>
  </si>
  <si>
    <t>Montáž přístupového bodu včetně nastavení</t>
  </si>
  <si>
    <t>620812184</t>
  </si>
  <si>
    <t>https://podminky.urs.cz/item/CS_URS_2025_01/742330061</t>
  </si>
  <si>
    <t>SLP-SZ</t>
  </si>
  <si>
    <t>Signalizační zařízení</t>
  </si>
  <si>
    <t>RT-07D IP</t>
  </si>
  <si>
    <t>Pokojový terminál s dohovorem a displejem IP</t>
  </si>
  <si>
    <t>1388479120</t>
  </si>
  <si>
    <t>742360126</t>
  </si>
  <si>
    <t>Montáž terminálu personálu signalizačního</t>
  </si>
  <si>
    <t>1888672524</t>
  </si>
  <si>
    <t>https://podminky.urs.cz/item/CS_URS_2025_01/742360126</t>
  </si>
  <si>
    <t>EC-07 IP</t>
  </si>
  <si>
    <t>Táhlo a tlačítko nouzového volání nouzového volání IP</t>
  </si>
  <si>
    <t>1240218949</t>
  </si>
  <si>
    <t>742360162</t>
  </si>
  <si>
    <t>Montáž táhla nouzového volání s tlačítkem</t>
  </si>
  <si>
    <t>27369429</t>
  </si>
  <si>
    <t>https://podminky.urs.cz/item/CS_URS_2025_01/742360162</t>
  </si>
  <si>
    <t>DZ-LED-CL</t>
  </si>
  <si>
    <t>Svítidlo signalizační LED</t>
  </si>
  <si>
    <t>-1225762710</t>
  </si>
  <si>
    <t>742360201</t>
  </si>
  <si>
    <t>Montáž svítidla</t>
  </si>
  <si>
    <t>-1718455321</t>
  </si>
  <si>
    <t>https://podminky.urs.cz/item/CS_URS_2025_01/742360201</t>
  </si>
  <si>
    <t>K11kk02427</t>
  </si>
  <si>
    <t>KU 68-1901, KRABICE UNIVERZÁLNÍ, ŠEDÁ</t>
  </si>
  <si>
    <t>-1961848680</t>
  </si>
  <si>
    <t>KP672</t>
  </si>
  <si>
    <t>KP 67-2 Instalační krabice pod omítku</t>
  </si>
  <si>
    <t>1209622350</t>
  </si>
  <si>
    <t>DZ-IFS</t>
  </si>
  <si>
    <t>Instalační rámeček jednonásobný</t>
  </si>
  <si>
    <t>-2063757796</t>
  </si>
  <si>
    <t>DZ-IFD</t>
  </si>
  <si>
    <t>Instalační rámeček pro pokojové terminály</t>
  </si>
  <si>
    <t>-471634995</t>
  </si>
  <si>
    <t>-216428233</t>
  </si>
  <si>
    <t>-349749622</t>
  </si>
  <si>
    <t>-1848385833</t>
  </si>
  <si>
    <t>742121001</t>
  </si>
  <si>
    <t>Montáž kabelů sdělovacích pro vnitřní rozvody do 15 žil</t>
  </si>
  <si>
    <t>-691125298</t>
  </si>
  <si>
    <t>https://podminky.urs.cz/item/CS_URS_2025_01/742121001</t>
  </si>
  <si>
    <t>742360421</t>
  </si>
  <si>
    <t>Kontrola a otestování rozvodného vedení</t>
  </si>
  <si>
    <t>-1273776525</t>
  </si>
  <si>
    <t>https://podminky.urs.cz/item/CS_URS_2025_01/742360421</t>
  </si>
  <si>
    <t>SZ-INS</t>
  </si>
  <si>
    <t>Připojení a integrace do stávajícího systému</t>
  </si>
  <si>
    <t>922008513</t>
  </si>
  <si>
    <t>SLP-STA</t>
  </si>
  <si>
    <t>Společná televizní anténa</t>
  </si>
  <si>
    <t>1240653.1</t>
  </si>
  <si>
    <t>890462707</t>
  </si>
  <si>
    <t>932809175</t>
  </si>
  <si>
    <t>1217416</t>
  </si>
  <si>
    <t>Ohebná elektroinstalační trubka PVC 1216 16mm tmavě šedá</t>
  </si>
  <si>
    <t>1191862588</t>
  </si>
  <si>
    <t>1343933080</t>
  </si>
  <si>
    <t>STARF003</t>
  </si>
  <si>
    <t>RG-59U/48FA-LSZH-FRPO 6,0 mm, Impedance 75Ohm</t>
  </si>
  <si>
    <t>-2004806160</t>
  </si>
  <si>
    <t>-792598610</t>
  </si>
  <si>
    <t>F-KON</t>
  </si>
  <si>
    <t>F-konektor zakončení koax kabelu u antén a zesilovače</t>
  </si>
  <si>
    <t>-51055240</t>
  </si>
  <si>
    <t>742420111</t>
  </si>
  <si>
    <t>Montáž F konektoru</t>
  </si>
  <si>
    <t>892577700</t>
  </si>
  <si>
    <t>https://podminky.urs.cz/item/CS_URS_2025_01/742420111</t>
  </si>
  <si>
    <t>ZAS-KONC</t>
  </si>
  <si>
    <t>Účastnická zásuvka Tv FM/DAB koncová</t>
  </si>
  <si>
    <t>1456358754</t>
  </si>
  <si>
    <t>ZAS-KR</t>
  </si>
  <si>
    <t>Kryt účastnické zásuvky, barva dle PD interiéru</t>
  </si>
  <si>
    <t>-1778345556</t>
  </si>
  <si>
    <t>ZAS-RAM</t>
  </si>
  <si>
    <t>Rámeček účastnické zásuvky, barva dle PD interiéru</t>
  </si>
  <si>
    <t>-275175361</t>
  </si>
  <si>
    <t>742420121</t>
  </si>
  <si>
    <t>Montáž televizní zásuvky koncové nebo průběžné</t>
  </si>
  <si>
    <t>-116789402</t>
  </si>
  <si>
    <t>https://podminky.urs.cz/item/CS_URS_2025_01/742420121</t>
  </si>
  <si>
    <t>STA-INS</t>
  </si>
  <si>
    <t>543589662</t>
  </si>
  <si>
    <t>SLP-DT</t>
  </si>
  <si>
    <t>Domácí telefon</t>
  </si>
  <si>
    <t>9155062</t>
  </si>
  <si>
    <t>Montážní podložka pro 2 moduly dv.tabla</t>
  </si>
  <si>
    <t>-1279150921</t>
  </si>
  <si>
    <t>742310004</t>
  </si>
  <si>
    <t>Montáž elektroinstalační krabice pod tablo domácího telefonu</t>
  </si>
  <si>
    <t>-754119964</t>
  </si>
  <si>
    <t>https://podminky.urs.cz/item/CS_URS_2025_01/742310004</t>
  </si>
  <si>
    <t>9155211C</t>
  </si>
  <si>
    <t>IP Dveřní tablo, hlavní jednotka s kamerou</t>
  </si>
  <si>
    <t>-658681490</t>
  </si>
  <si>
    <t>9155035</t>
  </si>
  <si>
    <t>Rozšiřující modul 5 tlačítek k dveřnímu tablu</t>
  </si>
  <si>
    <t>-155185842</t>
  </si>
  <si>
    <t>9155022</t>
  </si>
  <si>
    <t>Rám pro povrchovou instalaci se 2 moduly</t>
  </si>
  <si>
    <t>-994525029</t>
  </si>
  <si>
    <t>742310002</t>
  </si>
  <si>
    <t>Montáž komunikačního tabla k domácímu telefonu</t>
  </si>
  <si>
    <t>-2099576227</t>
  </si>
  <si>
    <t>https://podminky.urs.cz/item/CS_URS_2025_01/742310002</t>
  </si>
  <si>
    <t>1120111EU</t>
  </si>
  <si>
    <t>GXV3350 SIP video telefon</t>
  </si>
  <si>
    <t>633025840</t>
  </si>
  <si>
    <t>SLP-ACS</t>
  </si>
  <si>
    <t>Elektronická kontrola vstupu</t>
  </si>
  <si>
    <t>-70424940</t>
  </si>
  <si>
    <t>482457901</t>
  </si>
  <si>
    <t>1695876191</t>
  </si>
  <si>
    <t>1075666455</t>
  </si>
  <si>
    <t>REA::MP</t>
  </si>
  <si>
    <t>Řídící jednotka přístupového systému. Řízení max. 4ks externích čteček. Napájení PoE. Krytí IP 55.</t>
  </si>
  <si>
    <t>13192711</t>
  </si>
  <si>
    <t>742240005</t>
  </si>
  <si>
    <t>Montáž řídící jednotky pro připojení čteček k elektronické kontrole vstupu</t>
  </si>
  <si>
    <t>357557442</t>
  </si>
  <si>
    <t>https://podminky.urs.cz/item/CS_URS_2025_01/742240005</t>
  </si>
  <si>
    <t>RDRDC</t>
  </si>
  <si>
    <t xml:space="preserve">Externí čtečka bezkontaktních karet duální -  podpora čtení bezkontaktních karet na frekvenci 125 kHz i 13.56 MHz, včetně podpory NFC technologie, provedení dual cube 85*85*20mm</t>
  </si>
  <si>
    <t>-22969776</t>
  </si>
  <si>
    <t>RDRDCKEY</t>
  </si>
  <si>
    <t xml:space="preserve">Externí čtečka bezkontaktních karet duální s klávesnicí -  podpora čtení bezkontaktních karet na frekvenci 125 kHz i 13.56 MHz, včetně podpory NFC technologie, klávesnice pro zadání PIN, provedení dual pin cube , rozměr 85*85*20mm</t>
  </si>
  <si>
    <t>550375614</t>
  </si>
  <si>
    <t>742240001</t>
  </si>
  <si>
    <t>Montáž čtečky karet k elektronické kontrole vstupu</t>
  </si>
  <si>
    <t>1998862376</t>
  </si>
  <si>
    <t>https://podminky.urs.cz/item/CS_URS_2025_01/742240001</t>
  </si>
  <si>
    <t>113179</t>
  </si>
  <si>
    <t>PSBEN 13.8V/3A/17Ah/EN záložní impulzní napájecí zdroj Grade 3</t>
  </si>
  <si>
    <t>41632201</t>
  </si>
  <si>
    <t>NP17-12I</t>
  </si>
  <si>
    <t>Akumulátor 12V/17Ah šroubové svorky M5, životnost až 5 let, VdS</t>
  </si>
  <si>
    <t>460604618</t>
  </si>
  <si>
    <t>742240008</t>
  </si>
  <si>
    <t>Montáž spínavého zdroje s krytem 12V, 3,5 A s akumulátorem 12V/17 Ah k elektronické kontrole vstupu</t>
  </si>
  <si>
    <t>202481926</t>
  </si>
  <si>
    <t>https://podminky.urs.cz/item/CS_URS_2025_01/742240008</t>
  </si>
  <si>
    <t>SDELKAB1Read</t>
  </si>
  <si>
    <t>Stíněný kabel 2x0,5 + 8x0,22mm, lanko</t>
  </si>
  <si>
    <t>-868615992</t>
  </si>
  <si>
    <t>400</t>
  </si>
  <si>
    <t>SDELKAB2Zam</t>
  </si>
  <si>
    <t>Kabel 2x0,75 + 4x0,22</t>
  </si>
  <si>
    <t>-776430530</t>
  </si>
  <si>
    <t>2049994910962_2</t>
  </si>
  <si>
    <t xml:space="preserve">Kabel 2x2,5 CXKH-R </t>
  </si>
  <si>
    <t>1987658382</t>
  </si>
  <si>
    <t>Z0010-39461.1</t>
  </si>
  <si>
    <t>Kabel S/FTP 4P,LSOH , CAT6A</t>
  </si>
  <si>
    <t>-833111627</t>
  </si>
  <si>
    <t>RJ45kon</t>
  </si>
  <si>
    <t>Konektor RJ45 CAT6 STP stíněný</t>
  </si>
  <si>
    <t>1953918501</t>
  </si>
  <si>
    <t>-257981156</t>
  </si>
  <si>
    <t>1020</t>
  </si>
  <si>
    <t>ACSLIC</t>
  </si>
  <si>
    <t xml:space="preserve">Licence SW na 1 ks čtecích hlavy,  manuál, instalace na 1 pracovní stanici</t>
  </si>
  <si>
    <t>817680713</t>
  </si>
  <si>
    <t>ACS-INS</t>
  </si>
  <si>
    <t>-273265414</t>
  </si>
  <si>
    <t>CCTV</t>
  </si>
  <si>
    <t>Kamerový dohledový systém</t>
  </si>
  <si>
    <t>LND-6072R</t>
  </si>
  <si>
    <t>Vnitřní IP DOME kamera, 1/2.8" 2MP CMOS, VF, 3.2-10mm, WDR 120dB, IR 20m</t>
  </si>
  <si>
    <t>2128004818</t>
  </si>
  <si>
    <t>742230004</t>
  </si>
  <si>
    <t>Montáž vnitřní kamery</t>
  </si>
  <si>
    <t>283948338</t>
  </si>
  <si>
    <t>https://podminky.urs.cz/item/CS_URS_2025_01/742230004</t>
  </si>
  <si>
    <t>742230101</t>
  </si>
  <si>
    <t>Licence k připojení jedné kamery k SW</t>
  </si>
  <si>
    <t>1609137927</t>
  </si>
  <si>
    <t>https://podminky.urs.cz/item/CS_URS_2025_01/742230101</t>
  </si>
  <si>
    <t>1261489959</t>
  </si>
  <si>
    <t>742230103</t>
  </si>
  <si>
    <t>Nastavení záběru podle přání uživatele</t>
  </si>
  <si>
    <t>899216771</t>
  </si>
  <si>
    <t>https://podminky.urs.cz/item/CS_URS_2025_01/742230103</t>
  </si>
  <si>
    <t>CCTV-INS</t>
  </si>
  <si>
    <t>-1617739378</t>
  </si>
  <si>
    <t>JČ</t>
  </si>
  <si>
    <t>Jednotný čas</t>
  </si>
  <si>
    <t>JC-EK28D</t>
  </si>
  <si>
    <t>Ručkové podružné analogové hodiny, kulaté, prům. 28cm - 2 strany</t>
  </si>
  <si>
    <t>-713474426</t>
  </si>
  <si>
    <t>JC-SZ28</t>
  </si>
  <si>
    <t>Stropní závěs pro analogové hodiny</t>
  </si>
  <si>
    <t>139806027</t>
  </si>
  <si>
    <t>742340001</t>
  </si>
  <si>
    <t>Montáž závěsných hodin</t>
  </si>
  <si>
    <t>398218198</t>
  </si>
  <si>
    <t>https://podminky.urs.cz/item/CS_URS_2025_01/742340001</t>
  </si>
  <si>
    <t>1-27724131</t>
  </si>
  <si>
    <t>Instalační kabel CAT5E UTP LSOH</t>
  </si>
  <si>
    <t>-2063770473</t>
  </si>
  <si>
    <t>469079068</t>
  </si>
  <si>
    <t>VS</t>
  </si>
  <si>
    <t>Vyvolávací systém</t>
  </si>
  <si>
    <t>TET-QVL222</t>
  </si>
  <si>
    <t>Kiosek nástěnný pro výdej pořadového čísla s 22" dotykovou obrazovkou, ořez vytištěných lístků, korpus kovový, kryt obrazovky tvrzeným sklem, komunikační rozhraní TCP/IP</t>
  </si>
  <si>
    <t>1644424588</t>
  </si>
  <si>
    <t>TET-KIO-INS</t>
  </si>
  <si>
    <t>Instalace VS kiosku na zeď</t>
  </si>
  <si>
    <t>-1993802683</t>
  </si>
  <si>
    <t>582868623</t>
  </si>
  <si>
    <t>TET-VRS</t>
  </si>
  <si>
    <t>Řídící virtuální server VPS (vyvolávací a pořadníkový systém)</t>
  </si>
  <si>
    <t>-1763097977</t>
  </si>
  <si>
    <t>TET-VRS-INS</t>
  </si>
  <si>
    <t>Instalace virtuálního serveru a klientů na přepážky</t>
  </si>
  <si>
    <t>-1307787701</t>
  </si>
  <si>
    <t>TET-INTKIO</t>
  </si>
  <si>
    <t>Naprogramování interface kiosku</t>
  </si>
  <si>
    <t>452978080</t>
  </si>
  <si>
    <t>TET-TEST</t>
  </si>
  <si>
    <t>Odzkoušení a nastavení všech zařízení</t>
  </si>
  <si>
    <t>-1836392873</t>
  </si>
  <si>
    <t>TET-SKOL</t>
  </si>
  <si>
    <t>Zaškolení uživatele</t>
  </si>
  <si>
    <t>1433086658</t>
  </si>
  <si>
    <t>SLP-MON</t>
  </si>
  <si>
    <t>Monitoring</t>
  </si>
  <si>
    <t>403273918</t>
  </si>
  <si>
    <t>-1415239838</t>
  </si>
  <si>
    <t>-84767335</t>
  </si>
  <si>
    <t>1188107591</t>
  </si>
  <si>
    <t>27724119</t>
  </si>
  <si>
    <t>Instalační kabel CAT6 UTP LSOH pro RS485 - monitoring</t>
  </si>
  <si>
    <t>1497347651</t>
  </si>
  <si>
    <t>86661571</t>
  </si>
  <si>
    <t>485KM45</t>
  </si>
  <si>
    <t>KM45 - zásuvkový modul 2xRJ45 pro sériovou kabeláž RS485 monitorovacího systému, 2xkrone</t>
  </si>
  <si>
    <t>247859134</t>
  </si>
  <si>
    <t>178994346</t>
  </si>
  <si>
    <t>24000050</t>
  </si>
  <si>
    <t>Patch panel 24 x RJ45 CAT6 UTP s vyvazovací lištou 1U SX24L-6-UTP-BK-N osazený</t>
  </si>
  <si>
    <t>1375972764</t>
  </si>
  <si>
    <t>742330024</t>
  </si>
  <si>
    <t>Montáž patch panelu 24 portů</t>
  </si>
  <si>
    <t>-496577846</t>
  </si>
  <si>
    <t>https://podminky.urs.cz/item/CS_URS_2025_01/742330024</t>
  </si>
  <si>
    <t>D1.01.4h3 - Elektrická požární signalizace</t>
  </si>
  <si>
    <t>D1.01.4h3 - Elektrická požární signalizace - I. Etapa</t>
  </si>
  <si>
    <t>Elektrická požární signalizace - I. Etapa</t>
  </si>
  <si>
    <t>20-1000012-01-01</t>
  </si>
  <si>
    <t>B8-DXI2, karta dvou kruhových adresných linek, až 250 adres/kruh, až 3500m/kruh, pro modulární ústředny</t>
  </si>
  <si>
    <t>-639284764</t>
  </si>
  <si>
    <t>742210006</t>
  </si>
  <si>
    <t>Montáž rozšiřující karty do ústředny EPS</t>
  </si>
  <si>
    <t>1193591205</t>
  </si>
  <si>
    <t>https://podminky.urs.cz/item/CS_URS_2025_01/742210006</t>
  </si>
  <si>
    <t>30-5700007-01-03</t>
  </si>
  <si>
    <t>MCP 535X-1 Hlásič tlačítkový</t>
  </si>
  <si>
    <t>734158977</t>
  </si>
  <si>
    <t>742210151</t>
  </si>
  <si>
    <t>Montáž tlačítkového hlásiče se sklíčkem</t>
  </si>
  <si>
    <t>-1059312601</t>
  </si>
  <si>
    <t>https://podminky.urs.cz/item/CS_URS_2025_01/742210151</t>
  </si>
  <si>
    <t>30-4100005-01-01</t>
  </si>
  <si>
    <t xml:space="preserve">USB 502-1 Patice pro multisenzorové  hlásiče</t>
  </si>
  <si>
    <t>-1199885402</t>
  </si>
  <si>
    <t>20-2100019-01-01</t>
  </si>
  <si>
    <t>USB 502-20 Patice hlásiče s obvodovou LED indikací</t>
  </si>
  <si>
    <t>410099806</t>
  </si>
  <si>
    <t>742210131</t>
  </si>
  <si>
    <t>Montáž soklu hlásiče nebo patice</t>
  </si>
  <si>
    <t>-951814010</t>
  </si>
  <si>
    <t>https://podminky.urs.cz/item/CS_URS_2025_01/742210131</t>
  </si>
  <si>
    <t>30-5000003-01-05</t>
  </si>
  <si>
    <t>MTD 533X Multisenzorový požární hlásič</t>
  </si>
  <si>
    <t>-1404665095</t>
  </si>
  <si>
    <t>742210121</t>
  </si>
  <si>
    <t>Montáž hlásiče automatického bodového</t>
  </si>
  <si>
    <t>1552720267</t>
  </si>
  <si>
    <t>https://podminky.urs.cz/item/CS_URS_2025_01/742210121</t>
  </si>
  <si>
    <t>20-2100030-01-01</t>
  </si>
  <si>
    <t>BX-UPI Paralelní optický LED indikátor</t>
  </si>
  <si>
    <t>1519567110</t>
  </si>
  <si>
    <t>20-2100011-02-10</t>
  </si>
  <si>
    <t>BX-SBL501-W Siréna do hlásičové patice, bílá</t>
  </si>
  <si>
    <t>-641899137</t>
  </si>
  <si>
    <t>742210261</t>
  </si>
  <si>
    <t>Montáž sirény, majáku nebo signalizace</t>
  </si>
  <si>
    <t>-1918647729</t>
  </si>
  <si>
    <t>https://podminky.urs.cz/item/CS_URS_2025_01/742210261</t>
  </si>
  <si>
    <t>20-2100015-01-02</t>
  </si>
  <si>
    <t>BX-O1 Výstupní modul 1x relé</t>
  </si>
  <si>
    <t>-648129227</t>
  </si>
  <si>
    <t>742210301</t>
  </si>
  <si>
    <t>Montáž vstupně výstupního reléového prvku 1 kontakt s krytem</t>
  </si>
  <si>
    <t>-346112173</t>
  </si>
  <si>
    <t>https://podminky.urs.cz/item/CS_URS_2025_01/742210301</t>
  </si>
  <si>
    <t>20-2100004-01-03</t>
  </si>
  <si>
    <t>BX-REL4 výstupní modul 4x relé</t>
  </si>
  <si>
    <t>1730737237</t>
  </si>
  <si>
    <t>742210303</t>
  </si>
  <si>
    <t>Montáž vstupně výstupního reléového prvku 4 kontakty s krytem</t>
  </si>
  <si>
    <t>-1174734936</t>
  </si>
  <si>
    <t>https://podminky.urs.cz/item/CS_URS_2025_01/742210303</t>
  </si>
  <si>
    <t>J-H(St)H 1x2x0,8</t>
  </si>
  <si>
    <t>Kabel, 2 vodiče, bezhalogenový a plamen nešířící pro hlásičové kruhové linky EPS</t>
  </si>
  <si>
    <t>1612048519</t>
  </si>
  <si>
    <t>850</t>
  </si>
  <si>
    <t>JXFE2x2</t>
  </si>
  <si>
    <t>JXFE-V 2x2x0,8 FE180/P30-90-R /h/-/ B2cas1d1 Kabel 4 vodiče, s funkčností při požáru 30min pro kruhovou linku výstupních prvků</t>
  </si>
  <si>
    <t>264347101</t>
  </si>
  <si>
    <t>700</t>
  </si>
  <si>
    <t>JE-H(St)H2-2</t>
  </si>
  <si>
    <t>Kabel JE-H(ST)H 2x2x0,8 FE180/E90 funkční integrita 90 minut, pro ovládané výstupy a sirény</t>
  </si>
  <si>
    <t>-491325125</t>
  </si>
  <si>
    <t>117990065</t>
  </si>
  <si>
    <t>1700</t>
  </si>
  <si>
    <t>EPS-MAT1</t>
  </si>
  <si>
    <t>Příchytka pro kabel do 8mm, turbošroub</t>
  </si>
  <si>
    <t>-518943217</t>
  </si>
  <si>
    <t>4500</t>
  </si>
  <si>
    <t>742111001</t>
  </si>
  <si>
    <t>Montáž příchytky pro kabely samostatné ohniodolné pro slaboproud</t>
  </si>
  <si>
    <t>-625607516</t>
  </si>
  <si>
    <t>https://podminky.urs.cz/item/CS_URS_2025_01/742111001</t>
  </si>
  <si>
    <t>344740989</t>
  </si>
  <si>
    <t>-1850637524</t>
  </si>
  <si>
    <t>742210251</t>
  </si>
  <si>
    <t>Připojení kontaktu ovládaného nebo monitorovaného</t>
  </si>
  <si>
    <t>1868419430</t>
  </si>
  <si>
    <t>https://podminky.urs.cz/item/CS_URS_2025_01/742210251</t>
  </si>
  <si>
    <t>742210421</t>
  </si>
  <si>
    <t>Programování a oživení systému na jeden detektor EPS</t>
  </si>
  <si>
    <t>108159850</t>
  </si>
  <si>
    <t>https://podminky.urs.cz/item/CS_URS_2025_01/742210421</t>
  </si>
  <si>
    <t>742210503</t>
  </si>
  <si>
    <t>Provedení koordinační funkční zkoušky EPS</t>
  </si>
  <si>
    <t>-2117584891</t>
  </si>
  <si>
    <t>https://podminky.urs.cz/item/CS_URS_2025_01/742210503</t>
  </si>
  <si>
    <t>742210521</t>
  </si>
  <si>
    <t>Výchozí revize systému EPS na jeden detektor</t>
  </si>
  <si>
    <t>1162341081</t>
  </si>
  <si>
    <t>https://podminky.urs.cz/item/CS_URS_2025_01/742210521</t>
  </si>
  <si>
    <t>D1.01.6 - Medicinální plyny</t>
  </si>
  <si>
    <t>D1 - Potrubní rozvod</t>
  </si>
  <si>
    <t>D2 - Signalizace</t>
  </si>
  <si>
    <t>D3 - Ukončovací prvky</t>
  </si>
  <si>
    <t>D4 - Montáže, revize, zkoušky</t>
  </si>
  <si>
    <t>Potrubní rozvod</t>
  </si>
  <si>
    <t>Pol1</t>
  </si>
  <si>
    <t>Potrubí Cu ø 8x1mm</t>
  </si>
  <si>
    <t>Pol2</t>
  </si>
  <si>
    <t>Potrubí Cu ø 12x1mm</t>
  </si>
  <si>
    <t>Pol3</t>
  </si>
  <si>
    <t>Potrubí Cu ø 18x1 mm</t>
  </si>
  <si>
    <t>Pol4</t>
  </si>
  <si>
    <t>Prořez potrubí 3%</t>
  </si>
  <si>
    <t>Pol5</t>
  </si>
  <si>
    <t>Pájka Ag 45%</t>
  </si>
  <si>
    <t>g</t>
  </si>
  <si>
    <t>Pol6</t>
  </si>
  <si>
    <t>Chránička potrubí ø 12</t>
  </si>
  <si>
    <t>Pol7</t>
  </si>
  <si>
    <t>Chránička potrubí ø 18</t>
  </si>
  <si>
    <t>Pol8</t>
  </si>
  <si>
    <t xml:space="preserve">Potrubní tvarovky Cu pro potrubí  ø 8x1</t>
  </si>
  <si>
    <t>Pol9</t>
  </si>
  <si>
    <t xml:space="preserve">Potrubní tvarovky Cu pro potrubí  ø 12x1</t>
  </si>
  <si>
    <t>Pol10</t>
  </si>
  <si>
    <t xml:space="preserve">Potrubní tvarovky Cu pro potrubí  ø 18x1</t>
  </si>
  <si>
    <t>Pol11</t>
  </si>
  <si>
    <t xml:space="preserve">Potrubní tvarovky Cu pro potrubí  ø 22x1</t>
  </si>
  <si>
    <t>Pol12</t>
  </si>
  <si>
    <t>Konzolový systém pro jeden plyn ø 12</t>
  </si>
  <si>
    <t>Pol13</t>
  </si>
  <si>
    <t>Konzolový systém pro jeden plyn ø 18,18,18</t>
  </si>
  <si>
    <t>Pol14</t>
  </si>
  <si>
    <t>Značení potrubí</t>
  </si>
  <si>
    <t>Pol15</t>
  </si>
  <si>
    <t>Ochranný plyn při pájení potrubí</t>
  </si>
  <si>
    <t>Pol16</t>
  </si>
  <si>
    <t>Čistící plyn - dusík</t>
  </si>
  <si>
    <t>Pol17</t>
  </si>
  <si>
    <t>Tlaková zkouška, úseková</t>
  </si>
  <si>
    <t>Pol18</t>
  </si>
  <si>
    <t>Tlaková zkouška, závěrečná</t>
  </si>
  <si>
    <t>Pol19</t>
  </si>
  <si>
    <t>Napojení na stávající rozvod</t>
  </si>
  <si>
    <t>Signalizace</t>
  </si>
  <si>
    <t>Pol20</t>
  </si>
  <si>
    <t xml:space="preserve">Ventilový box pro tři plyny (O2,Air4bar,Vac)  . Stávající - demontovaný a znovu montovaný na novém místě . instalace pod omítku,  . Výkres č. 11, detail 01</t>
  </si>
  <si>
    <t>Pol21</t>
  </si>
  <si>
    <t xml:space="preserve">Panel klinické signalizace . Stávající - demontovaný a znovu montovaný na novém místě . instalace pod omítku,  . Výkres č. 11, detail 01</t>
  </si>
  <si>
    <t>Pol22</t>
  </si>
  <si>
    <t>Propojovací kabel ventilové krabice a monitorovacího zařízení klinického alarmu</t>
  </si>
  <si>
    <t>Ukončovací prvky</t>
  </si>
  <si>
    <t>Pol23</t>
  </si>
  <si>
    <t>Lékařský panel pro O2 . Výkres č. 11, detail 02</t>
  </si>
  <si>
    <t>Montáže, revize, zkoušky</t>
  </si>
  <si>
    <t>Pol24</t>
  </si>
  <si>
    <t>Revize dle zákona 250/2021</t>
  </si>
  <si>
    <t>Pol25</t>
  </si>
  <si>
    <t>Uvedení do provozu, provozní zkoušky, zkušební provoz</t>
  </si>
  <si>
    <t>Pol26</t>
  </si>
  <si>
    <t>Pol27</t>
  </si>
  <si>
    <t>Dokumentace skutečného stavu</t>
  </si>
  <si>
    <t>Pol28</t>
  </si>
  <si>
    <t>Doprava, doprava materiálu, ubytování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</si>
  <si>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</si>
  <si>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</si>
  <si>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</si>
  <si>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</si>
  <si>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</si>
  <si>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</si>
  <si>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013254000</t>
  </si>
  <si>
    <t>Soubor</t>
  </si>
  <si>
    <t>CS ÚRS 2022 01</t>
  </si>
  <si>
    <t>1274268329</t>
  </si>
  <si>
    <t>https://podminky.urs.cz/item/CS_URS_2022_01/013254000</t>
  </si>
  <si>
    <t>Zpracování a kompletace projektové dokumentace skutečného provedení stavby se zakreslením změn</t>
  </si>
  <si>
    <t>- součástí nákladu je i tištěná a digitální forma dokumentace dle smluvních podmínek</t>
  </si>
  <si>
    <t>013294000r</t>
  </si>
  <si>
    <t>Výrobní a dílenská dokumentace</t>
  </si>
  <si>
    <t>vlastní</t>
  </si>
  <si>
    <t>1709826353</t>
  </si>
  <si>
    <t>Výrobní a dílenská dokumentace se bude vztahovat, mimo jiné, k následujícím částem:</t>
  </si>
  <si>
    <t xml:space="preserve"> Stavební část</t>
  </si>
  <si>
    <t xml:space="preserve"> Statika</t>
  </si>
  <si>
    <t xml:space="preserve"> Ostatní:</t>
  </si>
  <si>
    <t>- ostatní konstrukce spadající do stavební části</t>
  </si>
  <si>
    <t>- barevné vzorkování</t>
  </si>
  <si>
    <t>VRN2</t>
  </si>
  <si>
    <t>Příprava staveniště</t>
  </si>
  <si>
    <t>023103000r</t>
  </si>
  <si>
    <t>Vyklízení předmětu pevně spojených se stavbou ve stávajícím objektů</t>
  </si>
  <si>
    <t>616418312</t>
  </si>
  <si>
    <t>Náklady na zajištění vyklizení objektů dotčených bouracími a konstrukčními prácemi.</t>
  </si>
  <si>
    <t>Podrobný soupis, dle prohlídky staveniště a požadavků investora.</t>
  </si>
  <si>
    <t>- součástí nákladu je i doprava a uskladnění nábytku a technologie, po celou dobu výstavby</t>
  </si>
  <si>
    <t>VRN3</t>
  </si>
  <si>
    <t>Zařízení staveniště</t>
  </si>
  <si>
    <t>030001000</t>
  </si>
  <si>
    <t>949070653</t>
  </si>
  <si>
    <t>Náklady spojená s potřebou stavebníka - především pak následující:</t>
  </si>
  <si>
    <t>1) Náklady spojené, mimo jiné s vybudováním a provozem staveniště:</t>
  </si>
  <si>
    <t xml:space="preserve"> - projektové práce pro zařízení staveniště - podrobný projekt plánu organizace výstavby (POV)</t>
  </si>
  <si>
    <t>2) Náklady spojené se samotným vybavením staveniště - oceněno na základě požadavků GD:</t>
  </si>
  <si>
    <t>součástí prací je mimo jiné následující:</t>
  </si>
  <si>
    <t>- zprovoznění komunikační sítě pro potřeby stavby</t>
  </si>
  <si>
    <t>- zřízení a úprava provizorních komunikací</t>
  </si>
  <si>
    <t>- zhotovení a správa skládek na staveništi</t>
  </si>
  <si>
    <t>- ostatní náklady spojené s potřebou stavebníka</t>
  </si>
  <si>
    <t>- osvětlení a zabezpečení staveniště</t>
  </si>
  <si>
    <t>3) Náklady spojené se samotným vybavením staveniště - oceněno na základě požadavků GD:</t>
  </si>
  <si>
    <t>- oplocení staveniště</t>
  </si>
  <si>
    <t>- opatření na ochranu stávajících konstrukcí, budov a sousedních pozemků</t>
  </si>
  <si>
    <t>- dopravní značení na staveništi</t>
  </si>
  <si>
    <t>- osvětlení staveniště</t>
  </si>
  <si>
    <t>- strážní služba, případně zabezpečovací systém</t>
  </si>
  <si>
    <t xml:space="preserve">- ochranné a provozní konstrukce </t>
  </si>
  <si>
    <t xml:space="preserve"> - informační tabule</t>
  </si>
  <si>
    <t>4) Náklady spojené, mimo jiné s:</t>
  </si>
  <si>
    <t>- demolicí zařízení staveniště</t>
  </si>
  <si>
    <t>- rozebráním veškerých konstrukcí zajišťujících chod a bezpečnost staveniště</t>
  </si>
  <si>
    <t>5) Veškeré další náklady spojené s potřebou GD pro zajištění stavby</t>
  </si>
  <si>
    <t>033203000</t>
  </si>
  <si>
    <t>Energie pro zařízení staveniště</t>
  </si>
  <si>
    <t>-1632874206</t>
  </si>
  <si>
    <t>https://podminky.urs.cz/item/CS_URS_2022_01/033203000</t>
  </si>
  <si>
    <t>Náklady spojené, mimo jiné s:</t>
  </si>
  <si>
    <t>- připojení na stávající infrastrukturu</t>
  </si>
  <si>
    <t xml:space="preserve">- zprovoznění zařízení staveniště </t>
  </si>
  <si>
    <t>- poplatky spojené s využitím elektrické energie, vody, plynu atd.</t>
  </si>
  <si>
    <t>033203001r</t>
  </si>
  <si>
    <t>Závěrečný úklid staveniště a komunikačních tras</t>
  </si>
  <si>
    <t>-1767469675</t>
  </si>
  <si>
    <t>VRN3007-R</t>
  </si>
  <si>
    <t>Zajištění místnosti pro umožnění výkonu činnosti TDS, AD, koordinátora BOZP.</t>
  </si>
  <si>
    <t>-1821827643</t>
  </si>
  <si>
    <t>Předat samostatnou buňku s vybavením věšák, dva stoly, čtyři židle , skříň na dokumentaci se standardní elektroinstalací a připojením na internet</t>
  </si>
  <si>
    <t>VRN3010-R</t>
  </si>
  <si>
    <t xml:space="preserve">Zabezpečení stávajících zařízení a vybavení </t>
  </si>
  <si>
    <t>285632959</t>
  </si>
  <si>
    <t xml:space="preserve">Zabezpečení stávajících zařízení a vybavení proti mechanickému poškození, prachu, zatečení (při opravách a rekonstrukcích) </t>
  </si>
  <si>
    <t xml:space="preserve">- zabezpečení stávajících a ostatních ponechávaných zařízení </t>
  </si>
  <si>
    <t>VRN4</t>
  </si>
  <si>
    <t>Inženýrská činnost</t>
  </si>
  <si>
    <t>049002r01</t>
  </si>
  <si>
    <t>Ostatní inženýrská činnost - zpracování koordinačního plánu jednotlivých profesí</t>
  </si>
  <si>
    <t>-58715195</t>
  </si>
  <si>
    <t>Náklady mimo jiné, vzniklé v rámci inženýrské činnosti během výstavby:</t>
  </si>
  <si>
    <t xml:space="preserve"> - náklady na přípravu pro koordinaci jednotlivých profesí a předcházení vzniku kolizí - činnost koordinátora TZB v průběhu výstavby</t>
  </si>
  <si>
    <t>- náklady na koordinaci kolizí jednotlivých profesí</t>
  </si>
  <si>
    <t>- náklady na koordinaci subdodavatelů a dodavatelů</t>
  </si>
  <si>
    <t>- náklady na ostatní činnost mimo definici kompletačních a koordinačních činnosti</t>
  </si>
  <si>
    <t>- náklady na kolaudační řízení</t>
  </si>
  <si>
    <t>- náklady na součinnost veškerých účastníků stavebního řízení</t>
  </si>
  <si>
    <t xml:space="preserve"> - náklady na koordinaci profesí se stávajícími konstrukcemi a stávajícími rozvody TZB v již provedených konstrukcích (podhledy, stoupačky atd.)</t>
  </si>
  <si>
    <t>tj. činnost koordinátora TZB v průběhu výstavby</t>
  </si>
  <si>
    <t>VRN4001-R</t>
  </si>
  <si>
    <t>Kompletační a koordinační činnost</t>
  </si>
  <si>
    <t>1721132129</t>
  </si>
  <si>
    <t>Náklady mimo jiné, na zajištění a dodržení splnění všech požadavků a podmínek:</t>
  </si>
  <si>
    <t>- vyjádřeních vyplývajících ze stanovisek orgánů státní správy</t>
  </si>
  <si>
    <t>- zajištění oznámení zahájení stavebních prací v souladu s pravomocnými rozhodnutími a vyjádřeními například správců sítí</t>
  </si>
  <si>
    <t>-poskytnutí součinnosti při tvorbě povinných monitorovacích zpráv projektu; zajištění koordinační činnosti subdodavatelů zhotovitele</t>
  </si>
  <si>
    <t>-zajištění a provedení všech nezbytných opatření organizačního a stavebně technologického charakteru k řádnému provedení předmětu díla</t>
  </si>
  <si>
    <t>- předání všech dokladů o dokončené stavbě</t>
  </si>
  <si>
    <t>kompletace atestů, certifikátů, revizních zpráv a ostatních dokladů potřebných k předání a kolaudaci stavby vyplývajících z SOD</t>
  </si>
  <si>
    <t>- náklady na koordinační práci dodávek mezi dodavateli</t>
  </si>
  <si>
    <t>- stanovení pořadí případně souběžného provádění prací a doby realizace</t>
  </si>
  <si>
    <t>- vesměs se týká veškeré činnosti související se zakázkou - koordinace mezi jednotlivými subdodavateli</t>
  </si>
  <si>
    <t>VRN4002-R</t>
  </si>
  <si>
    <t>Zpracování harmonogramu</t>
  </si>
  <si>
    <t>-315689706</t>
  </si>
  <si>
    <t>Náklady na předložení a aktualizaci podrobného časového harmonogramu prací a plnění samostatně pro každou etapu</t>
  </si>
  <si>
    <t>VRN4007-R</t>
  </si>
  <si>
    <t>Měření hluku</t>
  </si>
  <si>
    <t>443636528</t>
  </si>
  <si>
    <t xml:space="preserve">Kontrolní měření hluku v průběhu stavby a měření  po dokončení stavby dle stanoviska hygieny</t>
  </si>
  <si>
    <t>VRN7</t>
  </si>
  <si>
    <t>Provozní vlivy</t>
  </si>
  <si>
    <t>071002000</t>
  </si>
  <si>
    <t>Provoz investora, třetích osob</t>
  </si>
  <si>
    <t>-1923833295</t>
  </si>
  <si>
    <t>https://podminky.urs.cz/item/CS_URS_2023_01/071002000</t>
  </si>
  <si>
    <t>- zpracování návrhu pro zachování provozu</t>
  </si>
  <si>
    <t>- zajištění provozu místních komunikací a přístupu k objektu</t>
  </si>
  <si>
    <t>- zajištění provozu na chodbách</t>
  </si>
  <si>
    <t>- vytvoření provizorních konstrukcí - lávek, cest, odstavných ploch atd.</t>
  </si>
  <si>
    <t>VRN9</t>
  </si>
  <si>
    <t>Ostatní náklady</t>
  </si>
  <si>
    <t>091002000</t>
  </si>
  <si>
    <t>Ostatní náklady související s objektem</t>
  </si>
  <si>
    <t>-1441779956</t>
  </si>
  <si>
    <t>Mimo jiné náklady na:</t>
  </si>
  <si>
    <t>- Náklady na předání stavby, kolaudaci, pořízení fotodokumentace, BOZP a ostatní náklady vyplývající z obchodních podmínek jinde neuvedené</t>
  </si>
  <si>
    <t>VRN40012-R</t>
  </si>
  <si>
    <t xml:space="preserve">Fotodokumentace prováděného díla </t>
  </si>
  <si>
    <t>478874761</t>
  </si>
  <si>
    <t>Náklady na zajištění průběžné fotodokumentace provádění díla - zhotovitel zajistí a předá objednateli průběžnou fotodokumentaci realizace díla.</t>
  </si>
  <si>
    <t>Fotodokumentace bude dokladovat průběh díla a bude zejména dokumentovat části stavby a konstrukce před jejich zakrytím.</t>
  </si>
  <si>
    <t>VRN9007-R</t>
  </si>
  <si>
    <t xml:space="preserve">Kontrola a protokol TIČR </t>
  </si>
  <si>
    <t>-1987339615</t>
  </si>
  <si>
    <t>V každé z jednotlivých etap jednotlivě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</si>
</sst>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6241" TargetMode="External" /><Relationship Id="rId2" Type="http://schemas.openxmlformats.org/officeDocument/2006/relationships/hyperlink" Target="https://podminky.urs.cz/item/CS_URS_2024_01/310237241" TargetMode="External" /><Relationship Id="rId3" Type="http://schemas.openxmlformats.org/officeDocument/2006/relationships/hyperlink" Target="https://podminky.urs.cz/item/CS_URS_2024_01/310239411" TargetMode="External" /><Relationship Id="rId4" Type="http://schemas.openxmlformats.org/officeDocument/2006/relationships/hyperlink" Target="https://podminky.urs.cz/item/CS_URS_2024_01/311231126" TargetMode="External" /><Relationship Id="rId5" Type="http://schemas.openxmlformats.org/officeDocument/2006/relationships/hyperlink" Target="https://podminky.urs.cz/item/CS_URS_2025_01/317234410" TargetMode="External" /><Relationship Id="rId6" Type="http://schemas.openxmlformats.org/officeDocument/2006/relationships/hyperlink" Target="https://podminky.urs.cz/item/CS_URS_2025_01/317944323" TargetMode="External" /><Relationship Id="rId7" Type="http://schemas.openxmlformats.org/officeDocument/2006/relationships/hyperlink" Target="https://podminky.urs.cz/item/CS_URS_2024_01/342244221" TargetMode="External" /><Relationship Id="rId8" Type="http://schemas.openxmlformats.org/officeDocument/2006/relationships/hyperlink" Target="https://podminky.urs.cz/item/CS_URS_2024_01/342291112" TargetMode="External" /><Relationship Id="rId9" Type="http://schemas.openxmlformats.org/officeDocument/2006/relationships/hyperlink" Target="https://podminky.urs.cz/item/CS_URS_2024_01/342291131" TargetMode="External" /><Relationship Id="rId10" Type="http://schemas.openxmlformats.org/officeDocument/2006/relationships/hyperlink" Target="https://podminky.urs.cz/item/CS_URS_2025_01/346244381" TargetMode="External" /><Relationship Id="rId11" Type="http://schemas.openxmlformats.org/officeDocument/2006/relationships/hyperlink" Target="https://podminky.urs.cz/item/CS_URS_2025_01/612131121" TargetMode="External" /><Relationship Id="rId12" Type="http://schemas.openxmlformats.org/officeDocument/2006/relationships/hyperlink" Target="https://podminky.urs.cz/item/CS_URS_2025_01/612131100" TargetMode="External" /><Relationship Id="rId13" Type="http://schemas.openxmlformats.org/officeDocument/2006/relationships/hyperlink" Target="https://podminky.urs.cz/item/CS_URS_2025_01/612131101" TargetMode="External" /><Relationship Id="rId14" Type="http://schemas.openxmlformats.org/officeDocument/2006/relationships/hyperlink" Target="https://podminky.urs.cz/item/CS_URS_2025_01/612135101" TargetMode="External" /><Relationship Id="rId15" Type="http://schemas.openxmlformats.org/officeDocument/2006/relationships/hyperlink" Target="https://podminky.urs.cz/item/CS_URS_2025_01/612323111" TargetMode="External" /><Relationship Id="rId16" Type="http://schemas.openxmlformats.org/officeDocument/2006/relationships/hyperlink" Target="https://podminky.urs.cz/item/CS_URS_2025_01/612323191" TargetMode="External" /><Relationship Id="rId17" Type="http://schemas.openxmlformats.org/officeDocument/2006/relationships/hyperlink" Target="https://podminky.urs.cz/item/CS_URS_2025_01/612321131" TargetMode="External" /><Relationship Id="rId18" Type="http://schemas.openxmlformats.org/officeDocument/2006/relationships/hyperlink" Target="https://podminky.urs.cz/item/CS_URS_2025_01/612142001" TargetMode="External" /><Relationship Id="rId19" Type="http://schemas.openxmlformats.org/officeDocument/2006/relationships/hyperlink" Target="https://podminky.urs.cz/item/CS_URS_2025_01/612325417" TargetMode="External" /><Relationship Id="rId20" Type="http://schemas.openxmlformats.org/officeDocument/2006/relationships/hyperlink" Target="https://podminky.urs.cz/item/CS_URS_2025_01/631319222" TargetMode="External" /><Relationship Id="rId21" Type="http://schemas.openxmlformats.org/officeDocument/2006/relationships/hyperlink" Target="https://podminky.urs.cz/item/CS_URS_2025_01/632451251" TargetMode="External" /><Relationship Id="rId22" Type="http://schemas.openxmlformats.org/officeDocument/2006/relationships/hyperlink" Target="https://podminky.urs.cz/item/CS_URS_2025_01/631311116" TargetMode="External" /><Relationship Id="rId23" Type="http://schemas.openxmlformats.org/officeDocument/2006/relationships/hyperlink" Target="https://podminky.urs.cz/item/CS_URS_2025_01/631319195" TargetMode="External" /><Relationship Id="rId24" Type="http://schemas.openxmlformats.org/officeDocument/2006/relationships/hyperlink" Target="https://podminky.urs.cz/item/CS_URS_2025_01/631362022" TargetMode="External" /><Relationship Id="rId25" Type="http://schemas.openxmlformats.org/officeDocument/2006/relationships/hyperlink" Target="https://podminky.urs.cz/item/CS_URS_2025_01/634112127" TargetMode="External" /><Relationship Id="rId26" Type="http://schemas.openxmlformats.org/officeDocument/2006/relationships/hyperlink" Target="https://podminky.urs.cz/item/CS_URS_2025_01/631311131" TargetMode="External" /><Relationship Id="rId27" Type="http://schemas.openxmlformats.org/officeDocument/2006/relationships/hyperlink" Target="https://podminky.urs.cz/item/CS_URS_2025_01/631312141" TargetMode="External" /><Relationship Id="rId28" Type="http://schemas.openxmlformats.org/officeDocument/2006/relationships/hyperlink" Target="https://podminky.urs.cz/item/CS_URS_2025_01/949101111" TargetMode="External" /><Relationship Id="rId29" Type="http://schemas.openxmlformats.org/officeDocument/2006/relationships/hyperlink" Target="https://podminky.urs.cz/item/CS_URS_2025_01/952901111" TargetMode="External" /><Relationship Id="rId30" Type="http://schemas.openxmlformats.org/officeDocument/2006/relationships/hyperlink" Target="https://podminky.urs.cz/item/CS_URS_2025_01/985331214" TargetMode="External" /><Relationship Id="rId31" Type="http://schemas.openxmlformats.org/officeDocument/2006/relationships/hyperlink" Target="https://podminky.urs.cz/item/CS_URS_2025_01/228731001" TargetMode="External" /><Relationship Id="rId32" Type="http://schemas.openxmlformats.org/officeDocument/2006/relationships/hyperlink" Target="https://podminky.urs.cz/item/CS_URS_2025_01/713120811" TargetMode="External" /><Relationship Id="rId33" Type="http://schemas.openxmlformats.org/officeDocument/2006/relationships/hyperlink" Target="https://podminky.urs.cz/item/CS_URS_2025_01/721210813" TargetMode="External" /><Relationship Id="rId34" Type="http://schemas.openxmlformats.org/officeDocument/2006/relationships/hyperlink" Target="https://podminky.urs.cz/item/CS_URS_2025_01/725210821" TargetMode="External" /><Relationship Id="rId35" Type="http://schemas.openxmlformats.org/officeDocument/2006/relationships/hyperlink" Target="https://podminky.urs.cz/item/CS_URS_2025_01/725820801" TargetMode="External" /><Relationship Id="rId36" Type="http://schemas.openxmlformats.org/officeDocument/2006/relationships/hyperlink" Target="https://podminky.urs.cz/item/CS_URS_2025_01/763111812" TargetMode="External" /><Relationship Id="rId37" Type="http://schemas.openxmlformats.org/officeDocument/2006/relationships/hyperlink" Target="https://podminky.urs.cz/item/CS_URS_2025_01/763131821" TargetMode="External" /><Relationship Id="rId38" Type="http://schemas.openxmlformats.org/officeDocument/2006/relationships/hyperlink" Target="https://podminky.urs.cz/item/CS_URS_2025_01/763431801" TargetMode="External" /><Relationship Id="rId39" Type="http://schemas.openxmlformats.org/officeDocument/2006/relationships/hyperlink" Target="https://podminky.urs.cz/item/CS_URS_2025_01/763431871" TargetMode="External" /><Relationship Id="rId40" Type="http://schemas.openxmlformats.org/officeDocument/2006/relationships/hyperlink" Target="https://podminky.urs.cz/item/CS_URS_2025_01/766211812" TargetMode="External" /><Relationship Id="rId41" Type="http://schemas.openxmlformats.org/officeDocument/2006/relationships/hyperlink" Target="https://podminky.urs.cz/item/CS_URS_2025_01/766691914" TargetMode="External" /><Relationship Id="rId42" Type="http://schemas.openxmlformats.org/officeDocument/2006/relationships/hyperlink" Target="https://podminky.urs.cz/item/CS_URS_2025_01/766691915" TargetMode="External" /><Relationship Id="rId43" Type="http://schemas.openxmlformats.org/officeDocument/2006/relationships/hyperlink" Target="https://podminky.urs.cz/item/CS_URS_2025_01/767641800" TargetMode="External" /><Relationship Id="rId44" Type="http://schemas.openxmlformats.org/officeDocument/2006/relationships/hyperlink" Target="https://podminky.urs.cz/item/CS_URS_2025_01/767641805" TargetMode="External" /><Relationship Id="rId45" Type="http://schemas.openxmlformats.org/officeDocument/2006/relationships/hyperlink" Target="https://podminky.urs.cz/item/CS_URS_2025_01/767996801" TargetMode="External" /><Relationship Id="rId46" Type="http://schemas.openxmlformats.org/officeDocument/2006/relationships/hyperlink" Target="https://podminky.urs.cz/item/CS_URS_2025_01/771473810" TargetMode="External" /><Relationship Id="rId47" Type="http://schemas.openxmlformats.org/officeDocument/2006/relationships/hyperlink" Target="https://podminky.urs.cz/item/CS_URS_2025_01/771473830" TargetMode="External" /><Relationship Id="rId48" Type="http://schemas.openxmlformats.org/officeDocument/2006/relationships/hyperlink" Target="https://podminky.urs.cz/item/CS_URS_2025_01/771573810" TargetMode="External" /><Relationship Id="rId49" Type="http://schemas.openxmlformats.org/officeDocument/2006/relationships/hyperlink" Target="https://podminky.urs.cz/item/CS_URS_2025_01/771273812" TargetMode="External" /><Relationship Id="rId50" Type="http://schemas.openxmlformats.org/officeDocument/2006/relationships/hyperlink" Target="https://podminky.urs.cz/item/CS_URS_2025_01/771273832" TargetMode="External" /><Relationship Id="rId51" Type="http://schemas.openxmlformats.org/officeDocument/2006/relationships/hyperlink" Target="https://podminky.urs.cz/item/CS_URS_2025_01/776201812" TargetMode="External" /><Relationship Id="rId52" Type="http://schemas.openxmlformats.org/officeDocument/2006/relationships/hyperlink" Target="https://podminky.urs.cz/item/CS_URS_2025_01/776301811" TargetMode="External" /><Relationship Id="rId53" Type="http://schemas.openxmlformats.org/officeDocument/2006/relationships/hyperlink" Target="https://podminky.urs.cz/item/CS_URS_2025_01/776430811" TargetMode="External" /><Relationship Id="rId54" Type="http://schemas.openxmlformats.org/officeDocument/2006/relationships/hyperlink" Target="https://podminky.urs.cz/item/CS_URS_2025_01/776410811" TargetMode="External" /><Relationship Id="rId55" Type="http://schemas.openxmlformats.org/officeDocument/2006/relationships/hyperlink" Target="https://podminky.urs.cz/item/CS_URS_2025_01/965046111" TargetMode="External" /><Relationship Id="rId56" Type="http://schemas.openxmlformats.org/officeDocument/2006/relationships/hyperlink" Target="https://podminky.urs.cz/item/CS_URS_2025_01/965046119" TargetMode="External" /><Relationship Id="rId57" Type="http://schemas.openxmlformats.org/officeDocument/2006/relationships/hyperlink" Target="https://podminky.urs.cz/item/CS_URS_2025_01/962031132" TargetMode="External" /><Relationship Id="rId58" Type="http://schemas.openxmlformats.org/officeDocument/2006/relationships/hyperlink" Target="https://podminky.urs.cz/item/CS_URS_2025_01/962031133" TargetMode="External" /><Relationship Id="rId59" Type="http://schemas.openxmlformats.org/officeDocument/2006/relationships/hyperlink" Target="https://podminky.urs.cz/item/CS_URS_2025_01/962032231" TargetMode="External" /><Relationship Id="rId60" Type="http://schemas.openxmlformats.org/officeDocument/2006/relationships/hyperlink" Target="https://podminky.urs.cz/item/CS_URS_2025_01/965042141" TargetMode="External" /><Relationship Id="rId61" Type="http://schemas.openxmlformats.org/officeDocument/2006/relationships/hyperlink" Target="https://podminky.urs.cz/item/CS_URS_2025_01/965049111" TargetMode="External" /><Relationship Id="rId62" Type="http://schemas.openxmlformats.org/officeDocument/2006/relationships/hyperlink" Target="https://podminky.urs.cz/item/CS_URS_2025_01/967031132" TargetMode="External" /><Relationship Id="rId63" Type="http://schemas.openxmlformats.org/officeDocument/2006/relationships/hyperlink" Target="https://podminky.urs.cz/item/CS_URS_2025_01/971033131" TargetMode="External" /><Relationship Id="rId64" Type="http://schemas.openxmlformats.org/officeDocument/2006/relationships/hyperlink" Target="https://podminky.urs.cz/item/CS_URS_2025_01/971033141" TargetMode="External" /><Relationship Id="rId65" Type="http://schemas.openxmlformats.org/officeDocument/2006/relationships/hyperlink" Target="https://podminky.urs.cz/item/CS_URS_2025_01/971033171" TargetMode="External" /><Relationship Id="rId66" Type="http://schemas.openxmlformats.org/officeDocument/2006/relationships/hyperlink" Target="https://podminky.urs.cz/item/CS_URS_2025_01/971033181" TargetMode="External" /><Relationship Id="rId67" Type="http://schemas.openxmlformats.org/officeDocument/2006/relationships/hyperlink" Target="https://podminky.urs.cz/item/CS_URS_2025_01/971033231" TargetMode="External" /><Relationship Id="rId68" Type="http://schemas.openxmlformats.org/officeDocument/2006/relationships/hyperlink" Target="https://podminky.urs.cz/item/CS_URS_2025_01/971033241" TargetMode="External" /><Relationship Id="rId69" Type="http://schemas.openxmlformats.org/officeDocument/2006/relationships/hyperlink" Target="https://podminky.urs.cz/item/CS_URS_2025_01/971033251" TargetMode="External" /><Relationship Id="rId70" Type="http://schemas.openxmlformats.org/officeDocument/2006/relationships/hyperlink" Target="https://podminky.urs.cz/item/CS_URS_2025_01/971033261" TargetMode="External" /><Relationship Id="rId71" Type="http://schemas.openxmlformats.org/officeDocument/2006/relationships/hyperlink" Target="https://podminky.urs.cz/item/CS_URS_2025_01/971033331" TargetMode="External" /><Relationship Id="rId72" Type="http://schemas.openxmlformats.org/officeDocument/2006/relationships/hyperlink" Target="https://podminky.urs.cz/item/CS_URS_2025_01/971033341" TargetMode="External" /><Relationship Id="rId73" Type="http://schemas.openxmlformats.org/officeDocument/2006/relationships/hyperlink" Target="https://podminky.urs.cz/item/CS_URS_2025_01/971033351" TargetMode="External" /><Relationship Id="rId74" Type="http://schemas.openxmlformats.org/officeDocument/2006/relationships/hyperlink" Target="https://podminky.urs.cz/item/CS_URS_2025_01/971033371" TargetMode="External" /><Relationship Id="rId75" Type="http://schemas.openxmlformats.org/officeDocument/2006/relationships/hyperlink" Target="https://podminky.urs.cz/item/CS_URS_2025_01/971033381" TargetMode="External" /><Relationship Id="rId76" Type="http://schemas.openxmlformats.org/officeDocument/2006/relationships/hyperlink" Target="https://podminky.urs.cz/item/CS_URS_2025_01/971033631" TargetMode="External" /><Relationship Id="rId77" Type="http://schemas.openxmlformats.org/officeDocument/2006/relationships/hyperlink" Target="https://podminky.urs.cz/item/CS_URS_2025_01/971035431" TargetMode="External" /><Relationship Id="rId78" Type="http://schemas.openxmlformats.org/officeDocument/2006/relationships/hyperlink" Target="https://podminky.urs.cz/item/CS_URS_2025_01/971035441" TargetMode="External" /><Relationship Id="rId79" Type="http://schemas.openxmlformats.org/officeDocument/2006/relationships/hyperlink" Target="https://podminky.urs.cz/item/CS_URS_2025_01/971035471" TargetMode="External" /><Relationship Id="rId80" Type="http://schemas.openxmlformats.org/officeDocument/2006/relationships/hyperlink" Target="https://podminky.urs.cz/item/CS_URS_2025_01/971035481" TargetMode="External" /><Relationship Id="rId81" Type="http://schemas.openxmlformats.org/officeDocument/2006/relationships/hyperlink" Target="https://podminky.urs.cz/item/CS_URS_2025_01/973031344" TargetMode="External" /><Relationship Id="rId82" Type="http://schemas.openxmlformats.org/officeDocument/2006/relationships/hyperlink" Target="https://podminky.urs.cz/item/CS_URS_2025_01/974031121" TargetMode="External" /><Relationship Id="rId83" Type="http://schemas.openxmlformats.org/officeDocument/2006/relationships/hyperlink" Target="https://podminky.urs.cz/item/CS_URS_2025_01/974031122" TargetMode="External" /><Relationship Id="rId84" Type="http://schemas.openxmlformats.org/officeDocument/2006/relationships/hyperlink" Target="https://podminky.urs.cz/item/CS_URS_2025_01/974031133" TargetMode="External" /><Relationship Id="rId85" Type="http://schemas.openxmlformats.org/officeDocument/2006/relationships/hyperlink" Target="https://podminky.urs.cz/item/CS_URS_2025_01/974031134" TargetMode="External" /><Relationship Id="rId86" Type="http://schemas.openxmlformats.org/officeDocument/2006/relationships/hyperlink" Target="https://podminky.urs.cz/item/CS_URS_2025_01/974031142" TargetMode="External" /><Relationship Id="rId87" Type="http://schemas.openxmlformats.org/officeDocument/2006/relationships/hyperlink" Target="https://podminky.urs.cz/item/CS_URS_2025_01/974031144" TargetMode="External" /><Relationship Id="rId88" Type="http://schemas.openxmlformats.org/officeDocument/2006/relationships/hyperlink" Target="https://podminky.urs.cz/item/CS_URS_2025_01/974031153" TargetMode="External" /><Relationship Id="rId89" Type="http://schemas.openxmlformats.org/officeDocument/2006/relationships/hyperlink" Target="https://podminky.urs.cz/item/CS_URS_2025_01/974031154" TargetMode="External" /><Relationship Id="rId90" Type="http://schemas.openxmlformats.org/officeDocument/2006/relationships/hyperlink" Target="https://podminky.urs.cz/item/CS_URS_2025_01/974031666" TargetMode="External" /><Relationship Id="rId91" Type="http://schemas.openxmlformats.org/officeDocument/2006/relationships/hyperlink" Target="https://podminky.urs.cz/item/CS_URS_2025_01/974042554" TargetMode="External" /><Relationship Id="rId92" Type="http://schemas.openxmlformats.org/officeDocument/2006/relationships/hyperlink" Target="https://podminky.urs.cz/item/CS_URS_2025_01/975032241" TargetMode="External" /><Relationship Id="rId93" Type="http://schemas.openxmlformats.org/officeDocument/2006/relationships/hyperlink" Target="https://podminky.urs.cz/item/CS_URS_2025_01/975022461" TargetMode="External" /><Relationship Id="rId94" Type="http://schemas.openxmlformats.org/officeDocument/2006/relationships/hyperlink" Target="https://podminky.urs.cz/item/CS_URS_2025_01/976074121" TargetMode="External" /><Relationship Id="rId95" Type="http://schemas.openxmlformats.org/officeDocument/2006/relationships/hyperlink" Target="https://podminky.urs.cz/item/CS_URS_2025_01/976082131" TargetMode="External" /><Relationship Id="rId96" Type="http://schemas.openxmlformats.org/officeDocument/2006/relationships/hyperlink" Target="https://podminky.urs.cz/item/CS_URS_2025_01/977151113" TargetMode="External" /><Relationship Id="rId97" Type="http://schemas.openxmlformats.org/officeDocument/2006/relationships/hyperlink" Target="https://podminky.urs.cz/item/CS_URS_2025_01/977151118" TargetMode="External" /><Relationship Id="rId98" Type="http://schemas.openxmlformats.org/officeDocument/2006/relationships/hyperlink" Target="https://podminky.urs.cz/item/CS_URS_2025_01/977151123" TargetMode="External" /><Relationship Id="rId99" Type="http://schemas.openxmlformats.org/officeDocument/2006/relationships/hyperlink" Target="https://podminky.urs.cz/item/CS_URS_2025_01/977151125" TargetMode="External" /><Relationship Id="rId100" Type="http://schemas.openxmlformats.org/officeDocument/2006/relationships/hyperlink" Target="https://podminky.urs.cz/item/CS_URS_2025_01/977151128" TargetMode="External" /><Relationship Id="rId101" Type="http://schemas.openxmlformats.org/officeDocument/2006/relationships/hyperlink" Target="https://podminky.urs.cz/item/CS_URS_2025_01/977151212" TargetMode="External" /><Relationship Id="rId102" Type="http://schemas.openxmlformats.org/officeDocument/2006/relationships/hyperlink" Target="https://podminky.urs.cz/item/CS_URS_2025_01/977151216" TargetMode="External" /><Relationship Id="rId103" Type="http://schemas.openxmlformats.org/officeDocument/2006/relationships/hyperlink" Target="https://podminky.urs.cz/item/CS_URS_2025_01/977151218" TargetMode="External" /><Relationship Id="rId104" Type="http://schemas.openxmlformats.org/officeDocument/2006/relationships/hyperlink" Target="https://podminky.urs.cz/item/CS_URS_2025_01/977151223" TargetMode="External" /><Relationship Id="rId105" Type="http://schemas.openxmlformats.org/officeDocument/2006/relationships/hyperlink" Target="https://podminky.urs.cz/item/CS_URS_2025_01/977151225" TargetMode="External" /><Relationship Id="rId106" Type="http://schemas.openxmlformats.org/officeDocument/2006/relationships/hyperlink" Target="https://podminky.urs.cz/item/CS_URS_2025_01/977211121" TargetMode="External" /><Relationship Id="rId107" Type="http://schemas.openxmlformats.org/officeDocument/2006/relationships/hyperlink" Target="https://podminky.urs.cz/item/CS_URS_2025_01/977211122" TargetMode="External" /><Relationship Id="rId108" Type="http://schemas.openxmlformats.org/officeDocument/2006/relationships/hyperlink" Target="https://podminky.urs.cz/item/CS_URS_2025_01/977211123" TargetMode="External" /><Relationship Id="rId109" Type="http://schemas.openxmlformats.org/officeDocument/2006/relationships/hyperlink" Target="https://podminky.urs.cz/item/CS_URS_2025_01/977312112" TargetMode="External" /><Relationship Id="rId110" Type="http://schemas.openxmlformats.org/officeDocument/2006/relationships/hyperlink" Target="https://podminky.urs.cz/item/CS_URS_2025_01/978011191" TargetMode="External" /><Relationship Id="rId111" Type="http://schemas.openxmlformats.org/officeDocument/2006/relationships/hyperlink" Target="https://podminky.urs.cz/item/CS_URS_2025_01/978013141" TargetMode="External" /><Relationship Id="rId112" Type="http://schemas.openxmlformats.org/officeDocument/2006/relationships/hyperlink" Target="https://podminky.urs.cz/item/CS_URS_2025_01/978059541" TargetMode="External" /><Relationship Id="rId113" Type="http://schemas.openxmlformats.org/officeDocument/2006/relationships/hyperlink" Target="https://podminky.urs.cz/item/CS_URS_2025_01/997006002" TargetMode="External" /><Relationship Id="rId114" Type="http://schemas.openxmlformats.org/officeDocument/2006/relationships/hyperlink" Target="https://podminky.urs.cz/item/CS_URS_2025_01/997013153" TargetMode="External" /><Relationship Id="rId115" Type="http://schemas.openxmlformats.org/officeDocument/2006/relationships/hyperlink" Target="https://podminky.urs.cz/item/CS_URS_2025_01/997013509" TargetMode="External" /><Relationship Id="rId116" Type="http://schemas.openxmlformats.org/officeDocument/2006/relationships/hyperlink" Target="https://podminky.urs.cz/item/CS_URS_2025_01/997013511" TargetMode="External" /><Relationship Id="rId117" Type="http://schemas.openxmlformats.org/officeDocument/2006/relationships/hyperlink" Target="https://podminky.urs.cz/item/CS_URS_2025_01/997013814" TargetMode="External" /><Relationship Id="rId118" Type="http://schemas.openxmlformats.org/officeDocument/2006/relationships/hyperlink" Target="https://podminky.urs.cz/item/CS_URS_2025_01/997013847" TargetMode="External" /><Relationship Id="rId119" Type="http://schemas.openxmlformats.org/officeDocument/2006/relationships/hyperlink" Target="https://podminky.urs.cz/item/CS_URS_2025_01/997013862" TargetMode="External" /><Relationship Id="rId120" Type="http://schemas.openxmlformats.org/officeDocument/2006/relationships/hyperlink" Target="https://podminky.urs.cz/item/CS_URS_2025_01/997013869" TargetMode="External" /><Relationship Id="rId121" Type="http://schemas.openxmlformats.org/officeDocument/2006/relationships/hyperlink" Target="https://podminky.urs.cz/item/CS_URS_2025_01/997013871" TargetMode="External" /><Relationship Id="rId122" Type="http://schemas.openxmlformats.org/officeDocument/2006/relationships/hyperlink" Target="https://podminky.urs.cz/item/CS_URS_2025_01/997321611" TargetMode="External" /><Relationship Id="rId123" Type="http://schemas.openxmlformats.org/officeDocument/2006/relationships/hyperlink" Target="https://podminky.urs.cz/item/CS_URS_2025_01/998012109" TargetMode="External" /><Relationship Id="rId124" Type="http://schemas.openxmlformats.org/officeDocument/2006/relationships/hyperlink" Target="https://podminky.urs.cz/item/CS_URS_2025_01/713121111" TargetMode="External" /><Relationship Id="rId125" Type="http://schemas.openxmlformats.org/officeDocument/2006/relationships/hyperlink" Target="https://podminky.urs.cz/item/CS_URS_2025_01/713191132" TargetMode="External" /><Relationship Id="rId126" Type="http://schemas.openxmlformats.org/officeDocument/2006/relationships/hyperlink" Target="https://podminky.urs.cz/item/CS_URS_2025_01/713191133" TargetMode="External" /><Relationship Id="rId127" Type="http://schemas.openxmlformats.org/officeDocument/2006/relationships/hyperlink" Target="https://podminky.urs.cz/item/CS_URS_2025_01/998713112" TargetMode="External" /><Relationship Id="rId128" Type="http://schemas.openxmlformats.org/officeDocument/2006/relationships/hyperlink" Target="https://podminky.urs.cz/item/CS_URS_2024_01/714123001" TargetMode="External" /><Relationship Id="rId129" Type="http://schemas.openxmlformats.org/officeDocument/2006/relationships/hyperlink" Target="https://podminky.urs.cz/item/CS_URS_2025_01/714121011" TargetMode="External" /><Relationship Id="rId130" Type="http://schemas.openxmlformats.org/officeDocument/2006/relationships/hyperlink" Target="https://podminky.urs.cz/item/CS_URS_2025_01/998714112" TargetMode="External" /><Relationship Id="rId131" Type="http://schemas.openxmlformats.org/officeDocument/2006/relationships/hyperlink" Target="https://podminky.urs.cz/item/CS_URS_2025_01/763101822" TargetMode="External" /><Relationship Id="rId132" Type="http://schemas.openxmlformats.org/officeDocument/2006/relationships/hyperlink" Target="https://podminky.urs.cz/item/CS_URS_2025_01/763101823" TargetMode="External" /><Relationship Id="rId133" Type="http://schemas.openxmlformats.org/officeDocument/2006/relationships/hyperlink" Target="https://podminky.urs.cz/item/CS_URS_2025_01/763111411" TargetMode="External" /><Relationship Id="rId134" Type="http://schemas.openxmlformats.org/officeDocument/2006/relationships/hyperlink" Target="https://podminky.urs.cz/item/CS_URS_2025_01/763111492" TargetMode="External" /><Relationship Id="rId135" Type="http://schemas.openxmlformats.org/officeDocument/2006/relationships/hyperlink" Target="https://podminky.urs.cz/item/CS_URS_2025_01/763112347" TargetMode="External" /><Relationship Id="rId136" Type="http://schemas.openxmlformats.org/officeDocument/2006/relationships/hyperlink" Target="https://podminky.urs.cz/item/CS_URS_2025_01/763113351" TargetMode="External" /><Relationship Id="rId137" Type="http://schemas.openxmlformats.org/officeDocument/2006/relationships/hyperlink" Target="https://podminky.urs.cz/item/CS_URS_2025_01/763111717" TargetMode="External" /><Relationship Id="rId138" Type="http://schemas.openxmlformats.org/officeDocument/2006/relationships/hyperlink" Target="https://podminky.urs.cz/item/CS_URS_2025_01/763111718" TargetMode="External" /><Relationship Id="rId139" Type="http://schemas.openxmlformats.org/officeDocument/2006/relationships/hyperlink" Target="https://podminky.urs.cz/item/CS_URS_2025_01/763111719" TargetMode="External" /><Relationship Id="rId140" Type="http://schemas.openxmlformats.org/officeDocument/2006/relationships/hyperlink" Target="https://podminky.urs.cz/item/CS_URS_2025_01/763111720" TargetMode="External" /><Relationship Id="rId141" Type="http://schemas.openxmlformats.org/officeDocument/2006/relationships/hyperlink" Target="https://podminky.urs.cz/item/CS_URS_2025_01/763111772" TargetMode="External" /><Relationship Id="rId142" Type="http://schemas.openxmlformats.org/officeDocument/2006/relationships/hyperlink" Target="https://podminky.urs.cz/item/CS_URS_2025_01/763111714" TargetMode="External" /><Relationship Id="rId143" Type="http://schemas.openxmlformats.org/officeDocument/2006/relationships/hyperlink" Target="https://podminky.urs.cz/item/CS_URS_2025_01/763111911" TargetMode="External" /><Relationship Id="rId144" Type="http://schemas.openxmlformats.org/officeDocument/2006/relationships/hyperlink" Target="https://podminky.urs.cz/item/CS_URS_2025_01/763111912" TargetMode="External" /><Relationship Id="rId145" Type="http://schemas.openxmlformats.org/officeDocument/2006/relationships/hyperlink" Target="https://podminky.urs.cz/item/CS_URS_2025_01/763111913" TargetMode="External" /><Relationship Id="rId146" Type="http://schemas.openxmlformats.org/officeDocument/2006/relationships/hyperlink" Target="https://podminky.urs.cz/item/CS_URS_2025_01/763111921" TargetMode="External" /><Relationship Id="rId147" Type="http://schemas.openxmlformats.org/officeDocument/2006/relationships/hyperlink" Target="https://podminky.urs.cz/item/CS_URS_2025_01/763111922" TargetMode="External" /><Relationship Id="rId148" Type="http://schemas.openxmlformats.org/officeDocument/2006/relationships/hyperlink" Target="https://podminky.urs.cz/item/CS_URS_2025_01/763121714" TargetMode="External" /><Relationship Id="rId149" Type="http://schemas.openxmlformats.org/officeDocument/2006/relationships/hyperlink" Target="https://podminky.urs.cz/item/CS_URS_2025_01/763121715" TargetMode="External" /><Relationship Id="rId150" Type="http://schemas.openxmlformats.org/officeDocument/2006/relationships/hyperlink" Target="https://podminky.urs.cz/item/CS_URS_2025_01/763121716" TargetMode="External" /><Relationship Id="rId151" Type="http://schemas.openxmlformats.org/officeDocument/2006/relationships/hyperlink" Target="https://podminky.urs.cz/item/CS_URS_2025_01/763121762" TargetMode="External" /><Relationship Id="rId152" Type="http://schemas.openxmlformats.org/officeDocument/2006/relationships/hyperlink" Target="https://podminky.urs.cz/item/CS_URS_2025_01/763121921" TargetMode="External" /><Relationship Id="rId153" Type="http://schemas.openxmlformats.org/officeDocument/2006/relationships/hyperlink" Target="https://podminky.urs.cz/item/CS_URS_2025_01/763121922" TargetMode="External" /><Relationship Id="rId154" Type="http://schemas.openxmlformats.org/officeDocument/2006/relationships/hyperlink" Target="https://podminky.urs.cz/item/CS_URS_2025_01/763135611" TargetMode="External" /><Relationship Id="rId155" Type="http://schemas.openxmlformats.org/officeDocument/2006/relationships/hyperlink" Target="https://podminky.urs.cz/item/CS_URS_2025_01/763135881" TargetMode="External" /><Relationship Id="rId156" Type="http://schemas.openxmlformats.org/officeDocument/2006/relationships/hyperlink" Target="https://podminky.urs.cz/item/CS_URS_2025_01/763173111" TargetMode="External" /><Relationship Id="rId157" Type="http://schemas.openxmlformats.org/officeDocument/2006/relationships/hyperlink" Target="https://podminky.urs.cz/item/CS_URS_2025_01/763173113" TargetMode="External" /><Relationship Id="rId158" Type="http://schemas.openxmlformats.org/officeDocument/2006/relationships/hyperlink" Target="https://podminky.urs.cz/item/CS_URS_2025_01/763173133" TargetMode="External" /><Relationship Id="rId159" Type="http://schemas.openxmlformats.org/officeDocument/2006/relationships/hyperlink" Target="https://podminky.urs.cz/item/CS_URS_2025_01/763431701" TargetMode="External" /><Relationship Id="rId160" Type="http://schemas.openxmlformats.org/officeDocument/2006/relationships/hyperlink" Target="https://podminky.urs.cz/item/CS_URS_2025_01/763431011" TargetMode="External" /><Relationship Id="rId161" Type="http://schemas.openxmlformats.org/officeDocument/2006/relationships/hyperlink" Target="https://podminky.urs.cz/item/CS_URS_2025_01/763431031" TargetMode="External" /><Relationship Id="rId162" Type="http://schemas.openxmlformats.org/officeDocument/2006/relationships/hyperlink" Target="https://podminky.urs.cz/item/CS_URS_2025_01/998763322" TargetMode="External" /><Relationship Id="rId163" Type="http://schemas.openxmlformats.org/officeDocument/2006/relationships/hyperlink" Target="https://podminky.urs.cz/item/CS_URS_2025_01/998766212" TargetMode="External" /><Relationship Id="rId164" Type="http://schemas.openxmlformats.org/officeDocument/2006/relationships/hyperlink" Target="https://podminky.urs.cz/item/CS_URS_2025_01/767995115" TargetMode="External" /><Relationship Id="rId165" Type="http://schemas.openxmlformats.org/officeDocument/2006/relationships/hyperlink" Target="https://podminky.urs.cz/item/CS_URS_2025_01/998767212" TargetMode="External" /><Relationship Id="rId166" Type="http://schemas.openxmlformats.org/officeDocument/2006/relationships/hyperlink" Target="https://podminky.urs.cz/item/CS_URS_2025_01/771111011" TargetMode="External" /><Relationship Id="rId167" Type="http://schemas.openxmlformats.org/officeDocument/2006/relationships/hyperlink" Target="https://podminky.urs.cz/item/CS_URS_2025_01/771121011" TargetMode="External" /><Relationship Id="rId168" Type="http://schemas.openxmlformats.org/officeDocument/2006/relationships/hyperlink" Target="https://podminky.urs.cz/item/CS_URS_2025_01/771151026" TargetMode="External" /><Relationship Id="rId169" Type="http://schemas.openxmlformats.org/officeDocument/2006/relationships/hyperlink" Target="https://podminky.urs.cz/item/CS_URS_2025_01/771274114" TargetMode="External" /><Relationship Id="rId170" Type="http://schemas.openxmlformats.org/officeDocument/2006/relationships/hyperlink" Target="https://podminky.urs.cz/item/CS_URS_2025_01/771274232" TargetMode="External" /><Relationship Id="rId171" Type="http://schemas.openxmlformats.org/officeDocument/2006/relationships/hyperlink" Target="https://podminky.urs.cz/item/CS_URS_2025_01/771474113" TargetMode="External" /><Relationship Id="rId172" Type="http://schemas.openxmlformats.org/officeDocument/2006/relationships/hyperlink" Target="https://podminky.urs.cz/item/CS_URS_2025_01/771474123" TargetMode="External" /><Relationship Id="rId173" Type="http://schemas.openxmlformats.org/officeDocument/2006/relationships/hyperlink" Target="https://podminky.urs.cz/item/CS_URS_2025_01/771574413" TargetMode="External" /><Relationship Id="rId174" Type="http://schemas.openxmlformats.org/officeDocument/2006/relationships/hyperlink" Target="https://podminky.urs.cz/item/CS_URS_2025_01/771574416" TargetMode="External" /><Relationship Id="rId175" Type="http://schemas.openxmlformats.org/officeDocument/2006/relationships/hyperlink" Target="https://podminky.urs.cz/item/CS_URS_2025_01/771577151" TargetMode="External" /><Relationship Id="rId176" Type="http://schemas.openxmlformats.org/officeDocument/2006/relationships/hyperlink" Target="https://podminky.urs.cz/item/CS_URS_2025_01/771591112" TargetMode="External" /><Relationship Id="rId177" Type="http://schemas.openxmlformats.org/officeDocument/2006/relationships/hyperlink" Target="https://podminky.urs.cz/item/CS_URS_2025_01/771591115" TargetMode="External" /><Relationship Id="rId178" Type="http://schemas.openxmlformats.org/officeDocument/2006/relationships/hyperlink" Target="https://podminky.urs.cz/item/CS_URS_2025_01/771591184" TargetMode="External" /><Relationship Id="rId179" Type="http://schemas.openxmlformats.org/officeDocument/2006/relationships/hyperlink" Target="https://podminky.urs.cz/item/CS_URS_2025_01/771591232" TargetMode="External" /><Relationship Id="rId180" Type="http://schemas.openxmlformats.org/officeDocument/2006/relationships/hyperlink" Target="https://podminky.urs.cz/item/CS_URS_2025_01/771591241" TargetMode="External" /><Relationship Id="rId181" Type="http://schemas.openxmlformats.org/officeDocument/2006/relationships/hyperlink" Target="https://podminky.urs.cz/item/CS_URS_2025_01/771591264" TargetMode="External" /><Relationship Id="rId182" Type="http://schemas.openxmlformats.org/officeDocument/2006/relationships/hyperlink" Target="https://podminky.urs.cz/item/CS_URS_2025_01/781492211" TargetMode="External" /><Relationship Id="rId183" Type="http://schemas.openxmlformats.org/officeDocument/2006/relationships/hyperlink" Target="https://podminky.urs.cz/item/CS_URS_2025_01/781492241" TargetMode="External" /><Relationship Id="rId184" Type="http://schemas.openxmlformats.org/officeDocument/2006/relationships/hyperlink" Target="https://podminky.urs.cz/item/CS_URS_2025_01/998771112" TargetMode="External" /><Relationship Id="rId185" Type="http://schemas.openxmlformats.org/officeDocument/2006/relationships/hyperlink" Target="https://podminky.urs.cz/item/CS_URS_2025_01/998775112" TargetMode="External" /><Relationship Id="rId186" Type="http://schemas.openxmlformats.org/officeDocument/2006/relationships/hyperlink" Target="https://podminky.urs.cz/item/CS_URS_2025_01/776111311" TargetMode="External" /><Relationship Id="rId187" Type="http://schemas.openxmlformats.org/officeDocument/2006/relationships/hyperlink" Target="https://podminky.urs.cz/item/CS_URS_2025_01/776121112" TargetMode="External" /><Relationship Id="rId188" Type="http://schemas.openxmlformats.org/officeDocument/2006/relationships/hyperlink" Target="https://podminky.urs.cz/item/CS_URS_2025_01/776141121" TargetMode="External" /><Relationship Id="rId189" Type="http://schemas.openxmlformats.org/officeDocument/2006/relationships/hyperlink" Target="https://podminky.urs.cz/item/CS_URS_2025_01/776141124" TargetMode="External" /><Relationship Id="rId190" Type="http://schemas.openxmlformats.org/officeDocument/2006/relationships/hyperlink" Target="https://podminky.urs.cz/item/CS_URS_2025_01/776221111" TargetMode="External" /><Relationship Id="rId191" Type="http://schemas.openxmlformats.org/officeDocument/2006/relationships/hyperlink" Target="https://podminky.urs.cz/item/CS_URS_2025_01/776221221" TargetMode="External" /><Relationship Id="rId192" Type="http://schemas.openxmlformats.org/officeDocument/2006/relationships/hyperlink" Target="https://podminky.urs.cz/item/CS_URS_2025_01/776223111" TargetMode="External" /><Relationship Id="rId193" Type="http://schemas.openxmlformats.org/officeDocument/2006/relationships/hyperlink" Target="https://podminky.urs.cz/item/CS_URS_2025_01/776411212" TargetMode="External" /><Relationship Id="rId194" Type="http://schemas.openxmlformats.org/officeDocument/2006/relationships/hyperlink" Target="https://podminky.urs.cz/item/CS_URS_2025_01/776421111" TargetMode="External" /><Relationship Id="rId195" Type="http://schemas.openxmlformats.org/officeDocument/2006/relationships/hyperlink" Target="https://podminky.urs.cz/item/CS_URS_2025_01/776991121" TargetMode="External" /><Relationship Id="rId196" Type="http://schemas.openxmlformats.org/officeDocument/2006/relationships/hyperlink" Target="https://podminky.urs.cz/item/CS_URS_2025_01/776991141" TargetMode="External" /><Relationship Id="rId197" Type="http://schemas.openxmlformats.org/officeDocument/2006/relationships/hyperlink" Target="https://podminky.urs.cz/item/CS_URS_2025_01/998776112" TargetMode="External" /><Relationship Id="rId198" Type="http://schemas.openxmlformats.org/officeDocument/2006/relationships/hyperlink" Target="https://podminky.urs.cz/item/CS_URS_2025_01/781111011" TargetMode="External" /><Relationship Id="rId199" Type="http://schemas.openxmlformats.org/officeDocument/2006/relationships/hyperlink" Target="https://podminky.urs.cz/item/CS_URS_2025_01/781121011" TargetMode="External" /><Relationship Id="rId200" Type="http://schemas.openxmlformats.org/officeDocument/2006/relationships/hyperlink" Target="https://podminky.urs.cz/item/CS_URS_2025_01/781131112" TargetMode="External" /><Relationship Id="rId201" Type="http://schemas.openxmlformats.org/officeDocument/2006/relationships/hyperlink" Target="https://podminky.urs.cz/item/CS_URS_2025_01/781472214" TargetMode="External" /><Relationship Id="rId202" Type="http://schemas.openxmlformats.org/officeDocument/2006/relationships/hyperlink" Target="https://podminky.urs.cz/item/CS_URS_2025_01/781472217" TargetMode="External" /><Relationship Id="rId203" Type="http://schemas.openxmlformats.org/officeDocument/2006/relationships/hyperlink" Target="https://podminky.urs.cz/item/CS_URS_2025_01/781495115" TargetMode="External" /><Relationship Id="rId204" Type="http://schemas.openxmlformats.org/officeDocument/2006/relationships/hyperlink" Target="https://podminky.urs.cz/item/CS_URS_2025_01/781769191" TargetMode="External" /><Relationship Id="rId205" Type="http://schemas.openxmlformats.org/officeDocument/2006/relationships/hyperlink" Target="https://podminky.urs.cz/item/CS_URS_2025_01/998781112" TargetMode="External" /><Relationship Id="rId206" Type="http://schemas.openxmlformats.org/officeDocument/2006/relationships/hyperlink" Target="https://podminky.urs.cz/item/CS_URS_2025_01/783801401" TargetMode="External" /><Relationship Id="rId207" Type="http://schemas.openxmlformats.org/officeDocument/2006/relationships/hyperlink" Target="https://podminky.urs.cz/item/CS_URS_2025_01/783823151" TargetMode="External" /><Relationship Id="rId208" Type="http://schemas.openxmlformats.org/officeDocument/2006/relationships/hyperlink" Target="https://podminky.urs.cz/item/CS_URS_2025_01/783933151" TargetMode="External" /><Relationship Id="rId209" Type="http://schemas.openxmlformats.org/officeDocument/2006/relationships/hyperlink" Target="https://podminky.urs.cz/item/CS_URS_2025_01/783937163" TargetMode="External" /><Relationship Id="rId210" Type="http://schemas.openxmlformats.org/officeDocument/2006/relationships/hyperlink" Target="https://podminky.urs.cz/item/CS_URS_2025_01/784111001" TargetMode="External" /><Relationship Id="rId211" Type="http://schemas.openxmlformats.org/officeDocument/2006/relationships/hyperlink" Target="https://podminky.urs.cz/item/CS_URS_2023_01/784171001" TargetMode="External" /><Relationship Id="rId212" Type="http://schemas.openxmlformats.org/officeDocument/2006/relationships/hyperlink" Target="https://podminky.urs.cz/item/CS_URS_2025_01/784171101" TargetMode="External" /><Relationship Id="rId213" Type="http://schemas.openxmlformats.org/officeDocument/2006/relationships/hyperlink" Target="https://podminky.urs.cz/item/CS_URS_2023_01/784171111" TargetMode="External" /><Relationship Id="rId214" Type="http://schemas.openxmlformats.org/officeDocument/2006/relationships/hyperlink" Target="https://podminky.urs.cz/item/CS_URS_2025_01/763111811" TargetMode="External" /><Relationship Id="rId215" Type="http://schemas.openxmlformats.org/officeDocument/2006/relationships/hyperlink" Target="https://podminky.urs.cz/item/CS_URS_2025_01/763181311" TargetMode="External" /><Relationship Id="rId216" Type="http://schemas.openxmlformats.org/officeDocument/2006/relationships/hyperlink" Target="https://podminky.urs.cz/item/CS_URS_2025_01/763181811" TargetMode="External" /><Relationship Id="rId217" Type="http://schemas.openxmlformats.org/officeDocument/2006/relationships/hyperlink" Target="https://podminky.urs.cz/item/CS_URS_2025_01/998763332" TargetMode="External" /><Relationship Id="rId2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131" TargetMode="External" /><Relationship Id="rId2" Type="http://schemas.openxmlformats.org/officeDocument/2006/relationships/hyperlink" Target="https://podminky.urs.cz/item/CS_URS_2025_01/783805300" TargetMode="External" /><Relationship Id="rId3" Type="http://schemas.openxmlformats.org/officeDocument/2006/relationships/hyperlink" Target="https://podminky.urs.cz/item/CS_URS_2025_01/953943211" TargetMode="External" /><Relationship Id="rId4" Type="http://schemas.openxmlformats.org/officeDocument/2006/relationships/hyperlink" Target="https://podminky.urs.cz/item/CS_URS_2025_01/953993311" TargetMode="External" /><Relationship Id="rId5" Type="http://schemas.openxmlformats.org/officeDocument/2006/relationships/hyperlink" Target="https://podminky.urs.cz/item/CS_URS_2025_01/953993321" TargetMode="External" /><Relationship Id="rId6" Type="http://schemas.openxmlformats.org/officeDocument/2006/relationships/hyperlink" Target="https://podminky.urs.cz/item/CS_URS_2025_01/713131151" TargetMode="External" /><Relationship Id="rId7" Type="http://schemas.openxmlformats.org/officeDocument/2006/relationships/hyperlink" Target="https://podminky.urs.cz/item/CS_URS_2025_01/713411141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9711111" TargetMode="External" /><Relationship Id="rId2" Type="http://schemas.openxmlformats.org/officeDocument/2006/relationships/hyperlink" Target="https://podminky.urs.cz/item/CS_URS_2025_01/162211311" TargetMode="External" /><Relationship Id="rId3" Type="http://schemas.openxmlformats.org/officeDocument/2006/relationships/hyperlink" Target="https://podminky.urs.cz/item/CS_URS_2025_01/162211319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67151101" TargetMode="External" /><Relationship Id="rId7" Type="http://schemas.openxmlformats.org/officeDocument/2006/relationships/hyperlink" Target="https://podminky.urs.cz/item/CS_URS_2025_01/171201231" TargetMode="External" /><Relationship Id="rId8" Type="http://schemas.openxmlformats.org/officeDocument/2006/relationships/hyperlink" Target="https://podminky.urs.cz/item/CS_URS_2025_01/171251201" TargetMode="External" /><Relationship Id="rId9" Type="http://schemas.openxmlformats.org/officeDocument/2006/relationships/hyperlink" Target="https://podminky.urs.cz/item/CS_URS_2025_01/174151101" TargetMode="External" /><Relationship Id="rId10" Type="http://schemas.openxmlformats.org/officeDocument/2006/relationships/hyperlink" Target="https://podminky.urs.cz/item/CS_URS_2025_01/175111101" TargetMode="External" /><Relationship Id="rId11" Type="http://schemas.openxmlformats.org/officeDocument/2006/relationships/hyperlink" Target="https://podminky.urs.cz/item/CS_URS_2025_01/181912112" TargetMode="External" /><Relationship Id="rId12" Type="http://schemas.openxmlformats.org/officeDocument/2006/relationships/hyperlink" Target="https://podminky.urs.cz/item/CS_URS_2025_01/212572111" TargetMode="External" /><Relationship Id="rId13" Type="http://schemas.openxmlformats.org/officeDocument/2006/relationships/hyperlink" Target="https://podminky.urs.cz/item/CS_URS_2025_01/631311135" TargetMode="External" /><Relationship Id="rId14" Type="http://schemas.openxmlformats.org/officeDocument/2006/relationships/hyperlink" Target="https://podminky.urs.cz/item/CS_URS_2025_01/631319175" TargetMode="External" /><Relationship Id="rId15" Type="http://schemas.openxmlformats.org/officeDocument/2006/relationships/hyperlink" Target="https://podminky.urs.cz/item/CS_URS_2025_01/631362021" TargetMode="External" /><Relationship Id="rId16" Type="http://schemas.openxmlformats.org/officeDocument/2006/relationships/hyperlink" Target="https://podminky.urs.cz/item/CS_URS_2025_01/965042241" TargetMode="External" /><Relationship Id="rId17" Type="http://schemas.openxmlformats.org/officeDocument/2006/relationships/hyperlink" Target="https://podminky.urs.cz/item/CS_URS_2025_01/965049112" TargetMode="External" /><Relationship Id="rId18" Type="http://schemas.openxmlformats.org/officeDocument/2006/relationships/hyperlink" Target="https://podminky.urs.cz/item/CS_URS_2025_01/977312113" TargetMode="External" /><Relationship Id="rId19" Type="http://schemas.openxmlformats.org/officeDocument/2006/relationships/hyperlink" Target="https://podminky.urs.cz/item/CS_URS_2025_01/985331211" TargetMode="External" /><Relationship Id="rId20" Type="http://schemas.openxmlformats.org/officeDocument/2006/relationships/hyperlink" Target="https://podminky.urs.cz/item/CS_URS_2025_01/997013211" TargetMode="External" /><Relationship Id="rId21" Type="http://schemas.openxmlformats.org/officeDocument/2006/relationships/hyperlink" Target="https://podminky.urs.cz/item/CS_URS_2025_01/997013501" TargetMode="External" /><Relationship Id="rId22" Type="http://schemas.openxmlformats.org/officeDocument/2006/relationships/hyperlink" Target="https://podminky.urs.cz/item/CS_URS_2025_01/997013509" TargetMode="External" /><Relationship Id="rId23" Type="http://schemas.openxmlformats.org/officeDocument/2006/relationships/hyperlink" Target="https://podminky.urs.cz/item/CS_URS_2025_01/997013871" TargetMode="External" /><Relationship Id="rId24" Type="http://schemas.openxmlformats.org/officeDocument/2006/relationships/hyperlink" Target="https://podminky.urs.cz/item/CS_URS_2025_01/998271201" TargetMode="External" /><Relationship Id="rId25" Type="http://schemas.openxmlformats.org/officeDocument/2006/relationships/hyperlink" Target="https://podminky.urs.cz/item/CS_URS_2025_01/711111001" TargetMode="External" /><Relationship Id="rId26" Type="http://schemas.openxmlformats.org/officeDocument/2006/relationships/hyperlink" Target="https://podminky.urs.cz/item/CS_URS_2025_01/711141559" TargetMode="External" /><Relationship Id="rId27" Type="http://schemas.openxmlformats.org/officeDocument/2006/relationships/hyperlink" Target="https://podminky.urs.cz/item/CS_URS_2025_01/998711111" TargetMode="External" /><Relationship Id="rId28" Type="http://schemas.openxmlformats.org/officeDocument/2006/relationships/hyperlink" Target="https://podminky.urs.cz/item/CS_URS_2025_01/721173402" TargetMode="External" /><Relationship Id="rId29" Type="http://schemas.openxmlformats.org/officeDocument/2006/relationships/hyperlink" Target="https://podminky.urs.cz/item/CS_URS_2025_01/998721112" TargetMode="External" /><Relationship Id="rId3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210204" TargetMode="External" /><Relationship Id="rId2" Type="http://schemas.openxmlformats.org/officeDocument/2006/relationships/hyperlink" Target="https://podminky.urs.cz/item/CS_URS_2025_01/210070403" TargetMode="External" /><Relationship Id="rId3" Type="http://schemas.openxmlformats.org/officeDocument/2006/relationships/hyperlink" Target="https://podminky.urs.cz/item/CS_URS_2025_01/741320303" TargetMode="External" /><Relationship Id="rId4" Type="http://schemas.openxmlformats.org/officeDocument/2006/relationships/hyperlink" Target="https://podminky.urs.cz/item/CS_URS_2025_01/741350201" TargetMode="External" /><Relationship Id="rId5" Type="http://schemas.openxmlformats.org/officeDocument/2006/relationships/hyperlink" Target="https://podminky.urs.cz/item/CS_URS_2025_01/741331008" TargetMode="External" /><Relationship Id="rId6" Type="http://schemas.openxmlformats.org/officeDocument/2006/relationships/hyperlink" Target="https://podminky.urs.cz/item/CS_URS_2025_01/741312501" TargetMode="External" /><Relationship Id="rId7" Type="http://schemas.openxmlformats.org/officeDocument/2006/relationships/hyperlink" Target="https://podminky.urs.cz/item/CS_URS_2025_01/741320021" TargetMode="External" /><Relationship Id="rId8" Type="http://schemas.openxmlformats.org/officeDocument/2006/relationships/hyperlink" Target="https://podminky.urs.cz/item/CS_URS_2025_01/741320041" TargetMode="External" /><Relationship Id="rId9" Type="http://schemas.openxmlformats.org/officeDocument/2006/relationships/hyperlink" Target="https://podminky.urs.cz/item/CS_URS_2025_01/741320042" TargetMode="External" /><Relationship Id="rId10" Type="http://schemas.openxmlformats.org/officeDocument/2006/relationships/hyperlink" Target="https://podminky.urs.cz/item/CS_URS_2025_01/741322002" TargetMode="External" /><Relationship Id="rId11" Type="http://schemas.openxmlformats.org/officeDocument/2006/relationships/hyperlink" Target="https://podminky.urs.cz/item/CS_URS_2025_01/741320042.4" TargetMode="External" /><Relationship Id="rId12" Type="http://schemas.openxmlformats.org/officeDocument/2006/relationships/hyperlink" Target="https://podminky.urs.cz/item/CS_URS_2025_01/741320201" TargetMode="External" /><Relationship Id="rId13" Type="http://schemas.openxmlformats.org/officeDocument/2006/relationships/hyperlink" Target="https://podminky.urs.cz/item/CS_URS_2025_01/741231006.1" TargetMode="External" /><Relationship Id="rId14" Type="http://schemas.openxmlformats.org/officeDocument/2006/relationships/hyperlink" Target="https://podminky.urs.cz/item/CS_URS_2025_01/741231007" TargetMode="External" /><Relationship Id="rId15" Type="http://schemas.openxmlformats.org/officeDocument/2006/relationships/hyperlink" Target="https://podminky.urs.cz/item/CS_URS_2025_01/741320105" TargetMode="External" /><Relationship Id="rId16" Type="http://schemas.openxmlformats.org/officeDocument/2006/relationships/hyperlink" Target="https://podminky.urs.cz/item/CS_URS_2025_01/741320165" TargetMode="External" /><Relationship Id="rId17" Type="http://schemas.openxmlformats.org/officeDocument/2006/relationships/hyperlink" Target="https://podminky.urs.cz/item/CS_URS_2025_01/741320361" TargetMode="External" /><Relationship Id="rId18" Type="http://schemas.openxmlformats.org/officeDocument/2006/relationships/hyperlink" Target="https://podminky.urs.cz/item/CS_URS_2025_01/741321003" TargetMode="External" /><Relationship Id="rId19" Type="http://schemas.openxmlformats.org/officeDocument/2006/relationships/hyperlink" Target="https://podminky.urs.cz/item/CS_URS_2025_01/741330042" TargetMode="External" /><Relationship Id="rId20" Type="http://schemas.openxmlformats.org/officeDocument/2006/relationships/hyperlink" Target="https://podminky.urs.cz/item/CS_URS_2025_01/741330632.1" TargetMode="External" /><Relationship Id="rId21" Type="http://schemas.openxmlformats.org/officeDocument/2006/relationships/hyperlink" Target="https://podminky.urs.cz/item/CS_URS_2025_01/741350001" TargetMode="External" /><Relationship Id="rId22" Type="http://schemas.openxmlformats.org/officeDocument/2006/relationships/hyperlink" Target="https://podminky.urs.cz/item/CS_URS_2025_01/741231001" TargetMode="External" /><Relationship Id="rId23" Type="http://schemas.openxmlformats.org/officeDocument/2006/relationships/hyperlink" Target="https://podminky.urs.cz/item/CS_URS_2025_01/741320105" TargetMode="External" /><Relationship Id="rId24" Type="http://schemas.openxmlformats.org/officeDocument/2006/relationships/hyperlink" Target="https://podminky.urs.cz/item/CS_URS_2025_01/741320165" TargetMode="External" /><Relationship Id="rId25" Type="http://schemas.openxmlformats.org/officeDocument/2006/relationships/hyperlink" Target="https://podminky.urs.cz/item/CS_URS_2025_01/741320361" TargetMode="External" /><Relationship Id="rId26" Type="http://schemas.openxmlformats.org/officeDocument/2006/relationships/hyperlink" Target="https://podminky.urs.cz/item/CS_URS_2025_01/741321003" TargetMode="External" /><Relationship Id="rId27" Type="http://schemas.openxmlformats.org/officeDocument/2006/relationships/hyperlink" Target="https://podminky.urs.cz/item/CS_URS_2025_01/741321033" TargetMode="External" /><Relationship Id="rId28" Type="http://schemas.openxmlformats.org/officeDocument/2006/relationships/hyperlink" Target="https://podminky.urs.cz/item/CS_URS_2025_01/741231001" TargetMode="External" /><Relationship Id="rId29" Type="http://schemas.openxmlformats.org/officeDocument/2006/relationships/hyperlink" Target="https://podminky.urs.cz/item/CS_URS_2025_01/741210001" TargetMode="External" /><Relationship Id="rId30" Type="http://schemas.openxmlformats.org/officeDocument/2006/relationships/hyperlink" Target="https://podminky.urs.cz/item/CS_URS_2025_01/741320175" TargetMode="External" /><Relationship Id="rId31" Type="http://schemas.openxmlformats.org/officeDocument/2006/relationships/hyperlink" Target="https://podminky.urs.cz/item/CS_URS_2025_01/741322122" TargetMode="External" /><Relationship Id="rId32" Type="http://schemas.openxmlformats.org/officeDocument/2006/relationships/hyperlink" Target="https://podminky.urs.cz/item/CS_URS_2025_01/741312501" TargetMode="External" /><Relationship Id="rId33" Type="http://schemas.openxmlformats.org/officeDocument/2006/relationships/hyperlink" Target="https://podminky.urs.cz/item/CS_URS_2025_01/741320041" TargetMode="External" /><Relationship Id="rId34" Type="http://schemas.openxmlformats.org/officeDocument/2006/relationships/hyperlink" Target="https://podminky.urs.cz/item/CS_URS_2025_01/741320031" TargetMode="External" /><Relationship Id="rId35" Type="http://schemas.openxmlformats.org/officeDocument/2006/relationships/hyperlink" Target="https://podminky.urs.cz/item/CS_URS_2025_01/741320105" TargetMode="External" /><Relationship Id="rId36" Type="http://schemas.openxmlformats.org/officeDocument/2006/relationships/hyperlink" Target="https://podminky.urs.cz/item/CS_URS_2025_01/741320041" TargetMode="External" /><Relationship Id="rId37" Type="http://schemas.openxmlformats.org/officeDocument/2006/relationships/hyperlink" Target="https://podminky.urs.cz/item/CS_URS_2025_01/741320175" TargetMode="External" /><Relationship Id="rId38" Type="http://schemas.openxmlformats.org/officeDocument/2006/relationships/hyperlink" Target="https://podminky.urs.cz/item/CS_URS_2025_01/741210001" TargetMode="External" /><Relationship Id="rId39" Type="http://schemas.openxmlformats.org/officeDocument/2006/relationships/hyperlink" Target="https://podminky.urs.cz/item/CS_URS_2025_01/741231012" TargetMode="External" /><Relationship Id="rId40" Type="http://schemas.openxmlformats.org/officeDocument/2006/relationships/hyperlink" Target="https://podminky.urs.cz/item/CS_URS_2025_01/741910611" TargetMode="External" /><Relationship Id="rId41" Type="http://schemas.openxmlformats.org/officeDocument/2006/relationships/hyperlink" Target="https://podminky.urs.cz/item/CS_URS_2025_01/741310101" TargetMode="External" /><Relationship Id="rId42" Type="http://schemas.openxmlformats.org/officeDocument/2006/relationships/hyperlink" Target="https://podminky.urs.cz/item/CS_URS_2025_01/741310101" TargetMode="External" /><Relationship Id="rId43" Type="http://schemas.openxmlformats.org/officeDocument/2006/relationships/hyperlink" Target="https://podminky.urs.cz/item/CS_URS_2025_01/741310122" TargetMode="External" /><Relationship Id="rId44" Type="http://schemas.openxmlformats.org/officeDocument/2006/relationships/hyperlink" Target="https://podminky.urs.cz/item/CS_URS_2025_01/741310126" TargetMode="External" /><Relationship Id="rId45" Type="http://schemas.openxmlformats.org/officeDocument/2006/relationships/hyperlink" Target="https://podminky.urs.cz/item/CS_URS_2025_01/741310203" TargetMode="External" /><Relationship Id="rId46" Type="http://schemas.openxmlformats.org/officeDocument/2006/relationships/hyperlink" Target="https://podminky.urs.cz/item/CS_URS_2025_01/741310011" TargetMode="External" /><Relationship Id="rId47" Type="http://schemas.openxmlformats.org/officeDocument/2006/relationships/hyperlink" Target="https://podminky.urs.cz/item/CS_URS_2025_01/741310263" TargetMode="External" /><Relationship Id="rId48" Type="http://schemas.openxmlformats.org/officeDocument/2006/relationships/hyperlink" Target="https://podminky.urs.cz/item/CS_URS_2025_01/741310031" TargetMode="External" /><Relationship Id="rId49" Type="http://schemas.openxmlformats.org/officeDocument/2006/relationships/hyperlink" Target="https://podminky.urs.cz/item/CS_URS_2025_01/741310221" TargetMode="External" /><Relationship Id="rId50" Type="http://schemas.openxmlformats.org/officeDocument/2006/relationships/hyperlink" Target="https://podminky.urs.cz/item/CS_URS_2025_01/741313001" TargetMode="External" /><Relationship Id="rId51" Type="http://schemas.openxmlformats.org/officeDocument/2006/relationships/hyperlink" Target="https://podminky.urs.cz/item/CS_URS_2025_01/741313082" TargetMode="External" /><Relationship Id="rId52" Type="http://schemas.openxmlformats.org/officeDocument/2006/relationships/hyperlink" Target="https://podminky.urs.cz/item/CS_URS_2025_01/741210121" TargetMode="External" /><Relationship Id="rId53" Type="http://schemas.openxmlformats.org/officeDocument/2006/relationships/hyperlink" Target="https://podminky.urs.cz/item/CS_URS_2025_01/741110511" TargetMode="External" /><Relationship Id="rId54" Type="http://schemas.openxmlformats.org/officeDocument/2006/relationships/hyperlink" Target="https://podminky.urs.cz/item/CS_URS_2025_01/741110513" TargetMode="External" /><Relationship Id="rId55" Type="http://schemas.openxmlformats.org/officeDocument/2006/relationships/hyperlink" Target="https://podminky.urs.cz/item/CS_URS_2025_01/741110051" TargetMode="External" /><Relationship Id="rId56" Type="http://schemas.openxmlformats.org/officeDocument/2006/relationships/hyperlink" Target="https://podminky.urs.cz/item/CS_URS_2025_01/741110062" TargetMode="External" /><Relationship Id="rId57" Type="http://schemas.openxmlformats.org/officeDocument/2006/relationships/hyperlink" Target="https://podminky.urs.cz/item/CS_URS_2025_01/741112002" TargetMode="External" /><Relationship Id="rId58" Type="http://schemas.openxmlformats.org/officeDocument/2006/relationships/hyperlink" Target="https://podminky.urs.cz/item/CS_URS_2025_01/741112003" TargetMode="External" /><Relationship Id="rId59" Type="http://schemas.openxmlformats.org/officeDocument/2006/relationships/hyperlink" Target="https://podminky.urs.cz/item/CS_URS_2025_01/741112001" TargetMode="External" /><Relationship Id="rId60" Type="http://schemas.openxmlformats.org/officeDocument/2006/relationships/hyperlink" Target="https://podminky.urs.cz/item/CS_URS_2025_01/741112001" TargetMode="External" /><Relationship Id="rId61" Type="http://schemas.openxmlformats.org/officeDocument/2006/relationships/hyperlink" Target="https://podminky.urs.cz/item/CS_URS_2025_01/741112201" TargetMode="External" /><Relationship Id="rId62" Type="http://schemas.openxmlformats.org/officeDocument/2006/relationships/hyperlink" Target="https://podminky.urs.cz/item/CS_URS_2025_01/741910611" TargetMode="External" /><Relationship Id="rId63" Type="http://schemas.openxmlformats.org/officeDocument/2006/relationships/hyperlink" Target="https://podminky.urs.cz/item/CS_URS_2025_01/741420021" TargetMode="External" /><Relationship Id="rId64" Type="http://schemas.openxmlformats.org/officeDocument/2006/relationships/hyperlink" Target="https://podminky.urs.cz/item/CS_URS_2025_01/741420021" TargetMode="External" /><Relationship Id="rId65" Type="http://schemas.openxmlformats.org/officeDocument/2006/relationships/hyperlink" Target="https://podminky.urs.cz/item/CS_URS_2025_01/741420021" TargetMode="External" /><Relationship Id="rId66" Type="http://schemas.openxmlformats.org/officeDocument/2006/relationships/hyperlink" Target="https://podminky.urs.cz/item/CS_URS_2025_01/741120201" TargetMode="External" /><Relationship Id="rId67" Type="http://schemas.openxmlformats.org/officeDocument/2006/relationships/hyperlink" Target="https://podminky.urs.cz/item/CS_URS_2025_01/741120203" TargetMode="External" /><Relationship Id="rId68" Type="http://schemas.openxmlformats.org/officeDocument/2006/relationships/hyperlink" Target="https://podminky.urs.cz/item/CS_URS_2025_01/741122642" TargetMode="External" /><Relationship Id="rId69" Type="http://schemas.openxmlformats.org/officeDocument/2006/relationships/hyperlink" Target="https://podminky.urs.cz/item/CS_URS_2025_01/741122211" TargetMode="External" /><Relationship Id="rId70" Type="http://schemas.openxmlformats.org/officeDocument/2006/relationships/hyperlink" Target="https://podminky.urs.cz/item/CS_URS_2025_01/741122201" TargetMode="External" /><Relationship Id="rId71" Type="http://schemas.openxmlformats.org/officeDocument/2006/relationships/hyperlink" Target="https://podminky.urs.cz/item/CS_URS_2025_01/741122211" TargetMode="External" /><Relationship Id="rId72" Type="http://schemas.openxmlformats.org/officeDocument/2006/relationships/hyperlink" Target="https://podminky.urs.cz/item/CS_URS_2025_01/741122219" TargetMode="External" /><Relationship Id="rId73" Type="http://schemas.openxmlformats.org/officeDocument/2006/relationships/hyperlink" Target="https://podminky.urs.cz/item/CS_URS_2025_01/741122231" TargetMode="External" /><Relationship Id="rId74" Type="http://schemas.openxmlformats.org/officeDocument/2006/relationships/hyperlink" Target="https://podminky.urs.cz/item/CS_URS_2025_01/741124701" TargetMode="External" /><Relationship Id="rId75" Type="http://schemas.openxmlformats.org/officeDocument/2006/relationships/hyperlink" Target="https://podminky.urs.cz/item/CS_URS_2025_01/741130001" TargetMode="External" /><Relationship Id="rId76" Type="http://schemas.openxmlformats.org/officeDocument/2006/relationships/hyperlink" Target="https://podminky.urs.cz/item/CS_URS_2025_01/741130003" TargetMode="External" /><Relationship Id="rId77" Type="http://schemas.openxmlformats.org/officeDocument/2006/relationships/hyperlink" Target="https://podminky.urs.cz/item/CS_URS_2025_01/741130004" TargetMode="External" /><Relationship Id="rId78" Type="http://schemas.openxmlformats.org/officeDocument/2006/relationships/hyperlink" Target="https://podminky.urs.cz/item/CS_URS_2025_01/741130005" TargetMode="External" /><Relationship Id="rId79" Type="http://schemas.openxmlformats.org/officeDocument/2006/relationships/hyperlink" Target="https://podminky.urs.cz/item/CS_URS_2025_01/741130006" TargetMode="External" /><Relationship Id="rId80" Type="http://schemas.openxmlformats.org/officeDocument/2006/relationships/hyperlink" Target="https://podminky.urs.cz/item/CS_URS_2025_01/741130007" TargetMode="External" /><Relationship Id="rId81" Type="http://schemas.openxmlformats.org/officeDocument/2006/relationships/hyperlink" Target="https://podminky.urs.cz/item/CS_URS_2025_01/741372112" TargetMode="External" /><Relationship Id="rId82" Type="http://schemas.openxmlformats.org/officeDocument/2006/relationships/hyperlink" Target="https://podminky.urs.cz/item/CS_URS_2025_01/741371102" TargetMode="External" /><Relationship Id="rId83" Type="http://schemas.openxmlformats.org/officeDocument/2006/relationships/hyperlink" Target="https://podminky.urs.cz/item/CS_URS_2025_01/741372022" TargetMode="External" /><Relationship Id="rId84" Type="http://schemas.openxmlformats.org/officeDocument/2006/relationships/hyperlink" Target="https://podminky.urs.cz/item/CS_URS_2025_01/741372101" TargetMode="External" /><Relationship Id="rId85" Type="http://schemas.openxmlformats.org/officeDocument/2006/relationships/hyperlink" Target="https://podminky.urs.cz/item/CS_URS_2025_01/741372061" TargetMode="External" /><Relationship Id="rId86" Type="http://schemas.openxmlformats.org/officeDocument/2006/relationships/hyperlink" Target="https://podminky.urs.cz/item/CS_URS_2025_01/741372042" TargetMode="External" /><Relationship Id="rId87" Type="http://schemas.openxmlformats.org/officeDocument/2006/relationships/hyperlink" Target="https://podminky.urs.cz/item/CS_URS_2025_01/741110511" TargetMode="External" /><Relationship Id="rId88" Type="http://schemas.openxmlformats.org/officeDocument/2006/relationships/hyperlink" Target="https://podminky.urs.cz/item/CS_URS_2025_01/741350032" TargetMode="External" /><Relationship Id="rId89" Type="http://schemas.openxmlformats.org/officeDocument/2006/relationships/hyperlink" Target="https://podminky.urs.cz/item/CS_URS_2025_01/468081311" TargetMode="External" /><Relationship Id="rId90" Type="http://schemas.openxmlformats.org/officeDocument/2006/relationships/hyperlink" Target="https://podminky.urs.cz/item/CS_URS_2025_01/468081312" TargetMode="External" /><Relationship Id="rId91" Type="http://schemas.openxmlformats.org/officeDocument/2006/relationships/hyperlink" Target="https://podminky.urs.cz/item/CS_URS_2025_01/468081321" TargetMode="External" /><Relationship Id="rId92" Type="http://schemas.openxmlformats.org/officeDocument/2006/relationships/hyperlink" Target="https://podminky.urs.cz/item/CS_URS_2025_01/468081322" TargetMode="External" /><Relationship Id="rId93" Type="http://schemas.openxmlformats.org/officeDocument/2006/relationships/hyperlink" Target="https://podminky.urs.cz/item/CS_URS_2025_01/468094111" TargetMode="External" /><Relationship Id="rId94" Type="http://schemas.openxmlformats.org/officeDocument/2006/relationships/hyperlink" Target="https://podminky.urs.cz/item/CS_URS_2025_01/468094141" TargetMode="External" /><Relationship Id="rId95" Type="http://schemas.openxmlformats.org/officeDocument/2006/relationships/hyperlink" Target="https://podminky.urs.cz/item/CS_URS_2025_01/468101411" TargetMode="External" /><Relationship Id="rId96" Type="http://schemas.openxmlformats.org/officeDocument/2006/relationships/hyperlink" Target="https://podminky.urs.cz/item/CS_URS_2025_01/460941211" TargetMode="External" /><Relationship Id="rId97" Type="http://schemas.openxmlformats.org/officeDocument/2006/relationships/hyperlink" Target="https://podminky.urs.cz/item/CS_URS_2025_01/469971111" TargetMode="External" /><Relationship Id="rId98" Type="http://schemas.openxmlformats.org/officeDocument/2006/relationships/hyperlink" Target="https://podminky.urs.cz/item/CS_URS_2025_01/469971121" TargetMode="External" /><Relationship Id="rId99" Type="http://schemas.openxmlformats.org/officeDocument/2006/relationships/hyperlink" Target="https://podminky.urs.cz/item/CS_URS_2025_01/469972111" TargetMode="External" /><Relationship Id="rId100" Type="http://schemas.openxmlformats.org/officeDocument/2006/relationships/hyperlink" Target="https://podminky.urs.cz/item/CS_URS_2025_01/469973114" TargetMode="External" /><Relationship Id="rId101" Type="http://schemas.openxmlformats.org/officeDocument/2006/relationships/hyperlink" Target="https://podminky.urs.cz/item/CS_URS_2025_01/763101811" TargetMode="External" /><Relationship Id="rId102" Type="http://schemas.openxmlformats.org/officeDocument/2006/relationships/hyperlink" Target="https://podminky.urs.cz/item/CS_URS_2025_01/763101812" TargetMode="External" /><Relationship Id="rId103" Type="http://schemas.openxmlformats.org/officeDocument/2006/relationships/hyperlink" Target="https://podminky.urs.cz/item/CS_URS_2025_01/741211817" TargetMode="External" /><Relationship Id="rId104" Type="http://schemas.openxmlformats.org/officeDocument/2006/relationships/hyperlink" Target="https://podminky.urs.cz/item/CS_URS_2025_01/741211853" TargetMode="External" /><Relationship Id="rId105" Type="http://schemas.openxmlformats.org/officeDocument/2006/relationships/hyperlink" Target="https://podminky.urs.cz/item/CS_URS_2025_01/741211851" TargetMode="External" /><Relationship Id="rId106" Type="http://schemas.openxmlformats.org/officeDocument/2006/relationships/hyperlink" Target="https://podminky.urs.cz/item/CS_URS_2025_01/741121851" TargetMode="External" /><Relationship Id="rId107" Type="http://schemas.openxmlformats.org/officeDocument/2006/relationships/hyperlink" Target="https://podminky.urs.cz/item/CS_URS_2025_01/741213847" TargetMode="External" /><Relationship Id="rId108" Type="http://schemas.openxmlformats.org/officeDocument/2006/relationships/hyperlink" Target="https://podminky.urs.cz/item/CS_URS_2025_01/741213815" TargetMode="External" /><Relationship Id="rId109" Type="http://schemas.openxmlformats.org/officeDocument/2006/relationships/hyperlink" Target="https://podminky.urs.cz/item/CS_URS_2025_01/741213813" TargetMode="External" /><Relationship Id="rId110" Type="http://schemas.openxmlformats.org/officeDocument/2006/relationships/hyperlink" Target="https://podminky.urs.cz/item/CS_URS_2025_01/741213817" TargetMode="External" /><Relationship Id="rId111" Type="http://schemas.openxmlformats.org/officeDocument/2006/relationships/hyperlink" Target="https://podminky.urs.cz/item/CS_URS_2025_01/741371823" TargetMode="External" /><Relationship Id="rId112" Type="http://schemas.openxmlformats.org/officeDocument/2006/relationships/hyperlink" Target="https://podminky.urs.cz/item/CS_URS_2025_01/741374823" TargetMode="External" /><Relationship Id="rId113" Type="http://schemas.openxmlformats.org/officeDocument/2006/relationships/hyperlink" Target="https://podminky.urs.cz/item/CS_URS_2025_01/741372112" TargetMode="External" /><Relationship Id="rId114" Type="http://schemas.openxmlformats.org/officeDocument/2006/relationships/hyperlink" Target="https://podminky.urs.cz/item/CS_URS_2025_01/210280101.1" TargetMode="External" /><Relationship Id="rId115" Type="http://schemas.openxmlformats.org/officeDocument/2006/relationships/hyperlink" Target="https://podminky.urs.cz/item/CS_URS_2025_01/580106013" TargetMode="External" /><Relationship Id="rId116" Type="http://schemas.openxmlformats.org/officeDocument/2006/relationships/hyperlink" Target="https://podminky.urs.cz/item/CS_URS_2025_01/580106020" TargetMode="External" /><Relationship Id="rId11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2110841" TargetMode="External" /><Relationship Id="rId2" Type="http://schemas.openxmlformats.org/officeDocument/2006/relationships/hyperlink" Target="https://podminky.urs.cz/item/CS_URS_2025_01/742121801" TargetMode="External" /><Relationship Id="rId3" Type="http://schemas.openxmlformats.org/officeDocument/2006/relationships/hyperlink" Target="https://podminky.urs.cz/item/CS_URS_2025_01/742124801" TargetMode="External" /><Relationship Id="rId4" Type="http://schemas.openxmlformats.org/officeDocument/2006/relationships/hyperlink" Target="https://podminky.urs.cz/item/CS_URS_2025_01/742124802" TargetMode="External" /><Relationship Id="rId5" Type="http://schemas.openxmlformats.org/officeDocument/2006/relationships/hyperlink" Target="https://podminky.urs.cz/item/CS_URS_2025_01/742240801" TargetMode="External" /><Relationship Id="rId6" Type="http://schemas.openxmlformats.org/officeDocument/2006/relationships/hyperlink" Target="https://podminky.urs.cz/item/CS_URS_2025_01/742310802" TargetMode="External" /><Relationship Id="rId7" Type="http://schemas.openxmlformats.org/officeDocument/2006/relationships/hyperlink" Target="https://podminky.urs.cz/item/CS_URS_2025_01/742330845" TargetMode="External" /><Relationship Id="rId8" Type="http://schemas.openxmlformats.org/officeDocument/2006/relationships/hyperlink" Target="https://podminky.urs.cz/item/CS_URS_2025_01/742110127" TargetMode="External" /><Relationship Id="rId9" Type="http://schemas.openxmlformats.org/officeDocument/2006/relationships/hyperlink" Target="https://podminky.urs.cz/item/CS_URS_2025_01/742110124" TargetMode="External" /><Relationship Id="rId10" Type="http://schemas.openxmlformats.org/officeDocument/2006/relationships/hyperlink" Target="https://podminky.urs.cz/item/CS_URS_2025_01/742110107" TargetMode="External" /><Relationship Id="rId11" Type="http://schemas.openxmlformats.org/officeDocument/2006/relationships/hyperlink" Target="https://podminky.urs.cz/item/CS_URS_2025_01/742110102" TargetMode="External" /><Relationship Id="rId12" Type="http://schemas.openxmlformats.org/officeDocument/2006/relationships/hyperlink" Target="https://podminky.urs.cz/item/CS_URS_2025_01/742110161" TargetMode="External" /><Relationship Id="rId13" Type="http://schemas.openxmlformats.org/officeDocument/2006/relationships/hyperlink" Target="https://podminky.urs.cz/item/CS_URS_2025_01/742110002" TargetMode="External" /><Relationship Id="rId14" Type="http://schemas.openxmlformats.org/officeDocument/2006/relationships/hyperlink" Target="https://podminky.urs.cz/item/CS_URS_2025_01/742110504" TargetMode="External" /><Relationship Id="rId15" Type="http://schemas.openxmlformats.org/officeDocument/2006/relationships/hyperlink" Target="https://podminky.urs.cz/item/CS_URS_2025_01/742330044" TargetMode="External" /><Relationship Id="rId16" Type="http://schemas.openxmlformats.org/officeDocument/2006/relationships/hyperlink" Target="https://podminky.urs.cz/item/CS_URS_2025_01/742330045" TargetMode="External" /><Relationship Id="rId17" Type="http://schemas.openxmlformats.org/officeDocument/2006/relationships/hyperlink" Target="https://podminky.urs.cz/item/CS_URS_2025_01/742330051" TargetMode="External" /><Relationship Id="rId18" Type="http://schemas.openxmlformats.org/officeDocument/2006/relationships/hyperlink" Target="https://podminky.urs.cz/item/CS_URS_2025_01/742124001" TargetMode="External" /><Relationship Id="rId19" Type="http://schemas.openxmlformats.org/officeDocument/2006/relationships/hyperlink" Target="https://podminky.urs.cz/item/CS_URS_2025_01/742124002" TargetMode="External" /><Relationship Id="rId20" Type="http://schemas.openxmlformats.org/officeDocument/2006/relationships/hyperlink" Target="https://podminky.urs.cz/item/CS_URS_2025_01/742124006" TargetMode="External" /><Relationship Id="rId21" Type="http://schemas.openxmlformats.org/officeDocument/2006/relationships/hyperlink" Target="https://podminky.urs.cz/item/CS_URS_2025_01/742121002" TargetMode="External" /><Relationship Id="rId22" Type="http://schemas.openxmlformats.org/officeDocument/2006/relationships/hyperlink" Target="https://podminky.urs.cz/item/CS_URS_2025_01/742110013" TargetMode="External" /><Relationship Id="rId23" Type="http://schemas.openxmlformats.org/officeDocument/2006/relationships/hyperlink" Target="https://podminky.urs.cz/item/CS_URS_2025_01/742124012" TargetMode="External" /><Relationship Id="rId24" Type="http://schemas.openxmlformats.org/officeDocument/2006/relationships/hyperlink" Target="https://podminky.urs.cz/item/CS_URS_2025_01/742330101" TargetMode="External" /><Relationship Id="rId25" Type="http://schemas.openxmlformats.org/officeDocument/2006/relationships/hyperlink" Target="https://podminky.urs.cz/item/CS_URS_2025_01/742330005" TargetMode="External" /><Relationship Id="rId26" Type="http://schemas.openxmlformats.org/officeDocument/2006/relationships/hyperlink" Target="https://podminky.urs.cz/item/CS_URS_2025_01/742330037" TargetMode="External" /><Relationship Id="rId27" Type="http://schemas.openxmlformats.org/officeDocument/2006/relationships/hyperlink" Target="https://podminky.urs.cz/item/CS_URS_2025_01/742330039" TargetMode="External" /><Relationship Id="rId28" Type="http://schemas.openxmlformats.org/officeDocument/2006/relationships/hyperlink" Target="https://podminky.urs.cz/item/CS_URS_2025_01/742330022" TargetMode="External" /><Relationship Id="rId29" Type="http://schemas.openxmlformats.org/officeDocument/2006/relationships/hyperlink" Target="https://podminky.urs.cz/item/CS_URS_2025_01/742330034" TargetMode="External" /><Relationship Id="rId30" Type="http://schemas.openxmlformats.org/officeDocument/2006/relationships/hyperlink" Target="https://podminky.urs.cz/item/CS_URS_2025_01/742124006" TargetMode="External" /><Relationship Id="rId31" Type="http://schemas.openxmlformats.org/officeDocument/2006/relationships/hyperlink" Target="https://podminky.urs.cz/item/CS_URS_2025_01/742330035" TargetMode="External" /><Relationship Id="rId32" Type="http://schemas.openxmlformats.org/officeDocument/2006/relationships/hyperlink" Target="https://podminky.urs.cz/item/CS_URS_2025_01/742330023" TargetMode="External" /><Relationship Id="rId33" Type="http://schemas.openxmlformats.org/officeDocument/2006/relationships/hyperlink" Target="https://podminky.urs.cz/item/CS_URS_2025_01/742330027" TargetMode="External" /><Relationship Id="rId34" Type="http://schemas.openxmlformats.org/officeDocument/2006/relationships/hyperlink" Target="https://podminky.urs.cz/item/CS_URS_2025_01/742330036" TargetMode="External" /><Relationship Id="rId35" Type="http://schemas.openxmlformats.org/officeDocument/2006/relationships/hyperlink" Target="https://podminky.urs.cz/item/CS_URS_2025_01/742330029" TargetMode="External" /><Relationship Id="rId36" Type="http://schemas.openxmlformats.org/officeDocument/2006/relationships/hyperlink" Target="https://podminky.urs.cz/item/CS_URS_2025_01/742330031" TargetMode="External" /><Relationship Id="rId37" Type="http://schemas.openxmlformats.org/officeDocument/2006/relationships/hyperlink" Target="https://podminky.urs.cz/item/CS_URS_2025_01/742330012" TargetMode="External" /><Relationship Id="rId38" Type="http://schemas.openxmlformats.org/officeDocument/2006/relationships/hyperlink" Target="https://podminky.urs.cz/item/CS_URS_2025_01/742330061" TargetMode="External" /><Relationship Id="rId39" Type="http://schemas.openxmlformats.org/officeDocument/2006/relationships/hyperlink" Target="https://podminky.urs.cz/item/CS_URS_2025_01/742360126" TargetMode="External" /><Relationship Id="rId40" Type="http://schemas.openxmlformats.org/officeDocument/2006/relationships/hyperlink" Target="https://podminky.urs.cz/item/CS_URS_2025_01/742360162" TargetMode="External" /><Relationship Id="rId41" Type="http://schemas.openxmlformats.org/officeDocument/2006/relationships/hyperlink" Target="https://podminky.urs.cz/item/CS_URS_2025_01/742360201" TargetMode="External" /><Relationship Id="rId42" Type="http://schemas.openxmlformats.org/officeDocument/2006/relationships/hyperlink" Target="https://podminky.urs.cz/item/CS_URS_2025_01/742110002" TargetMode="External" /><Relationship Id="rId43" Type="http://schemas.openxmlformats.org/officeDocument/2006/relationships/hyperlink" Target="https://podminky.urs.cz/item/CS_URS_2025_01/742121001" TargetMode="External" /><Relationship Id="rId44" Type="http://schemas.openxmlformats.org/officeDocument/2006/relationships/hyperlink" Target="https://podminky.urs.cz/item/CS_URS_2025_01/742360421" TargetMode="External" /><Relationship Id="rId45" Type="http://schemas.openxmlformats.org/officeDocument/2006/relationships/hyperlink" Target="https://podminky.urs.cz/item/CS_URS_2025_01/742110504" TargetMode="External" /><Relationship Id="rId46" Type="http://schemas.openxmlformats.org/officeDocument/2006/relationships/hyperlink" Target="https://podminky.urs.cz/item/CS_URS_2025_01/742110002" TargetMode="External" /><Relationship Id="rId47" Type="http://schemas.openxmlformats.org/officeDocument/2006/relationships/hyperlink" Target="https://podminky.urs.cz/item/CS_URS_2025_01/742121001" TargetMode="External" /><Relationship Id="rId48" Type="http://schemas.openxmlformats.org/officeDocument/2006/relationships/hyperlink" Target="https://podminky.urs.cz/item/CS_URS_2025_01/742420111" TargetMode="External" /><Relationship Id="rId49" Type="http://schemas.openxmlformats.org/officeDocument/2006/relationships/hyperlink" Target="https://podminky.urs.cz/item/CS_URS_2025_01/742420121" TargetMode="External" /><Relationship Id="rId50" Type="http://schemas.openxmlformats.org/officeDocument/2006/relationships/hyperlink" Target="https://podminky.urs.cz/item/CS_URS_2025_01/742310004" TargetMode="External" /><Relationship Id="rId51" Type="http://schemas.openxmlformats.org/officeDocument/2006/relationships/hyperlink" Target="https://podminky.urs.cz/item/CS_URS_2025_01/742310002" TargetMode="External" /><Relationship Id="rId52" Type="http://schemas.openxmlformats.org/officeDocument/2006/relationships/hyperlink" Target="https://podminky.urs.cz/item/CS_URS_2025_01/742110504" TargetMode="External" /><Relationship Id="rId53" Type="http://schemas.openxmlformats.org/officeDocument/2006/relationships/hyperlink" Target="https://podminky.urs.cz/item/CS_URS_2025_01/742110002" TargetMode="External" /><Relationship Id="rId54" Type="http://schemas.openxmlformats.org/officeDocument/2006/relationships/hyperlink" Target="https://podminky.urs.cz/item/CS_URS_2025_01/742240005" TargetMode="External" /><Relationship Id="rId55" Type="http://schemas.openxmlformats.org/officeDocument/2006/relationships/hyperlink" Target="https://podminky.urs.cz/item/CS_URS_2025_01/742240001" TargetMode="External" /><Relationship Id="rId56" Type="http://schemas.openxmlformats.org/officeDocument/2006/relationships/hyperlink" Target="https://podminky.urs.cz/item/CS_URS_2025_01/742240008" TargetMode="External" /><Relationship Id="rId57" Type="http://schemas.openxmlformats.org/officeDocument/2006/relationships/hyperlink" Target="https://podminky.urs.cz/item/CS_URS_2025_01/742121001" TargetMode="External" /><Relationship Id="rId58" Type="http://schemas.openxmlformats.org/officeDocument/2006/relationships/hyperlink" Target="https://podminky.urs.cz/item/CS_URS_2025_01/742230004" TargetMode="External" /><Relationship Id="rId59" Type="http://schemas.openxmlformats.org/officeDocument/2006/relationships/hyperlink" Target="https://podminky.urs.cz/item/CS_URS_2025_01/742230101" TargetMode="External" /><Relationship Id="rId60" Type="http://schemas.openxmlformats.org/officeDocument/2006/relationships/hyperlink" Target="https://podminky.urs.cz/item/CS_URS_2025_01/742230103" TargetMode="External" /><Relationship Id="rId61" Type="http://schemas.openxmlformats.org/officeDocument/2006/relationships/hyperlink" Target="https://podminky.urs.cz/item/CS_URS_2025_01/742340001" TargetMode="External" /><Relationship Id="rId62" Type="http://schemas.openxmlformats.org/officeDocument/2006/relationships/hyperlink" Target="https://podminky.urs.cz/item/CS_URS_2025_01/742121001" TargetMode="External" /><Relationship Id="rId63" Type="http://schemas.openxmlformats.org/officeDocument/2006/relationships/hyperlink" Target="https://podminky.urs.cz/item/CS_URS_2025_01/742110002" TargetMode="External" /><Relationship Id="rId64" Type="http://schemas.openxmlformats.org/officeDocument/2006/relationships/hyperlink" Target="https://podminky.urs.cz/item/CS_URS_2025_01/742110504" TargetMode="External" /><Relationship Id="rId65" Type="http://schemas.openxmlformats.org/officeDocument/2006/relationships/hyperlink" Target="https://podminky.urs.cz/item/CS_URS_2025_01/742121001" TargetMode="External" /><Relationship Id="rId66" Type="http://schemas.openxmlformats.org/officeDocument/2006/relationships/hyperlink" Target="https://podminky.urs.cz/item/CS_URS_2025_01/742124006" TargetMode="External" /><Relationship Id="rId67" Type="http://schemas.openxmlformats.org/officeDocument/2006/relationships/hyperlink" Target="https://podminky.urs.cz/item/CS_URS_2025_01/742330024" TargetMode="External" /><Relationship Id="rId6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2210006" TargetMode="External" /><Relationship Id="rId2" Type="http://schemas.openxmlformats.org/officeDocument/2006/relationships/hyperlink" Target="https://podminky.urs.cz/item/CS_URS_2025_01/742210151" TargetMode="External" /><Relationship Id="rId3" Type="http://schemas.openxmlformats.org/officeDocument/2006/relationships/hyperlink" Target="https://podminky.urs.cz/item/CS_URS_2025_01/742210131" TargetMode="External" /><Relationship Id="rId4" Type="http://schemas.openxmlformats.org/officeDocument/2006/relationships/hyperlink" Target="https://podminky.urs.cz/item/CS_URS_2025_01/742210121" TargetMode="External" /><Relationship Id="rId5" Type="http://schemas.openxmlformats.org/officeDocument/2006/relationships/hyperlink" Target="https://podminky.urs.cz/item/CS_URS_2025_01/742210261" TargetMode="External" /><Relationship Id="rId6" Type="http://schemas.openxmlformats.org/officeDocument/2006/relationships/hyperlink" Target="https://podminky.urs.cz/item/CS_URS_2025_01/742210301" TargetMode="External" /><Relationship Id="rId7" Type="http://schemas.openxmlformats.org/officeDocument/2006/relationships/hyperlink" Target="https://podminky.urs.cz/item/CS_URS_2025_01/742210303" TargetMode="External" /><Relationship Id="rId8" Type="http://schemas.openxmlformats.org/officeDocument/2006/relationships/hyperlink" Target="https://podminky.urs.cz/item/CS_URS_2025_01/742121001" TargetMode="External" /><Relationship Id="rId9" Type="http://schemas.openxmlformats.org/officeDocument/2006/relationships/hyperlink" Target="https://podminky.urs.cz/item/CS_URS_2025_01/742111001" TargetMode="External" /><Relationship Id="rId10" Type="http://schemas.openxmlformats.org/officeDocument/2006/relationships/hyperlink" Target="https://podminky.urs.cz/item/CS_URS_2025_01/742110002" TargetMode="External" /><Relationship Id="rId11" Type="http://schemas.openxmlformats.org/officeDocument/2006/relationships/hyperlink" Target="https://podminky.urs.cz/item/CS_URS_2025_01/742210251" TargetMode="External" /><Relationship Id="rId12" Type="http://schemas.openxmlformats.org/officeDocument/2006/relationships/hyperlink" Target="https://podminky.urs.cz/item/CS_URS_2025_01/742210421" TargetMode="External" /><Relationship Id="rId13" Type="http://schemas.openxmlformats.org/officeDocument/2006/relationships/hyperlink" Target="https://podminky.urs.cz/item/CS_URS_2025_01/742210503" TargetMode="External" /><Relationship Id="rId14" Type="http://schemas.openxmlformats.org/officeDocument/2006/relationships/hyperlink" Target="https://podminky.urs.cz/item/CS_URS_2025_01/742210521" TargetMode="External" /><Relationship Id="rId1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33203000" TargetMode="External" /><Relationship Id="rId3" Type="http://schemas.openxmlformats.org/officeDocument/2006/relationships/hyperlink" Target="https://podminky.urs.cz/item/CS_URS_2023_01/071002000" TargetMode="External" /><Relationship Id="rId4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2025-02_E1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 E 1.PP+1.NP ETAPA 1 - stavební úpravy, Krajská zdravotní, a.s. – Nemocnice Děčín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Děčín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24. 6. 2025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Krajská zdravotní, a.s., Ústí nad Labem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PENTA PROJEKT s.r.o., Jihlava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>Ing. Avuk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ROUND(AG95+AG107,2)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ROUND(AS95+AS107,2)</f>
        <v>0</v>
      </c>
      <c r="AT94" s="115">
        <f>ROUND(SUM(AV94:AW94),2)</f>
        <v>0</v>
      </c>
      <c r="AU94" s="116">
        <f>ROUND(AU95+AU107,5)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ROUND(AZ95+AZ107,2)</f>
        <v>0</v>
      </c>
      <c r="BA94" s="115">
        <f>ROUND(BA95+BA107,2)</f>
        <v>0</v>
      </c>
      <c r="BB94" s="115">
        <f>ROUND(BB95+BB107,2)</f>
        <v>0</v>
      </c>
      <c r="BC94" s="115">
        <f>ROUND(BC95+BC107,2)</f>
        <v>0</v>
      </c>
      <c r="BD94" s="117">
        <f>ROUND(BD95+BD107,2)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ROUND(SUM(AG96:AG106),2)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ROUND(SUM(AS96:AS106),2)</f>
        <v>0</v>
      </c>
      <c r="AT95" s="129">
        <f>ROUND(SUM(AV95:AW95),2)</f>
        <v>0</v>
      </c>
      <c r="AU95" s="130">
        <f>ROUND(SUM(AU96:AU106),5)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ROUND(SUM(AZ96:AZ106),2)</f>
        <v>0</v>
      </c>
      <c r="BA95" s="129">
        <f>ROUND(SUM(BA96:BA106),2)</f>
        <v>0</v>
      </c>
      <c r="BB95" s="129">
        <f>ROUND(SUM(BB96:BB106),2)</f>
        <v>0</v>
      </c>
      <c r="BC95" s="129">
        <f>ROUND(SUM(BC96:BC106),2)</f>
        <v>0</v>
      </c>
      <c r="BD95" s="131">
        <f>ROUND(SUM(BD96:BD106),2)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'D1.01.1 - Stavební'!J32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'D1.01.1 - Stavební'!P147</f>
        <v>0</v>
      </c>
      <c r="AV96" s="139">
        <f>'D1.01.1 - Stavební'!J35</f>
        <v>0</v>
      </c>
      <c r="AW96" s="139">
        <f>'D1.01.1 - Stavební'!J36</f>
        <v>0</v>
      </c>
      <c r="AX96" s="139">
        <f>'D1.01.1 - Stavební'!J37</f>
        <v>0</v>
      </c>
      <c r="AY96" s="139">
        <f>'D1.01.1 - Stavební'!J38</f>
        <v>0</v>
      </c>
      <c r="AZ96" s="139">
        <f>'D1.01.1 - Stavební'!F35</f>
        <v>0</v>
      </c>
      <c r="BA96" s="139">
        <f>'D1.01.1 - Stavební'!F36</f>
        <v>0</v>
      </c>
      <c r="BB96" s="139">
        <f>'D1.01.1 - Stavební'!F37</f>
        <v>0</v>
      </c>
      <c r="BC96" s="139">
        <f>'D1.01.1 - Stavební'!F38</f>
        <v>0</v>
      </c>
      <c r="BD96" s="141">
        <f>'D1.01.1 - Stavební'!F39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'D1.01.3 - Požárně bezpečn...'!J32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'D1.01.3 - Požárně bezpečn...'!P122</f>
        <v>0</v>
      </c>
      <c r="AV97" s="139">
        <f>'D1.01.3 - Požárně bezpečn...'!J35</f>
        <v>0</v>
      </c>
      <c r="AW97" s="139">
        <f>'D1.01.3 - Požárně bezpečn...'!J36</f>
        <v>0</v>
      </c>
      <c r="AX97" s="139">
        <f>'D1.01.3 - Požárně bezpečn...'!J37</f>
        <v>0</v>
      </c>
      <c r="AY97" s="139">
        <f>'D1.01.3 - Požárně bezpečn...'!J38</f>
        <v>0</v>
      </c>
      <c r="AZ97" s="139">
        <f>'D1.01.3 - Požárně bezpečn...'!F35</f>
        <v>0</v>
      </c>
      <c r="BA97" s="139">
        <f>'D1.01.3 - Požárně bezpečn...'!F36</f>
        <v>0</v>
      </c>
      <c r="BB97" s="139">
        <f>'D1.01.3 - Požárně bezpečn...'!F37</f>
        <v>0</v>
      </c>
      <c r="BC97" s="139">
        <f>'D1.01.3 - Požárně bezpečn...'!F38</f>
        <v>0</v>
      </c>
      <c r="BD97" s="141">
        <f>'D1.01.3 - Požárně bezpečn...'!F39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'D1.01.4a -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'D1.01.4a - Vytápění'!P125</f>
        <v>0</v>
      </c>
      <c r="AV98" s="139">
        <f>'D1.01.4a - Vytápění'!J35</f>
        <v>0</v>
      </c>
      <c r="AW98" s="139">
        <f>'D1.01.4a - Vytápění'!J36</f>
        <v>0</v>
      </c>
      <c r="AX98" s="139">
        <f>'D1.01.4a - Vytápění'!J37</f>
        <v>0</v>
      </c>
      <c r="AY98" s="139">
        <f>'D1.01.4a - Vytápění'!J38</f>
        <v>0</v>
      </c>
      <c r="AZ98" s="139">
        <f>'D1.01.4a - Vytápění'!F35</f>
        <v>0</v>
      </c>
      <c r="BA98" s="139">
        <f>'D1.01.4a - Vytápění'!F36</f>
        <v>0</v>
      </c>
      <c r="BB98" s="139">
        <f>'D1.01.4a - Vytápění'!F37</f>
        <v>0</v>
      </c>
      <c r="BC98" s="139">
        <f>'D1.01.4a - Vytápění'!F38</f>
        <v>0</v>
      </c>
      <c r="BD98" s="141">
        <f>'D1.01.4a - Vytápění'!F39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'D1.01.4b - Chlazení'!J32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'D1.01.4b - Chlazení'!P125</f>
        <v>0</v>
      </c>
      <c r="AV99" s="139">
        <f>'D1.01.4b - Chlazení'!J35</f>
        <v>0</v>
      </c>
      <c r="AW99" s="139">
        <f>'D1.01.4b - Chlazení'!J36</f>
        <v>0</v>
      </c>
      <c r="AX99" s="139">
        <f>'D1.01.4b - Chlazení'!J37</f>
        <v>0</v>
      </c>
      <c r="AY99" s="139">
        <f>'D1.01.4b - Chlazení'!J38</f>
        <v>0</v>
      </c>
      <c r="AZ99" s="139">
        <f>'D1.01.4b - Chlazení'!F35</f>
        <v>0</v>
      </c>
      <c r="BA99" s="139">
        <f>'D1.01.4b - Chlazení'!F36</f>
        <v>0</v>
      </c>
      <c r="BB99" s="139">
        <f>'D1.01.4b - Chlazení'!F37</f>
        <v>0</v>
      </c>
      <c r="BC99" s="139">
        <f>'D1.01.4b - Chlazení'!F38</f>
        <v>0</v>
      </c>
      <c r="BD99" s="141">
        <f>'D1.01.4b - Chlazení'!F39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'D1.01.4c - Vzduchotechnika'!J32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'D1.01.4c - Vzduchotechnika'!P122</f>
        <v>0</v>
      </c>
      <c r="AV100" s="139">
        <f>'D1.01.4c - Vzduchotechnika'!J35</f>
        <v>0</v>
      </c>
      <c r="AW100" s="139">
        <f>'D1.01.4c - Vzduchotechnika'!J36</f>
        <v>0</v>
      </c>
      <c r="AX100" s="139">
        <f>'D1.01.4c - Vzduchotechnika'!J37</f>
        <v>0</v>
      </c>
      <c r="AY100" s="139">
        <f>'D1.01.4c - Vzduchotechnika'!J38</f>
        <v>0</v>
      </c>
      <c r="AZ100" s="139">
        <f>'D1.01.4c - Vzduchotechnika'!F35</f>
        <v>0</v>
      </c>
      <c r="BA100" s="139">
        <f>'D1.01.4c - Vzduchotechnika'!F36</f>
        <v>0</v>
      </c>
      <c r="BB100" s="139">
        <f>'D1.01.4c - Vzduchotechnika'!F37</f>
        <v>0</v>
      </c>
      <c r="BC100" s="139">
        <f>'D1.01.4c - Vzduchotechnika'!F38</f>
        <v>0</v>
      </c>
      <c r="BD100" s="141">
        <f>'D1.01.4c - Vzduchotechnika'!F39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'D1.01.4d - Měření a regulace'!J32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'D1.01.4d - Měření a regulace'!P125</f>
        <v>0</v>
      </c>
      <c r="AV101" s="139">
        <f>'D1.01.4d - Měření a regulace'!J35</f>
        <v>0</v>
      </c>
      <c r="AW101" s="139">
        <f>'D1.01.4d - Měření a regulace'!J36</f>
        <v>0</v>
      </c>
      <c r="AX101" s="139">
        <f>'D1.01.4d - Měření a regulace'!J37</f>
        <v>0</v>
      </c>
      <c r="AY101" s="139">
        <f>'D1.01.4d - Měření a regulace'!J38</f>
        <v>0</v>
      </c>
      <c r="AZ101" s="139">
        <f>'D1.01.4d - Měření a regulace'!F35</f>
        <v>0</v>
      </c>
      <c r="BA101" s="139">
        <f>'D1.01.4d - Měření a regulace'!F36</f>
        <v>0</v>
      </c>
      <c r="BB101" s="139">
        <f>'D1.01.4d - Měření a regulace'!F37</f>
        <v>0</v>
      </c>
      <c r="BC101" s="139">
        <f>'D1.01.4d - Měření a regulace'!F38</f>
        <v>0</v>
      </c>
      <c r="BD101" s="141">
        <f>'D1.01.4d - Měření a regulace'!F39</f>
        <v>0</v>
      </c>
      <c r="BE101" s="4"/>
      <c r="BT101" s="142" t="s">
        <v>85</v>
      </c>
      <c r="BV101" s="142" t="s">
        <v>78</v>
      </c>
      <c r="BW101" s="142" t="s">
        <v>105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'D1.01.4e - Zdravotně tech...'!J32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'D1.01.4e - Zdravotně tech...'!P143</f>
        <v>0</v>
      </c>
      <c r="AV102" s="139">
        <f>'D1.01.4e - Zdravotně tech...'!J35</f>
        <v>0</v>
      </c>
      <c r="AW102" s="139">
        <f>'D1.01.4e - Zdravotně tech...'!J36</f>
        <v>0</v>
      </c>
      <c r="AX102" s="139">
        <f>'D1.01.4e - Zdravotně tech...'!J37</f>
        <v>0</v>
      </c>
      <c r="AY102" s="139">
        <f>'D1.01.4e - Zdravotně tech...'!J38</f>
        <v>0</v>
      </c>
      <c r="AZ102" s="139">
        <f>'D1.01.4e - Zdravotně tech...'!F35</f>
        <v>0</v>
      </c>
      <c r="BA102" s="139">
        <f>'D1.01.4e - Zdravotně tech...'!F36</f>
        <v>0</v>
      </c>
      <c r="BB102" s="139">
        <f>'D1.01.4e - Zdravotně tech...'!F37</f>
        <v>0</v>
      </c>
      <c r="BC102" s="139">
        <f>'D1.01.4e - Zdravotně tech...'!F38</f>
        <v>0</v>
      </c>
      <c r="BD102" s="141">
        <f>'D1.01.4e - Zdravotně tech...'!F39</f>
        <v>0</v>
      </c>
      <c r="BE102" s="4"/>
      <c r="BT102" s="142" t="s">
        <v>85</v>
      </c>
      <c r="BV102" s="142" t="s">
        <v>78</v>
      </c>
      <c r="BW102" s="142" t="s">
        <v>108</v>
      </c>
      <c r="BX102" s="142" t="s">
        <v>84</v>
      </c>
      <c r="CL102" s="142" t="s">
        <v>1</v>
      </c>
    </row>
    <row r="103" s="4" customFormat="1" ht="23.25" customHeight="1">
      <c r="A103" s="133" t="s">
        <v>86</v>
      </c>
      <c r="B103" s="71"/>
      <c r="C103" s="134"/>
      <c r="D103" s="134"/>
      <c r="E103" s="135" t="s">
        <v>109</v>
      </c>
      <c r="F103" s="135"/>
      <c r="G103" s="135"/>
      <c r="H103" s="135"/>
      <c r="I103" s="135"/>
      <c r="J103" s="134"/>
      <c r="K103" s="135" t="s">
        <v>110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'D1.01.4g1 - Silnoproudá e...'!J32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'D1.01.4g1 - Silnoproudá e...'!P139</f>
        <v>0</v>
      </c>
      <c r="AV103" s="139">
        <f>'D1.01.4g1 - Silnoproudá e...'!J35</f>
        <v>0</v>
      </c>
      <c r="AW103" s="139">
        <f>'D1.01.4g1 - Silnoproudá e...'!J36</f>
        <v>0</v>
      </c>
      <c r="AX103" s="139">
        <f>'D1.01.4g1 - Silnoproudá e...'!J37</f>
        <v>0</v>
      </c>
      <c r="AY103" s="139">
        <f>'D1.01.4g1 - Silnoproudá e...'!J38</f>
        <v>0</v>
      </c>
      <c r="AZ103" s="139">
        <f>'D1.01.4g1 - Silnoproudá e...'!F35</f>
        <v>0</v>
      </c>
      <c r="BA103" s="139">
        <f>'D1.01.4g1 - Silnoproudá e...'!F36</f>
        <v>0</v>
      </c>
      <c r="BB103" s="139">
        <f>'D1.01.4g1 - Silnoproudá e...'!F37</f>
        <v>0</v>
      </c>
      <c r="BC103" s="139">
        <f>'D1.01.4g1 - Silnoproudá e...'!F38</f>
        <v>0</v>
      </c>
      <c r="BD103" s="141">
        <f>'D1.01.4g1 - Silnoproudá e...'!F39</f>
        <v>0</v>
      </c>
      <c r="BE103" s="4"/>
      <c r="BT103" s="142" t="s">
        <v>85</v>
      </c>
      <c r="BV103" s="142" t="s">
        <v>78</v>
      </c>
      <c r="BW103" s="142" t="s">
        <v>111</v>
      </c>
      <c r="BX103" s="142" t="s">
        <v>84</v>
      </c>
      <c r="CL103" s="142" t="s">
        <v>1</v>
      </c>
    </row>
    <row r="104" s="4" customFormat="1" ht="23.25" customHeight="1">
      <c r="A104" s="133" t="s">
        <v>86</v>
      </c>
      <c r="B104" s="71"/>
      <c r="C104" s="134"/>
      <c r="D104" s="134"/>
      <c r="E104" s="135" t="s">
        <v>112</v>
      </c>
      <c r="F104" s="135"/>
      <c r="G104" s="135"/>
      <c r="H104" s="135"/>
      <c r="I104" s="135"/>
      <c r="J104" s="134"/>
      <c r="K104" s="135" t="s">
        <v>113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'D1.01.4h1 - Slaboproudá e...'!J32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'D1.01.4h1 - Slaboproudá e...'!P135</f>
        <v>0</v>
      </c>
      <c r="AV104" s="139">
        <f>'D1.01.4h1 - Slaboproudá e...'!J35</f>
        <v>0</v>
      </c>
      <c r="AW104" s="139">
        <f>'D1.01.4h1 - Slaboproudá e...'!J36</f>
        <v>0</v>
      </c>
      <c r="AX104" s="139">
        <f>'D1.01.4h1 - Slaboproudá e...'!J37</f>
        <v>0</v>
      </c>
      <c r="AY104" s="139">
        <f>'D1.01.4h1 - Slaboproudá e...'!J38</f>
        <v>0</v>
      </c>
      <c r="AZ104" s="139">
        <f>'D1.01.4h1 - Slaboproudá e...'!F35</f>
        <v>0</v>
      </c>
      <c r="BA104" s="139">
        <f>'D1.01.4h1 - Slaboproudá e...'!F36</f>
        <v>0</v>
      </c>
      <c r="BB104" s="139">
        <f>'D1.01.4h1 - Slaboproudá e...'!F37</f>
        <v>0</v>
      </c>
      <c r="BC104" s="139">
        <f>'D1.01.4h1 - Slaboproudá e...'!F38</f>
        <v>0</v>
      </c>
      <c r="BD104" s="141">
        <f>'D1.01.4h1 - Slaboproudá e...'!F39</f>
        <v>0</v>
      </c>
      <c r="BE104" s="4"/>
      <c r="BT104" s="142" t="s">
        <v>85</v>
      </c>
      <c r="BV104" s="142" t="s">
        <v>78</v>
      </c>
      <c r="BW104" s="142" t="s">
        <v>114</v>
      </c>
      <c r="BX104" s="142" t="s">
        <v>84</v>
      </c>
      <c r="CL104" s="142" t="s">
        <v>1</v>
      </c>
    </row>
    <row r="105" s="4" customFormat="1" ht="23.25" customHeight="1">
      <c r="A105" s="133" t="s">
        <v>86</v>
      </c>
      <c r="B105" s="71"/>
      <c r="C105" s="134"/>
      <c r="D105" s="134"/>
      <c r="E105" s="135" t="s">
        <v>115</v>
      </c>
      <c r="F105" s="135"/>
      <c r="G105" s="135"/>
      <c r="H105" s="135"/>
      <c r="I105" s="135"/>
      <c r="J105" s="134"/>
      <c r="K105" s="135" t="s">
        <v>116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'D1.01.4h3 - Elektrická po...'!J32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'D1.01.4h3 - Elektrická po...'!P121</f>
        <v>0</v>
      </c>
      <c r="AV105" s="139">
        <f>'D1.01.4h3 - Elektrická po...'!J35</f>
        <v>0</v>
      </c>
      <c r="AW105" s="139">
        <f>'D1.01.4h3 - Elektrická po...'!J36</f>
        <v>0</v>
      </c>
      <c r="AX105" s="139">
        <f>'D1.01.4h3 - Elektrická po...'!J37</f>
        <v>0</v>
      </c>
      <c r="AY105" s="139">
        <f>'D1.01.4h3 - Elektrická po...'!J38</f>
        <v>0</v>
      </c>
      <c r="AZ105" s="139">
        <f>'D1.01.4h3 - Elektrická po...'!F35</f>
        <v>0</v>
      </c>
      <c r="BA105" s="139">
        <f>'D1.01.4h3 - Elektrická po...'!F36</f>
        <v>0</v>
      </c>
      <c r="BB105" s="139">
        <f>'D1.01.4h3 - Elektrická po...'!F37</f>
        <v>0</v>
      </c>
      <c r="BC105" s="139">
        <f>'D1.01.4h3 - Elektrická po...'!F38</f>
        <v>0</v>
      </c>
      <c r="BD105" s="141">
        <f>'D1.01.4h3 - Elektrická po...'!F39</f>
        <v>0</v>
      </c>
      <c r="BE105" s="4"/>
      <c r="BT105" s="142" t="s">
        <v>85</v>
      </c>
      <c r="BV105" s="142" t="s">
        <v>78</v>
      </c>
      <c r="BW105" s="142" t="s">
        <v>117</v>
      </c>
      <c r="BX105" s="142" t="s">
        <v>84</v>
      </c>
      <c r="CL105" s="142" t="s">
        <v>1</v>
      </c>
    </row>
    <row r="106" s="4" customFormat="1" ht="16.5" customHeight="1">
      <c r="A106" s="133" t="s">
        <v>86</v>
      </c>
      <c r="B106" s="71"/>
      <c r="C106" s="134"/>
      <c r="D106" s="134"/>
      <c r="E106" s="135" t="s">
        <v>118</v>
      </c>
      <c r="F106" s="135"/>
      <c r="G106" s="135"/>
      <c r="H106" s="135"/>
      <c r="I106" s="135"/>
      <c r="J106" s="134"/>
      <c r="K106" s="135" t="s">
        <v>119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'D1.01.6 - Medicinální plyny'!J32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'D1.01.6 - Medicinální plyny'!P124</f>
        <v>0</v>
      </c>
      <c r="AV106" s="139">
        <f>'D1.01.6 - Medicinální plyny'!J35</f>
        <v>0</v>
      </c>
      <c r="AW106" s="139">
        <f>'D1.01.6 - Medicinální plyny'!J36</f>
        <v>0</v>
      </c>
      <c r="AX106" s="139">
        <f>'D1.01.6 - Medicinální plyny'!J37</f>
        <v>0</v>
      </c>
      <c r="AY106" s="139">
        <f>'D1.01.6 - Medicinální plyny'!J38</f>
        <v>0</v>
      </c>
      <c r="AZ106" s="139">
        <f>'D1.01.6 - Medicinální plyny'!F35</f>
        <v>0</v>
      </c>
      <c r="BA106" s="139">
        <f>'D1.01.6 - Medicinální plyny'!F36</f>
        <v>0</v>
      </c>
      <c r="BB106" s="139">
        <f>'D1.01.6 - Medicinální plyny'!F37</f>
        <v>0</v>
      </c>
      <c r="BC106" s="139">
        <f>'D1.01.6 - Medicinální plyny'!F38</f>
        <v>0</v>
      </c>
      <c r="BD106" s="141">
        <f>'D1.01.6 - Medicinální plyny'!F39</f>
        <v>0</v>
      </c>
      <c r="BE106" s="4"/>
      <c r="BT106" s="142" t="s">
        <v>85</v>
      </c>
      <c r="BV106" s="142" t="s">
        <v>78</v>
      </c>
      <c r="BW106" s="142" t="s">
        <v>120</v>
      </c>
      <c r="BX106" s="142" t="s">
        <v>84</v>
      </c>
      <c r="CL106" s="142" t="s">
        <v>1</v>
      </c>
    </row>
    <row r="107" s="7" customFormat="1" ht="16.5" customHeight="1">
      <c r="A107" s="133" t="s">
        <v>86</v>
      </c>
      <c r="B107" s="120"/>
      <c r="C107" s="121"/>
      <c r="D107" s="122" t="s">
        <v>121</v>
      </c>
      <c r="E107" s="122"/>
      <c r="F107" s="122"/>
      <c r="G107" s="122"/>
      <c r="H107" s="122"/>
      <c r="I107" s="123"/>
      <c r="J107" s="122" t="s">
        <v>122</v>
      </c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5">
        <f>'VRN - Vedlejší rozpočtové...'!J30</f>
        <v>0</v>
      </c>
      <c r="AH107" s="123"/>
      <c r="AI107" s="123"/>
      <c r="AJ107" s="123"/>
      <c r="AK107" s="123"/>
      <c r="AL107" s="123"/>
      <c r="AM107" s="123"/>
      <c r="AN107" s="125">
        <f>SUM(AG107,AT107)</f>
        <v>0</v>
      </c>
      <c r="AO107" s="123"/>
      <c r="AP107" s="123"/>
      <c r="AQ107" s="126" t="s">
        <v>82</v>
      </c>
      <c r="AR107" s="127"/>
      <c r="AS107" s="143">
        <v>0</v>
      </c>
      <c r="AT107" s="144">
        <f>ROUND(SUM(AV107:AW107),2)</f>
        <v>0</v>
      </c>
      <c r="AU107" s="145">
        <f>'VRN - Vedlejší rozpočtové...'!P123</f>
        <v>0</v>
      </c>
      <c r="AV107" s="144">
        <f>'VRN - Vedlejší rozpočtové...'!J33</f>
        <v>0</v>
      </c>
      <c r="AW107" s="144">
        <f>'VRN - Vedlejší rozpočtové...'!J34</f>
        <v>0</v>
      </c>
      <c r="AX107" s="144">
        <f>'VRN - Vedlejší rozpočtové...'!J35</f>
        <v>0</v>
      </c>
      <c r="AY107" s="144">
        <f>'VRN - Vedlejší rozpočtové...'!J36</f>
        <v>0</v>
      </c>
      <c r="AZ107" s="144">
        <f>'VRN - Vedlejší rozpočtové...'!F33</f>
        <v>0</v>
      </c>
      <c r="BA107" s="144">
        <f>'VRN - Vedlejší rozpočtové...'!F34</f>
        <v>0</v>
      </c>
      <c r="BB107" s="144">
        <f>'VRN - Vedlejší rozpočtové...'!F35</f>
        <v>0</v>
      </c>
      <c r="BC107" s="144">
        <f>'VRN - Vedlejší rozpočtové...'!F36</f>
        <v>0</v>
      </c>
      <c r="BD107" s="146">
        <f>'VRN - Vedlejší rozpočtové...'!F37</f>
        <v>0</v>
      </c>
      <c r="BE107" s="7"/>
      <c r="BT107" s="132" t="s">
        <v>83</v>
      </c>
      <c r="BV107" s="132" t="s">
        <v>78</v>
      </c>
      <c r="BW107" s="132" t="s">
        <v>123</v>
      </c>
      <c r="BX107" s="132" t="s">
        <v>5</v>
      </c>
      <c r="CL107" s="132" t="s">
        <v>1</v>
      </c>
      <c r="CM107" s="132" t="s">
        <v>85</v>
      </c>
    </row>
    <row r="108" s="2" customFormat="1" ht="30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</sheetData>
  <sheetProtection sheet="1" formatColumns="0" formatRows="0" objects="1" scenarios="1" spinCount="100000" saltValue="YkeYZF5xd1qrWva/cJV+wkx+jlImb+vdW4EBMI5mu30aiJqxAXvkxolvhQ09iRYGF8IptZXfOetiTUVrWXfLPw==" hashValue="FtCahl7FwRTxoJNSvQEz9XI6EZtONoFp5mbFfkI9FHY5qlTjOrH9kYAX6Qzm6nN1hSZDLkqx62yOopoKbfPDAQ==" algorithmName="SHA-512" password="CC35"/>
  <mergeCells count="90"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L85:AO85"/>
    <mergeCell ref="E105:I105"/>
    <mergeCell ref="K105:AF105"/>
    <mergeCell ref="E106:I106"/>
    <mergeCell ref="K106:AF106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6" location="'D1.01.1 - Stavební'!C2" display="/"/>
    <hyperlink ref="A97" location="'D1.01.3 - Požárně bezpečn...'!C2" display="/"/>
    <hyperlink ref="A98" location="'D1.01.4a - Vytápění'!C2" display="/"/>
    <hyperlink ref="A99" location="'D1.01.4b - Chlazení'!C2" display="/"/>
    <hyperlink ref="A100" location="'D1.01.4c - Vzduchotechnika'!C2" display="/"/>
    <hyperlink ref="A101" location="'D1.01.4d - Měření a regulace'!C2" display="/"/>
    <hyperlink ref="A102" location="'D1.01.4e - Zdravotně tech...'!C2" display="/"/>
    <hyperlink ref="A103" location="'D1.01.4g1 - Silnoproudá e...'!C2" display="/"/>
    <hyperlink ref="A104" location="'D1.01.4h1 - Slaboproudá e...'!C2" display="/"/>
    <hyperlink ref="A105" location="'D1.01.4h3 - Elektrická po...'!C2" display="/"/>
    <hyperlink ref="A106" location="'D1.01.6 - Medicinální plyny'!C2" display="/"/>
    <hyperlink ref="A10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ROUND(J147,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ROUND((SUM(BE147:BE2992)),  2)</f>
        <v>0</v>
      </c>
      <c r="G35" s="39"/>
      <c r="H35" s="39"/>
      <c r="I35" s="165">
        <v>0.20999999999999999</v>
      </c>
      <c r="J35" s="164">
        <f>ROUND(((SUM(BE147:BE2992))*I35),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ROUND((SUM(BF147:BF2992)),  2)</f>
        <v>0</v>
      </c>
      <c r="G36" s="39"/>
      <c r="H36" s="39"/>
      <c r="I36" s="165">
        <v>0.12</v>
      </c>
      <c r="J36" s="164">
        <f>ROUND(((SUM(BF147:BF2992))*I36),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ROUND((SUM(BG147:BG2992)),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ROUND((SUM(BH147:BH2992)),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ROUND((SUM(BI147:BI2992)),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D1.01.1 - Stavební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Avuk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J147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134</v>
      </c>
      <c r="E99" s="192"/>
      <c r="F99" s="192"/>
      <c r="G99" s="192"/>
      <c r="H99" s="192"/>
      <c r="I99" s="192"/>
      <c r="J99" s="193">
        <f>J148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135</v>
      </c>
      <c r="E100" s="197"/>
      <c r="F100" s="197"/>
      <c r="G100" s="197"/>
      <c r="H100" s="197"/>
      <c r="I100" s="197"/>
      <c r="J100" s="198">
        <f>J149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136</v>
      </c>
      <c r="E101" s="197"/>
      <c r="F101" s="197"/>
      <c r="G101" s="197"/>
      <c r="H101" s="197"/>
      <c r="I101" s="197"/>
      <c r="J101" s="198">
        <f>J247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137</v>
      </c>
      <c r="E102" s="197"/>
      <c r="F102" s="197"/>
      <c r="G102" s="197"/>
      <c r="H102" s="197"/>
      <c r="I102" s="197"/>
      <c r="J102" s="198">
        <f>J248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4"/>
      <c r="D103" s="196" t="s">
        <v>138</v>
      </c>
      <c r="E103" s="197"/>
      <c r="F103" s="197"/>
      <c r="G103" s="197"/>
      <c r="H103" s="197"/>
      <c r="I103" s="197"/>
      <c r="J103" s="198">
        <f>J454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139</v>
      </c>
      <c r="E104" s="197"/>
      <c r="F104" s="197"/>
      <c r="G104" s="197"/>
      <c r="H104" s="197"/>
      <c r="I104" s="197"/>
      <c r="J104" s="198">
        <f>J646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140</v>
      </c>
      <c r="E105" s="197"/>
      <c r="F105" s="197"/>
      <c r="G105" s="197"/>
      <c r="H105" s="197"/>
      <c r="I105" s="197"/>
      <c r="J105" s="198">
        <f>J742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141</v>
      </c>
      <c r="E106" s="197"/>
      <c r="F106" s="197"/>
      <c r="G106" s="197"/>
      <c r="H106" s="197"/>
      <c r="I106" s="197"/>
      <c r="J106" s="198">
        <f>J1334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142</v>
      </c>
      <c r="E107" s="192"/>
      <c r="F107" s="192"/>
      <c r="G107" s="192"/>
      <c r="H107" s="192"/>
      <c r="I107" s="192"/>
      <c r="J107" s="193">
        <f>J1363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143</v>
      </c>
      <c r="E108" s="197"/>
      <c r="F108" s="197"/>
      <c r="G108" s="197"/>
      <c r="H108" s="197"/>
      <c r="I108" s="197"/>
      <c r="J108" s="198">
        <f>J1364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144</v>
      </c>
      <c r="E109" s="197"/>
      <c r="F109" s="197"/>
      <c r="G109" s="197"/>
      <c r="H109" s="197"/>
      <c r="I109" s="197"/>
      <c r="J109" s="198">
        <f>J1508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145</v>
      </c>
      <c r="E110" s="197"/>
      <c r="F110" s="197"/>
      <c r="G110" s="197"/>
      <c r="H110" s="197"/>
      <c r="I110" s="197"/>
      <c r="J110" s="198">
        <f>J1530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146</v>
      </c>
      <c r="E111" s="197"/>
      <c r="F111" s="197"/>
      <c r="G111" s="197"/>
      <c r="H111" s="197"/>
      <c r="I111" s="197"/>
      <c r="J111" s="198">
        <f>J1862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5"/>
      <c r="C112" s="134"/>
      <c r="D112" s="196" t="s">
        <v>147</v>
      </c>
      <c r="E112" s="197"/>
      <c r="F112" s="197"/>
      <c r="G112" s="197"/>
      <c r="H112" s="197"/>
      <c r="I112" s="197"/>
      <c r="J112" s="198">
        <f>J1865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148</v>
      </c>
      <c r="E113" s="197"/>
      <c r="F113" s="197"/>
      <c r="G113" s="197"/>
      <c r="H113" s="197"/>
      <c r="I113" s="197"/>
      <c r="J113" s="198">
        <f>J1890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5"/>
      <c r="C114" s="134"/>
      <c r="D114" s="196" t="s">
        <v>149</v>
      </c>
      <c r="E114" s="197"/>
      <c r="F114" s="197"/>
      <c r="G114" s="197"/>
      <c r="H114" s="197"/>
      <c r="I114" s="197"/>
      <c r="J114" s="198">
        <f>J1910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5"/>
      <c r="C115" s="134"/>
      <c r="D115" s="196" t="s">
        <v>150</v>
      </c>
      <c r="E115" s="197"/>
      <c r="F115" s="197"/>
      <c r="G115" s="197"/>
      <c r="H115" s="197"/>
      <c r="I115" s="197"/>
      <c r="J115" s="198">
        <f>J1935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5"/>
      <c r="C116" s="134"/>
      <c r="D116" s="196" t="s">
        <v>151</v>
      </c>
      <c r="E116" s="197"/>
      <c r="F116" s="197"/>
      <c r="G116" s="197"/>
      <c r="H116" s="197"/>
      <c r="I116" s="197"/>
      <c r="J116" s="198">
        <f>J1940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5"/>
      <c r="C117" s="134"/>
      <c r="D117" s="196" t="s">
        <v>152</v>
      </c>
      <c r="E117" s="197"/>
      <c r="F117" s="197"/>
      <c r="G117" s="197"/>
      <c r="H117" s="197"/>
      <c r="I117" s="197"/>
      <c r="J117" s="198">
        <f>J1975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153</v>
      </c>
      <c r="E118" s="197"/>
      <c r="F118" s="197"/>
      <c r="G118" s="197"/>
      <c r="H118" s="197"/>
      <c r="I118" s="197"/>
      <c r="J118" s="198">
        <f>J1978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154</v>
      </c>
      <c r="E119" s="197"/>
      <c r="F119" s="197"/>
      <c r="G119" s="197"/>
      <c r="H119" s="197"/>
      <c r="I119" s="197"/>
      <c r="J119" s="198">
        <f>J2310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155</v>
      </c>
      <c r="E120" s="197"/>
      <c r="F120" s="197"/>
      <c r="G120" s="197"/>
      <c r="H120" s="197"/>
      <c r="I120" s="197"/>
      <c r="J120" s="198">
        <f>J2322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156</v>
      </c>
      <c r="E121" s="197"/>
      <c r="F121" s="197"/>
      <c r="G121" s="197"/>
      <c r="H121" s="197"/>
      <c r="I121" s="197"/>
      <c r="J121" s="198">
        <f>J2662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157</v>
      </c>
      <c r="E122" s="197"/>
      <c r="F122" s="197"/>
      <c r="G122" s="197"/>
      <c r="H122" s="197"/>
      <c r="I122" s="197"/>
      <c r="J122" s="198">
        <f>J2804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158</v>
      </c>
      <c r="E123" s="197"/>
      <c r="F123" s="197"/>
      <c r="G123" s="197"/>
      <c r="H123" s="197"/>
      <c r="I123" s="197"/>
      <c r="J123" s="198">
        <f>J2839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89"/>
      <c r="C124" s="190"/>
      <c r="D124" s="191" t="s">
        <v>159</v>
      </c>
      <c r="E124" s="192"/>
      <c r="F124" s="192"/>
      <c r="G124" s="192"/>
      <c r="H124" s="192"/>
      <c r="I124" s="192"/>
      <c r="J124" s="193">
        <f>J2919</f>
        <v>0</v>
      </c>
      <c r="K124" s="190"/>
      <c r="L124" s="194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5"/>
      <c r="C125" s="134"/>
      <c r="D125" s="196" t="s">
        <v>160</v>
      </c>
      <c r="E125" s="197"/>
      <c r="F125" s="197"/>
      <c r="G125" s="197"/>
      <c r="H125" s="197"/>
      <c r="I125" s="197"/>
      <c r="J125" s="198">
        <f>J2920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31" s="2" customFormat="1" ht="6.96" customHeight="1">
      <c r="A131" s="39"/>
      <c r="B131" s="69"/>
      <c r="C131" s="70"/>
      <c r="D131" s="70"/>
      <c r="E131" s="70"/>
      <c r="F131" s="70"/>
      <c r="G131" s="70"/>
      <c r="H131" s="70"/>
      <c r="I131" s="70"/>
      <c r="J131" s="70"/>
      <c r="K131" s="70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4.96" customHeight="1">
      <c r="A132" s="39"/>
      <c r="B132" s="40"/>
      <c r="C132" s="24" t="s">
        <v>161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16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6.25" customHeight="1">
      <c r="A135" s="39"/>
      <c r="B135" s="40"/>
      <c r="C135" s="41"/>
      <c r="D135" s="41"/>
      <c r="E135" s="184" t="str">
        <f>E7</f>
        <v>OBJEKT E 1.PP+1.NP ETAPA 1 - stavební úpravy, Krajská zdravotní, a.s. – Nemocnice Děčín</v>
      </c>
      <c r="F135" s="33"/>
      <c r="G135" s="33"/>
      <c r="H135" s="33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" customFormat="1" ht="12" customHeight="1">
      <c r="B136" s="22"/>
      <c r="C136" s="33" t="s">
        <v>125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2" customFormat="1" ht="16.5" customHeight="1">
      <c r="A137" s="39"/>
      <c r="B137" s="40"/>
      <c r="C137" s="41"/>
      <c r="D137" s="41"/>
      <c r="E137" s="184" t="s">
        <v>126</v>
      </c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127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77" t="str">
        <f>E11</f>
        <v>D1.01.1 - Stavební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20</v>
      </c>
      <c r="D141" s="41"/>
      <c r="E141" s="41"/>
      <c r="F141" s="28" t="str">
        <f>F14</f>
        <v>Děčín</v>
      </c>
      <c r="G141" s="41"/>
      <c r="H141" s="41"/>
      <c r="I141" s="33" t="s">
        <v>22</v>
      </c>
      <c r="J141" s="80" t="str">
        <f>IF(J14="","",J14)</f>
        <v>24. 6. 2025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5.65" customHeight="1">
      <c r="A143" s="39"/>
      <c r="B143" s="40"/>
      <c r="C143" s="33" t="s">
        <v>24</v>
      </c>
      <c r="D143" s="41"/>
      <c r="E143" s="41"/>
      <c r="F143" s="28" t="str">
        <f>E17</f>
        <v>Krajská zdravotní, a.s., Ústí nad Labem</v>
      </c>
      <c r="G143" s="41"/>
      <c r="H143" s="41"/>
      <c r="I143" s="33" t="s">
        <v>30</v>
      </c>
      <c r="J143" s="37" t="str">
        <f>E23</f>
        <v>PENTA PROJEKT s.r.o., Jihlava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28</v>
      </c>
      <c r="D144" s="41"/>
      <c r="E144" s="41"/>
      <c r="F144" s="28" t="str">
        <f>IF(E20="","",E20)</f>
        <v>Vyplň údaj</v>
      </c>
      <c r="G144" s="41"/>
      <c r="H144" s="41"/>
      <c r="I144" s="33" t="s">
        <v>32</v>
      </c>
      <c r="J144" s="37" t="str">
        <f>E26</f>
        <v>Ing. Avuk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0"/>
      <c r="B146" s="201"/>
      <c r="C146" s="202" t="s">
        <v>162</v>
      </c>
      <c r="D146" s="203" t="s">
        <v>61</v>
      </c>
      <c r="E146" s="203" t="s">
        <v>57</v>
      </c>
      <c r="F146" s="203" t="s">
        <v>58</v>
      </c>
      <c r="G146" s="203" t="s">
        <v>163</v>
      </c>
      <c r="H146" s="203" t="s">
        <v>164</v>
      </c>
      <c r="I146" s="203" t="s">
        <v>165</v>
      </c>
      <c r="J146" s="203" t="s">
        <v>131</v>
      </c>
      <c r="K146" s="204" t="s">
        <v>166</v>
      </c>
      <c r="L146" s="205"/>
      <c r="M146" s="101" t="s">
        <v>1</v>
      </c>
      <c r="N146" s="102" t="s">
        <v>40</v>
      </c>
      <c r="O146" s="102" t="s">
        <v>167</v>
      </c>
      <c r="P146" s="102" t="s">
        <v>168</v>
      </c>
      <c r="Q146" s="102" t="s">
        <v>169</v>
      </c>
      <c r="R146" s="102" t="s">
        <v>170</v>
      </c>
      <c r="S146" s="102" t="s">
        <v>171</v>
      </c>
      <c r="T146" s="103" t="s">
        <v>172</v>
      </c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</row>
    <row r="147" s="2" customFormat="1" ht="22.8" customHeight="1">
      <c r="A147" s="39"/>
      <c r="B147" s="40"/>
      <c r="C147" s="108" t="s">
        <v>173</v>
      </c>
      <c r="D147" s="41"/>
      <c r="E147" s="41"/>
      <c r="F147" s="41"/>
      <c r="G147" s="41"/>
      <c r="H147" s="41"/>
      <c r="I147" s="41"/>
      <c r="J147" s="206">
        <f>BK147</f>
        <v>0</v>
      </c>
      <c r="K147" s="41"/>
      <c r="L147" s="45"/>
      <c r="M147" s="104"/>
      <c r="N147" s="207"/>
      <c r="O147" s="105"/>
      <c r="P147" s="208">
        <f>P148+P1363+P2919</f>
        <v>0</v>
      </c>
      <c r="Q147" s="105"/>
      <c r="R147" s="208">
        <f>R148+R1363+R2919</f>
        <v>128.21340422999998</v>
      </c>
      <c r="S147" s="105"/>
      <c r="T147" s="209">
        <f>T148+T1363+T2919</f>
        <v>118.20979414999994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75</v>
      </c>
      <c r="AU147" s="18" t="s">
        <v>133</v>
      </c>
      <c r="BK147" s="210">
        <f>BK148+BK1363+BK2919</f>
        <v>0</v>
      </c>
    </row>
    <row r="148" s="12" customFormat="1" ht="25.92" customHeight="1">
      <c r="A148" s="12"/>
      <c r="B148" s="211"/>
      <c r="C148" s="212"/>
      <c r="D148" s="213" t="s">
        <v>75</v>
      </c>
      <c r="E148" s="214" t="s">
        <v>174</v>
      </c>
      <c r="F148" s="214" t="s">
        <v>175</v>
      </c>
      <c r="G148" s="212"/>
      <c r="H148" s="212"/>
      <c r="I148" s="215"/>
      <c r="J148" s="216">
        <f>BK148</f>
        <v>0</v>
      </c>
      <c r="K148" s="212"/>
      <c r="L148" s="217"/>
      <c r="M148" s="218"/>
      <c r="N148" s="219"/>
      <c r="O148" s="219"/>
      <c r="P148" s="220">
        <f>P149+P247+P646</f>
        <v>0</v>
      </c>
      <c r="Q148" s="219"/>
      <c r="R148" s="220">
        <f>R149+R247+R646</f>
        <v>94.433847700000001</v>
      </c>
      <c r="S148" s="219"/>
      <c r="T148" s="221">
        <f>T149+T247+T646</f>
        <v>117.05445489999994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83</v>
      </c>
      <c r="AT148" s="223" t="s">
        <v>75</v>
      </c>
      <c r="AU148" s="223" t="s">
        <v>76</v>
      </c>
      <c r="AY148" s="222" t="s">
        <v>176</v>
      </c>
      <c r="BK148" s="224">
        <f>BK149+BK247+BK646</f>
        <v>0</v>
      </c>
    </row>
    <row r="149" s="12" customFormat="1" ht="22.8" customHeight="1">
      <c r="A149" s="12"/>
      <c r="B149" s="211"/>
      <c r="C149" s="212"/>
      <c r="D149" s="213" t="s">
        <v>75</v>
      </c>
      <c r="E149" s="225" t="s">
        <v>177</v>
      </c>
      <c r="F149" s="225" t="s">
        <v>178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SUM(P150:P246)</f>
        <v>0</v>
      </c>
      <c r="Q149" s="219"/>
      <c r="R149" s="220">
        <f>SUM(R150:R246)</f>
        <v>13.503062079999999</v>
      </c>
      <c r="S149" s="219"/>
      <c r="T149" s="221">
        <f>SUM(T150:T246)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83</v>
      </c>
      <c r="AT149" s="223" t="s">
        <v>75</v>
      </c>
      <c r="AU149" s="223" t="s">
        <v>83</v>
      </c>
      <c r="AY149" s="222" t="s">
        <v>176</v>
      </c>
      <c r="BK149" s="224">
        <f>SUM(BK150:BK246)</f>
        <v>0</v>
      </c>
    </row>
    <row r="150" s="2" customFormat="1" ht="24.15" customHeight="1">
      <c r="A150" s="39"/>
      <c r="B150" s="40"/>
      <c r="C150" s="227" t="s">
        <v>83</v>
      </c>
      <c r="D150" s="227" t="s">
        <v>179</v>
      </c>
      <c r="E150" s="228" t="s">
        <v>180</v>
      </c>
      <c r="F150" s="229" t="s">
        <v>181</v>
      </c>
      <c r="G150" s="230" t="s">
        <v>182</v>
      </c>
      <c r="H150" s="231">
        <v>11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0.012619999999999999</v>
      </c>
      <c r="R150" s="236">
        <f>Q150*H150</f>
        <v>0.13882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179</v>
      </c>
      <c r="AU150" s="238" t="s">
        <v>85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183</v>
      </c>
      <c r="BM150" s="238" t="s">
        <v>184</v>
      </c>
    </row>
    <row r="151" s="13" customFormat="1">
      <c r="A151" s="13"/>
      <c r="B151" s="240"/>
      <c r="C151" s="241"/>
      <c r="D151" s="242" t="s">
        <v>185</v>
      </c>
      <c r="E151" s="243" t="s">
        <v>1</v>
      </c>
      <c r="F151" s="244" t="s">
        <v>186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185</v>
      </c>
      <c r="AU151" s="250" t="s">
        <v>85</v>
      </c>
      <c r="AV151" s="13" t="s">
        <v>83</v>
      </c>
      <c r="AW151" s="13" t="s">
        <v>34</v>
      </c>
      <c r="AX151" s="13" t="s">
        <v>76</v>
      </c>
      <c r="AY151" s="250" t="s">
        <v>176</v>
      </c>
    </row>
    <row r="152" s="13" customFormat="1">
      <c r="A152" s="13"/>
      <c r="B152" s="240"/>
      <c r="C152" s="241"/>
      <c r="D152" s="242" t="s">
        <v>185</v>
      </c>
      <c r="E152" s="243" t="s">
        <v>1</v>
      </c>
      <c r="F152" s="244" t="s">
        <v>187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185</v>
      </c>
      <c r="AU152" s="250" t="s">
        <v>85</v>
      </c>
      <c r="AV152" s="13" t="s">
        <v>83</v>
      </c>
      <c r="AW152" s="13" t="s">
        <v>34</v>
      </c>
      <c r="AX152" s="13" t="s">
        <v>76</v>
      </c>
      <c r="AY152" s="250" t="s">
        <v>176</v>
      </c>
    </row>
    <row r="153" s="13" customFormat="1">
      <c r="A153" s="13"/>
      <c r="B153" s="240"/>
      <c r="C153" s="241"/>
      <c r="D153" s="242" t="s">
        <v>185</v>
      </c>
      <c r="E153" s="243" t="s">
        <v>1</v>
      </c>
      <c r="F153" s="244" t="s">
        <v>188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185</v>
      </c>
      <c r="AU153" s="250" t="s">
        <v>85</v>
      </c>
      <c r="AV153" s="13" t="s">
        <v>83</v>
      </c>
      <c r="AW153" s="13" t="s">
        <v>34</v>
      </c>
      <c r="AX153" s="13" t="s">
        <v>76</v>
      </c>
      <c r="AY153" s="250" t="s">
        <v>176</v>
      </c>
    </row>
    <row r="154" s="14" customFormat="1">
      <c r="A154" s="14"/>
      <c r="B154" s="251"/>
      <c r="C154" s="252"/>
      <c r="D154" s="242" t="s">
        <v>185</v>
      </c>
      <c r="E154" s="253" t="s">
        <v>1</v>
      </c>
      <c r="F154" s="254" t="s">
        <v>189</v>
      </c>
      <c r="G154" s="252"/>
      <c r="H154" s="255">
        <v>11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185</v>
      </c>
      <c r="AU154" s="261" t="s">
        <v>85</v>
      </c>
      <c r="AV154" s="14" t="s">
        <v>85</v>
      </c>
      <c r="AW154" s="14" t="s">
        <v>34</v>
      </c>
      <c r="AX154" s="14" t="s">
        <v>76</v>
      </c>
      <c r="AY154" s="261" t="s">
        <v>176</v>
      </c>
    </row>
    <row r="155" s="2" customFormat="1" ht="33" customHeight="1">
      <c r="A155" s="39"/>
      <c r="B155" s="40"/>
      <c r="C155" s="227" t="s">
        <v>85</v>
      </c>
      <c r="D155" s="227" t="s">
        <v>179</v>
      </c>
      <c r="E155" s="228" t="s">
        <v>190</v>
      </c>
      <c r="F155" s="229" t="s">
        <v>191</v>
      </c>
      <c r="G155" s="230" t="s">
        <v>182</v>
      </c>
      <c r="H155" s="231">
        <v>9</v>
      </c>
      <c r="I155" s="232"/>
      <c r="J155" s="233">
        <f>ROUND(I155*H155,2)</f>
        <v>0</v>
      </c>
      <c r="K155" s="229" t="s">
        <v>192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0.048430000000000001</v>
      </c>
      <c r="R155" s="236">
        <f>Q155*H155</f>
        <v>0.43586999999999998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183</v>
      </c>
      <c r="AT155" s="238" t="s">
        <v>179</v>
      </c>
      <c r="AU155" s="238" t="s">
        <v>85</v>
      </c>
      <c r="AY155" s="18" t="s">
        <v>176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183</v>
      </c>
      <c r="BM155" s="238" t="s">
        <v>193</v>
      </c>
    </row>
    <row r="156" s="2" customFormat="1">
      <c r="A156" s="39"/>
      <c r="B156" s="40"/>
      <c r="C156" s="41"/>
      <c r="D156" s="262" t="s">
        <v>194</v>
      </c>
      <c r="E156" s="41"/>
      <c r="F156" s="263" t="s">
        <v>195</v>
      </c>
      <c r="G156" s="41"/>
      <c r="H156" s="41"/>
      <c r="I156" s="264"/>
      <c r="J156" s="41"/>
      <c r="K156" s="41"/>
      <c r="L156" s="45"/>
      <c r="M156" s="265"/>
      <c r="N156" s="26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194</v>
      </c>
      <c r="AU156" s="18" t="s">
        <v>85</v>
      </c>
    </row>
    <row r="157" s="13" customFormat="1">
      <c r="A157" s="13"/>
      <c r="B157" s="240"/>
      <c r="C157" s="241"/>
      <c r="D157" s="242" t="s">
        <v>185</v>
      </c>
      <c r="E157" s="243" t="s">
        <v>1</v>
      </c>
      <c r="F157" s="244" t="s">
        <v>186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185</v>
      </c>
      <c r="AU157" s="250" t="s">
        <v>85</v>
      </c>
      <c r="AV157" s="13" t="s">
        <v>83</v>
      </c>
      <c r="AW157" s="13" t="s">
        <v>34</v>
      </c>
      <c r="AX157" s="13" t="s">
        <v>76</v>
      </c>
      <c r="AY157" s="250" t="s">
        <v>176</v>
      </c>
    </row>
    <row r="158" s="13" customFormat="1">
      <c r="A158" s="13"/>
      <c r="B158" s="240"/>
      <c r="C158" s="241"/>
      <c r="D158" s="242" t="s">
        <v>185</v>
      </c>
      <c r="E158" s="243" t="s">
        <v>1</v>
      </c>
      <c r="F158" s="244" t="s">
        <v>187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185</v>
      </c>
      <c r="AU158" s="250" t="s">
        <v>85</v>
      </c>
      <c r="AV158" s="13" t="s">
        <v>83</v>
      </c>
      <c r="AW158" s="13" t="s">
        <v>34</v>
      </c>
      <c r="AX158" s="13" t="s">
        <v>76</v>
      </c>
      <c r="AY158" s="250" t="s">
        <v>176</v>
      </c>
    </row>
    <row r="159" s="13" customFormat="1">
      <c r="A159" s="13"/>
      <c r="B159" s="240"/>
      <c r="C159" s="241"/>
      <c r="D159" s="242" t="s">
        <v>185</v>
      </c>
      <c r="E159" s="243" t="s">
        <v>1</v>
      </c>
      <c r="F159" s="244" t="s">
        <v>188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185</v>
      </c>
      <c r="AU159" s="250" t="s">
        <v>85</v>
      </c>
      <c r="AV159" s="13" t="s">
        <v>83</v>
      </c>
      <c r="AW159" s="13" t="s">
        <v>34</v>
      </c>
      <c r="AX159" s="13" t="s">
        <v>76</v>
      </c>
      <c r="AY159" s="250" t="s">
        <v>176</v>
      </c>
    </row>
    <row r="160" s="14" customFormat="1">
      <c r="A160" s="14"/>
      <c r="B160" s="251"/>
      <c r="C160" s="252"/>
      <c r="D160" s="242" t="s">
        <v>185</v>
      </c>
      <c r="E160" s="253" t="s">
        <v>1</v>
      </c>
      <c r="F160" s="254" t="s">
        <v>196</v>
      </c>
      <c r="G160" s="252"/>
      <c r="H160" s="255">
        <v>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185</v>
      </c>
      <c r="AU160" s="261" t="s">
        <v>85</v>
      </c>
      <c r="AV160" s="14" t="s">
        <v>85</v>
      </c>
      <c r="AW160" s="14" t="s">
        <v>34</v>
      </c>
      <c r="AX160" s="14" t="s">
        <v>76</v>
      </c>
      <c r="AY160" s="261" t="s">
        <v>176</v>
      </c>
    </row>
    <row r="161" s="2" customFormat="1" ht="33" customHeight="1">
      <c r="A161" s="39"/>
      <c r="B161" s="40"/>
      <c r="C161" s="227" t="s">
        <v>177</v>
      </c>
      <c r="D161" s="227" t="s">
        <v>179</v>
      </c>
      <c r="E161" s="228" t="s">
        <v>197</v>
      </c>
      <c r="F161" s="229" t="s">
        <v>198</v>
      </c>
      <c r="G161" s="230" t="s">
        <v>182</v>
      </c>
      <c r="H161" s="231">
        <v>7</v>
      </c>
      <c r="I161" s="232"/>
      <c r="J161" s="233">
        <f>ROUND(I161*H161,2)</f>
        <v>0</v>
      </c>
      <c r="K161" s="229" t="s">
        <v>192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0.12021</v>
      </c>
      <c r="R161" s="236">
        <f>Q161*H161</f>
        <v>0.84146999999999994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183</v>
      </c>
      <c r="AT161" s="238" t="s">
        <v>179</v>
      </c>
      <c r="AU161" s="238" t="s">
        <v>85</v>
      </c>
      <c r="AY161" s="18" t="s">
        <v>176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183</v>
      </c>
      <c r="BM161" s="238" t="s">
        <v>199</v>
      </c>
    </row>
    <row r="162" s="2" customFormat="1">
      <c r="A162" s="39"/>
      <c r="B162" s="40"/>
      <c r="C162" s="41"/>
      <c r="D162" s="262" t="s">
        <v>194</v>
      </c>
      <c r="E162" s="41"/>
      <c r="F162" s="263" t="s">
        <v>200</v>
      </c>
      <c r="G162" s="41"/>
      <c r="H162" s="41"/>
      <c r="I162" s="264"/>
      <c r="J162" s="41"/>
      <c r="K162" s="41"/>
      <c r="L162" s="45"/>
      <c r="M162" s="265"/>
      <c r="N162" s="26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194</v>
      </c>
      <c r="AU162" s="18" t="s">
        <v>85</v>
      </c>
    </row>
    <row r="163" s="13" customFormat="1">
      <c r="A163" s="13"/>
      <c r="B163" s="240"/>
      <c r="C163" s="241"/>
      <c r="D163" s="242" t="s">
        <v>185</v>
      </c>
      <c r="E163" s="243" t="s">
        <v>1</v>
      </c>
      <c r="F163" s="244" t="s">
        <v>186</v>
      </c>
      <c r="G163" s="241"/>
      <c r="H163" s="243" t="s">
        <v>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185</v>
      </c>
      <c r="AU163" s="250" t="s">
        <v>85</v>
      </c>
      <c r="AV163" s="13" t="s">
        <v>83</v>
      </c>
      <c r="AW163" s="13" t="s">
        <v>34</v>
      </c>
      <c r="AX163" s="13" t="s">
        <v>76</v>
      </c>
      <c r="AY163" s="250" t="s">
        <v>176</v>
      </c>
    </row>
    <row r="164" s="13" customFormat="1">
      <c r="A164" s="13"/>
      <c r="B164" s="240"/>
      <c r="C164" s="241"/>
      <c r="D164" s="242" t="s">
        <v>185</v>
      </c>
      <c r="E164" s="243" t="s">
        <v>1</v>
      </c>
      <c r="F164" s="244" t="s">
        <v>187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185</v>
      </c>
      <c r="AU164" s="250" t="s">
        <v>85</v>
      </c>
      <c r="AV164" s="13" t="s">
        <v>83</v>
      </c>
      <c r="AW164" s="13" t="s">
        <v>34</v>
      </c>
      <c r="AX164" s="13" t="s">
        <v>76</v>
      </c>
      <c r="AY164" s="250" t="s">
        <v>176</v>
      </c>
    </row>
    <row r="165" s="13" customFormat="1">
      <c r="A165" s="13"/>
      <c r="B165" s="240"/>
      <c r="C165" s="241"/>
      <c r="D165" s="242" t="s">
        <v>185</v>
      </c>
      <c r="E165" s="243" t="s">
        <v>1</v>
      </c>
      <c r="F165" s="244" t="s">
        <v>188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185</v>
      </c>
      <c r="AU165" s="250" t="s">
        <v>85</v>
      </c>
      <c r="AV165" s="13" t="s">
        <v>83</v>
      </c>
      <c r="AW165" s="13" t="s">
        <v>34</v>
      </c>
      <c r="AX165" s="13" t="s">
        <v>76</v>
      </c>
      <c r="AY165" s="250" t="s">
        <v>176</v>
      </c>
    </row>
    <row r="166" s="14" customFormat="1">
      <c r="A166" s="14"/>
      <c r="B166" s="251"/>
      <c r="C166" s="252"/>
      <c r="D166" s="242" t="s">
        <v>185</v>
      </c>
      <c r="E166" s="253" t="s">
        <v>1</v>
      </c>
      <c r="F166" s="254" t="s">
        <v>201</v>
      </c>
      <c r="G166" s="252"/>
      <c r="H166" s="255">
        <v>7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185</v>
      </c>
      <c r="AU166" s="261" t="s">
        <v>85</v>
      </c>
      <c r="AV166" s="14" t="s">
        <v>85</v>
      </c>
      <c r="AW166" s="14" t="s">
        <v>34</v>
      </c>
      <c r="AX166" s="14" t="s">
        <v>76</v>
      </c>
      <c r="AY166" s="261" t="s">
        <v>176</v>
      </c>
    </row>
    <row r="167" s="2" customFormat="1" ht="24.15" customHeight="1">
      <c r="A167" s="39"/>
      <c r="B167" s="40"/>
      <c r="C167" s="227" t="s">
        <v>183</v>
      </c>
      <c r="D167" s="227" t="s">
        <v>179</v>
      </c>
      <c r="E167" s="228" t="s">
        <v>202</v>
      </c>
      <c r="F167" s="229" t="s">
        <v>203</v>
      </c>
      <c r="G167" s="230" t="s">
        <v>204</v>
      </c>
      <c r="H167" s="231">
        <v>0.81000000000000005</v>
      </c>
      <c r="I167" s="232"/>
      <c r="J167" s="233">
        <f>ROUND(I167*H167,2)</f>
        <v>0</v>
      </c>
      <c r="K167" s="229" t="s">
        <v>192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1.8775</v>
      </c>
      <c r="R167" s="236">
        <f>Q167*H167</f>
        <v>1.520775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183</v>
      </c>
      <c r="AT167" s="238" t="s">
        <v>179</v>
      </c>
      <c r="AU167" s="238" t="s">
        <v>85</v>
      </c>
      <c r="AY167" s="18" t="s">
        <v>176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183</v>
      </c>
      <c r="BM167" s="238" t="s">
        <v>205</v>
      </c>
    </row>
    <row r="168" s="2" customFormat="1">
      <c r="A168" s="39"/>
      <c r="B168" s="40"/>
      <c r="C168" s="41"/>
      <c r="D168" s="262" t="s">
        <v>194</v>
      </c>
      <c r="E168" s="41"/>
      <c r="F168" s="263" t="s">
        <v>206</v>
      </c>
      <c r="G168" s="41"/>
      <c r="H168" s="41"/>
      <c r="I168" s="264"/>
      <c r="J168" s="41"/>
      <c r="K168" s="41"/>
      <c r="L168" s="45"/>
      <c r="M168" s="265"/>
      <c r="N168" s="26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194</v>
      </c>
      <c r="AU168" s="18" t="s">
        <v>85</v>
      </c>
    </row>
    <row r="169" s="13" customFormat="1">
      <c r="A169" s="13"/>
      <c r="B169" s="240"/>
      <c r="C169" s="241"/>
      <c r="D169" s="242" t="s">
        <v>185</v>
      </c>
      <c r="E169" s="243" t="s">
        <v>1</v>
      </c>
      <c r="F169" s="244" t="s">
        <v>207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185</v>
      </c>
      <c r="AU169" s="250" t="s">
        <v>85</v>
      </c>
      <c r="AV169" s="13" t="s">
        <v>83</v>
      </c>
      <c r="AW169" s="13" t="s">
        <v>34</v>
      </c>
      <c r="AX169" s="13" t="s">
        <v>76</v>
      </c>
      <c r="AY169" s="250" t="s">
        <v>176</v>
      </c>
    </row>
    <row r="170" s="13" customFormat="1">
      <c r="A170" s="13"/>
      <c r="B170" s="240"/>
      <c r="C170" s="241"/>
      <c r="D170" s="242" t="s">
        <v>185</v>
      </c>
      <c r="E170" s="243" t="s">
        <v>1</v>
      </c>
      <c r="F170" s="244" t="s">
        <v>188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185</v>
      </c>
      <c r="AU170" s="250" t="s">
        <v>85</v>
      </c>
      <c r="AV170" s="13" t="s">
        <v>83</v>
      </c>
      <c r="AW170" s="13" t="s">
        <v>34</v>
      </c>
      <c r="AX170" s="13" t="s">
        <v>76</v>
      </c>
      <c r="AY170" s="250" t="s">
        <v>176</v>
      </c>
    </row>
    <row r="171" s="13" customFormat="1">
      <c r="A171" s="13"/>
      <c r="B171" s="240"/>
      <c r="C171" s="241"/>
      <c r="D171" s="242" t="s">
        <v>185</v>
      </c>
      <c r="E171" s="243" t="s">
        <v>1</v>
      </c>
      <c r="F171" s="244" t="s">
        <v>208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185</v>
      </c>
      <c r="AU171" s="250" t="s">
        <v>85</v>
      </c>
      <c r="AV171" s="13" t="s">
        <v>83</v>
      </c>
      <c r="AW171" s="13" t="s">
        <v>34</v>
      </c>
      <c r="AX171" s="13" t="s">
        <v>76</v>
      </c>
      <c r="AY171" s="250" t="s">
        <v>176</v>
      </c>
    </row>
    <row r="172" s="14" customFormat="1">
      <c r="A172" s="14"/>
      <c r="B172" s="251"/>
      <c r="C172" s="252"/>
      <c r="D172" s="242" t="s">
        <v>185</v>
      </c>
      <c r="E172" s="253" t="s">
        <v>1</v>
      </c>
      <c r="F172" s="254" t="s">
        <v>209</v>
      </c>
      <c r="G172" s="252"/>
      <c r="H172" s="255">
        <v>0.81000000000000005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185</v>
      </c>
      <c r="AU172" s="261" t="s">
        <v>85</v>
      </c>
      <c r="AV172" s="14" t="s">
        <v>85</v>
      </c>
      <c r="AW172" s="14" t="s">
        <v>34</v>
      </c>
      <c r="AX172" s="14" t="s">
        <v>76</v>
      </c>
      <c r="AY172" s="261" t="s">
        <v>176</v>
      </c>
    </row>
    <row r="173" s="2" customFormat="1" ht="24.15" customHeight="1">
      <c r="A173" s="39"/>
      <c r="B173" s="40"/>
      <c r="C173" s="227" t="s">
        <v>210</v>
      </c>
      <c r="D173" s="227" t="s">
        <v>179</v>
      </c>
      <c r="E173" s="228" t="s">
        <v>211</v>
      </c>
      <c r="F173" s="229" t="s">
        <v>212</v>
      </c>
      <c r="G173" s="230" t="s">
        <v>204</v>
      </c>
      <c r="H173" s="231">
        <v>3.1509999999999998</v>
      </c>
      <c r="I173" s="232"/>
      <c r="J173" s="233">
        <f>ROUND(I173*H173,2)</f>
        <v>0</v>
      </c>
      <c r="K173" s="229" t="s">
        <v>192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1.78636</v>
      </c>
      <c r="R173" s="236">
        <f>Q173*H173</f>
        <v>5.6288203599999997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183</v>
      </c>
      <c r="AT173" s="238" t="s">
        <v>179</v>
      </c>
      <c r="AU173" s="238" t="s">
        <v>85</v>
      </c>
      <c r="AY173" s="18" t="s">
        <v>176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183</v>
      </c>
      <c r="BM173" s="238" t="s">
        <v>213</v>
      </c>
    </row>
    <row r="174" s="2" customFormat="1">
      <c r="A174" s="39"/>
      <c r="B174" s="40"/>
      <c r="C174" s="41"/>
      <c r="D174" s="262" t="s">
        <v>194</v>
      </c>
      <c r="E174" s="41"/>
      <c r="F174" s="263" t="s">
        <v>214</v>
      </c>
      <c r="G174" s="41"/>
      <c r="H174" s="41"/>
      <c r="I174" s="264"/>
      <c r="J174" s="41"/>
      <c r="K174" s="41"/>
      <c r="L174" s="45"/>
      <c r="M174" s="265"/>
      <c r="N174" s="26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194</v>
      </c>
      <c r="AU174" s="18" t="s">
        <v>85</v>
      </c>
    </row>
    <row r="175" s="13" customFormat="1">
      <c r="A175" s="13"/>
      <c r="B175" s="240"/>
      <c r="C175" s="241"/>
      <c r="D175" s="242" t="s">
        <v>185</v>
      </c>
      <c r="E175" s="243" t="s">
        <v>1</v>
      </c>
      <c r="F175" s="244" t="s">
        <v>207</v>
      </c>
      <c r="G175" s="241"/>
      <c r="H175" s="243" t="s">
        <v>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185</v>
      </c>
      <c r="AU175" s="250" t="s">
        <v>85</v>
      </c>
      <c r="AV175" s="13" t="s">
        <v>83</v>
      </c>
      <c r="AW175" s="13" t="s">
        <v>34</v>
      </c>
      <c r="AX175" s="13" t="s">
        <v>76</v>
      </c>
      <c r="AY175" s="250" t="s">
        <v>176</v>
      </c>
    </row>
    <row r="176" s="13" customFormat="1">
      <c r="A176" s="13"/>
      <c r="B176" s="240"/>
      <c r="C176" s="241"/>
      <c r="D176" s="242" t="s">
        <v>185</v>
      </c>
      <c r="E176" s="243" t="s">
        <v>1</v>
      </c>
      <c r="F176" s="244" t="s">
        <v>188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185</v>
      </c>
      <c r="AU176" s="250" t="s">
        <v>85</v>
      </c>
      <c r="AV176" s="13" t="s">
        <v>83</v>
      </c>
      <c r="AW176" s="13" t="s">
        <v>34</v>
      </c>
      <c r="AX176" s="13" t="s">
        <v>76</v>
      </c>
      <c r="AY176" s="250" t="s">
        <v>176</v>
      </c>
    </row>
    <row r="177" s="13" customFormat="1">
      <c r="A177" s="13"/>
      <c r="B177" s="240"/>
      <c r="C177" s="241"/>
      <c r="D177" s="242" t="s">
        <v>185</v>
      </c>
      <c r="E177" s="243" t="s">
        <v>1</v>
      </c>
      <c r="F177" s="244" t="s">
        <v>208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185</v>
      </c>
      <c r="AU177" s="250" t="s">
        <v>85</v>
      </c>
      <c r="AV177" s="13" t="s">
        <v>83</v>
      </c>
      <c r="AW177" s="13" t="s">
        <v>34</v>
      </c>
      <c r="AX177" s="13" t="s">
        <v>76</v>
      </c>
      <c r="AY177" s="250" t="s">
        <v>176</v>
      </c>
    </row>
    <row r="178" s="14" customFormat="1">
      <c r="A178" s="14"/>
      <c r="B178" s="251"/>
      <c r="C178" s="252"/>
      <c r="D178" s="242" t="s">
        <v>185</v>
      </c>
      <c r="E178" s="253" t="s">
        <v>1</v>
      </c>
      <c r="F178" s="254" t="s">
        <v>215</v>
      </c>
      <c r="G178" s="252"/>
      <c r="H178" s="255">
        <v>0.40000000000000002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185</v>
      </c>
      <c r="AU178" s="261" t="s">
        <v>85</v>
      </c>
      <c r="AV178" s="14" t="s">
        <v>85</v>
      </c>
      <c r="AW178" s="14" t="s">
        <v>34</v>
      </c>
      <c r="AX178" s="14" t="s">
        <v>76</v>
      </c>
      <c r="AY178" s="261" t="s">
        <v>176</v>
      </c>
    </row>
    <row r="179" s="13" customFormat="1">
      <c r="A179" s="13"/>
      <c r="B179" s="240"/>
      <c r="C179" s="241"/>
      <c r="D179" s="242" t="s">
        <v>185</v>
      </c>
      <c r="E179" s="243" t="s">
        <v>1</v>
      </c>
      <c r="F179" s="244" t="s">
        <v>188</v>
      </c>
      <c r="G179" s="241"/>
      <c r="H179" s="243" t="s">
        <v>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185</v>
      </c>
      <c r="AU179" s="250" t="s">
        <v>85</v>
      </c>
      <c r="AV179" s="13" t="s">
        <v>83</v>
      </c>
      <c r="AW179" s="13" t="s">
        <v>34</v>
      </c>
      <c r="AX179" s="13" t="s">
        <v>76</v>
      </c>
      <c r="AY179" s="250" t="s">
        <v>176</v>
      </c>
    </row>
    <row r="180" s="13" customFormat="1">
      <c r="A180" s="13"/>
      <c r="B180" s="240"/>
      <c r="C180" s="241"/>
      <c r="D180" s="242" t="s">
        <v>185</v>
      </c>
      <c r="E180" s="243" t="s">
        <v>1</v>
      </c>
      <c r="F180" s="244" t="s">
        <v>216</v>
      </c>
      <c r="G180" s="241"/>
      <c r="H180" s="243" t="s">
        <v>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185</v>
      </c>
      <c r="AU180" s="250" t="s">
        <v>85</v>
      </c>
      <c r="AV180" s="13" t="s">
        <v>83</v>
      </c>
      <c r="AW180" s="13" t="s">
        <v>34</v>
      </c>
      <c r="AX180" s="13" t="s">
        <v>76</v>
      </c>
      <c r="AY180" s="250" t="s">
        <v>176</v>
      </c>
    </row>
    <row r="181" s="14" customFormat="1">
      <c r="A181" s="14"/>
      <c r="B181" s="251"/>
      <c r="C181" s="252"/>
      <c r="D181" s="242" t="s">
        <v>185</v>
      </c>
      <c r="E181" s="253" t="s">
        <v>1</v>
      </c>
      <c r="F181" s="254" t="s">
        <v>217</v>
      </c>
      <c r="G181" s="252"/>
      <c r="H181" s="255">
        <v>0.20799999999999999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185</v>
      </c>
      <c r="AU181" s="261" t="s">
        <v>85</v>
      </c>
      <c r="AV181" s="14" t="s">
        <v>85</v>
      </c>
      <c r="AW181" s="14" t="s">
        <v>34</v>
      </c>
      <c r="AX181" s="14" t="s">
        <v>76</v>
      </c>
      <c r="AY181" s="261" t="s">
        <v>176</v>
      </c>
    </row>
    <row r="182" s="14" customFormat="1">
      <c r="A182" s="14"/>
      <c r="B182" s="251"/>
      <c r="C182" s="252"/>
      <c r="D182" s="242" t="s">
        <v>185</v>
      </c>
      <c r="E182" s="253" t="s">
        <v>1</v>
      </c>
      <c r="F182" s="254" t="s">
        <v>218</v>
      </c>
      <c r="G182" s="252"/>
      <c r="H182" s="255">
        <v>0.871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185</v>
      </c>
      <c r="AU182" s="261" t="s">
        <v>85</v>
      </c>
      <c r="AV182" s="14" t="s">
        <v>85</v>
      </c>
      <c r="AW182" s="14" t="s">
        <v>34</v>
      </c>
      <c r="AX182" s="14" t="s">
        <v>76</v>
      </c>
      <c r="AY182" s="261" t="s">
        <v>176</v>
      </c>
    </row>
    <row r="183" s="14" customFormat="1">
      <c r="A183" s="14"/>
      <c r="B183" s="251"/>
      <c r="C183" s="252"/>
      <c r="D183" s="242" t="s">
        <v>185</v>
      </c>
      <c r="E183" s="253" t="s">
        <v>1</v>
      </c>
      <c r="F183" s="254" t="s">
        <v>219</v>
      </c>
      <c r="G183" s="252"/>
      <c r="H183" s="255">
        <v>0.40560000000000002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185</v>
      </c>
      <c r="AU183" s="261" t="s">
        <v>85</v>
      </c>
      <c r="AV183" s="14" t="s">
        <v>85</v>
      </c>
      <c r="AW183" s="14" t="s">
        <v>34</v>
      </c>
      <c r="AX183" s="14" t="s">
        <v>76</v>
      </c>
      <c r="AY183" s="261" t="s">
        <v>176</v>
      </c>
    </row>
    <row r="184" s="14" customFormat="1">
      <c r="A184" s="14"/>
      <c r="B184" s="251"/>
      <c r="C184" s="252"/>
      <c r="D184" s="242" t="s">
        <v>185</v>
      </c>
      <c r="E184" s="253" t="s">
        <v>1</v>
      </c>
      <c r="F184" s="254" t="s">
        <v>220</v>
      </c>
      <c r="G184" s="252"/>
      <c r="H184" s="255">
        <v>0.22620000000000001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185</v>
      </c>
      <c r="AU184" s="261" t="s">
        <v>85</v>
      </c>
      <c r="AV184" s="14" t="s">
        <v>85</v>
      </c>
      <c r="AW184" s="14" t="s">
        <v>34</v>
      </c>
      <c r="AX184" s="14" t="s">
        <v>76</v>
      </c>
      <c r="AY184" s="261" t="s">
        <v>176</v>
      </c>
    </row>
    <row r="185" s="14" customFormat="1">
      <c r="A185" s="14"/>
      <c r="B185" s="251"/>
      <c r="C185" s="252"/>
      <c r="D185" s="242" t="s">
        <v>185</v>
      </c>
      <c r="E185" s="253" t="s">
        <v>1</v>
      </c>
      <c r="F185" s="254" t="s">
        <v>221</v>
      </c>
      <c r="G185" s="252"/>
      <c r="H185" s="255">
        <v>1.04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185</v>
      </c>
      <c r="AU185" s="261" t="s">
        <v>85</v>
      </c>
      <c r="AV185" s="14" t="s">
        <v>85</v>
      </c>
      <c r="AW185" s="14" t="s">
        <v>34</v>
      </c>
      <c r="AX185" s="14" t="s">
        <v>76</v>
      </c>
      <c r="AY185" s="261" t="s">
        <v>176</v>
      </c>
    </row>
    <row r="186" s="2" customFormat="1" ht="16.5" customHeight="1">
      <c r="A186" s="39"/>
      <c r="B186" s="40"/>
      <c r="C186" s="227" t="s">
        <v>222</v>
      </c>
      <c r="D186" s="227" t="s">
        <v>179</v>
      </c>
      <c r="E186" s="228" t="s">
        <v>223</v>
      </c>
      <c r="F186" s="229" t="s">
        <v>224</v>
      </c>
      <c r="G186" s="230" t="s">
        <v>204</v>
      </c>
      <c r="H186" s="231">
        <v>0.92600000000000005</v>
      </c>
      <c r="I186" s="232"/>
      <c r="J186" s="233">
        <f>ROUND(I186*H186,2)</f>
        <v>0</v>
      </c>
      <c r="K186" s="229" t="s">
        <v>225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1.94302</v>
      </c>
      <c r="R186" s="236">
        <f>Q186*H186</f>
        <v>1.79923652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183</v>
      </c>
      <c r="AT186" s="238" t="s">
        <v>179</v>
      </c>
      <c r="AU186" s="238" t="s">
        <v>85</v>
      </c>
      <c r="AY186" s="18" t="s">
        <v>176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183</v>
      </c>
      <c r="BM186" s="238" t="s">
        <v>226</v>
      </c>
    </row>
    <row r="187" s="2" customFormat="1">
      <c r="A187" s="39"/>
      <c r="B187" s="40"/>
      <c r="C187" s="41"/>
      <c r="D187" s="262" t="s">
        <v>194</v>
      </c>
      <c r="E187" s="41"/>
      <c r="F187" s="263" t="s">
        <v>227</v>
      </c>
      <c r="G187" s="41"/>
      <c r="H187" s="41"/>
      <c r="I187" s="264"/>
      <c r="J187" s="41"/>
      <c r="K187" s="41"/>
      <c r="L187" s="45"/>
      <c r="M187" s="265"/>
      <c r="N187" s="26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194</v>
      </c>
      <c r="AU187" s="18" t="s">
        <v>85</v>
      </c>
    </row>
    <row r="188" s="13" customFormat="1">
      <c r="A188" s="13"/>
      <c r="B188" s="240"/>
      <c r="C188" s="241"/>
      <c r="D188" s="242" t="s">
        <v>185</v>
      </c>
      <c r="E188" s="243" t="s">
        <v>1</v>
      </c>
      <c r="F188" s="244" t="s">
        <v>207</v>
      </c>
      <c r="G188" s="241"/>
      <c r="H188" s="243" t="s">
        <v>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185</v>
      </c>
      <c r="AU188" s="250" t="s">
        <v>85</v>
      </c>
      <c r="AV188" s="13" t="s">
        <v>83</v>
      </c>
      <c r="AW188" s="13" t="s">
        <v>34</v>
      </c>
      <c r="AX188" s="13" t="s">
        <v>76</v>
      </c>
      <c r="AY188" s="250" t="s">
        <v>176</v>
      </c>
    </row>
    <row r="189" s="13" customFormat="1">
      <c r="A189" s="13"/>
      <c r="B189" s="240"/>
      <c r="C189" s="241"/>
      <c r="D189" s="242" t="s">
        <v>185</v>
      </c>
      <c r="E189" s="243" t="s">
        <v>1</v>
      </c>
      <c r="F189" s="244" t="s">
        <v>188</v>
      </c>
      <c r="G189" s="241"/>
      <c r="H189" s="243" t="s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185</v>
      </c>
      <c r="AU189" s="250" t="s">
        <v>85</v>
      </c>
      <c r="AV189" s="13" t="s">
        <v>83</v>
      </c>
      <c r="AW189" s="13" t="s">
        <v>34</v>
      </c>
      <c r="AX189" s="13" t="s">
        <v>76</v>
      </c>
      <c r="AY189" s="250" t="s">
        <v>176</v>
      </c>
    </row>
    <row r="190" s="13" customFormat="1">
      <c r="A190" s="13"/>
      <c r="B190" s="240"/>
      <c r="C190" s="241"/>
      <c r="D190" s="242" t="s">
        <v>185</v>
      </c>
      <c r="E190" s="243" t="s">
        <v>1</v>
      </c>
      <c r="F190" s="244" t="s">
        <v>228</v>
      </c>
      <c r="G190" s="241"/>
      <c r="H190" s="243" t="s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185</v>
      </c>
      <c r="AU190" s="250" t="s">
        <v>85</v>
      </c>
      <c r="AV190" s="13" t="s">
        <v>83</v>
      </c>
      <c r="AW190" s="13" t="s">
        <v>34</v>
      </c>
      <c r="AX190" s="13" t="s">
        <v>76</v>
      </c>
      <c r="AY190" s="250" t="s">
        <v>176</v>
      </c>
    </row>
    <row r="191" s="14" customFormat="1">
      <c r="A191" s="14"/>
      <c r="B191" s="251"/>
      <c r="C191" s="252"/>
      <c r="D191" s="242" t="s">
        <v>185</v>
      </c>
      <c r="E191" s="253" t="s">
        <v>1</v>
      </c>
      <c r="F191" s="254" t="s">
        <v>229</v>
      </c>
      <c r="G191" s="252"/>
      <c r="H191" s="255">
        <v>0.34000000000000002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185</v>
      </c>
      <c r="AU191" s="261" t="s">
        <v>85</v>
      </c>
      <c r="AV191" s="14" t="s">
        <v>85</v>
      </c>
      <c r="AW191" s="14" t="s">
        <v>34</v>
      </c>
      <c r="AX191" s="14" t="s">
        <v>76</v>
      </c>
      <c r="AY191" s="261" t="s">
        <v>176</v>
      </c>
    </row>
    <row r="192" s="13" customFormat="1">
      <c r="A192" s="13"/>
      <c r="B192" s="240"/>
      <c r="C192" s="241"/>
      <c r="D192" s="242" t="s">
        <v>185</v>
      </c>
      <c r="E192" s="243" t="s">
        <v>1</v>
      </c>
      <c r="F192" s="244" t="s">
        <v>188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185</v>
      </c>
      <c r="AU192" s="250" t="s">
        <v>85</v>
      </c>
      <c r="AV192" s="13" t="s">
        <v>83</v>
      </c>
      <c r="AW192" s="13" t="s">
        <v>34</v>
      </c>
      <c r="AX192" s="13" t="s">
        <v>76</v>
      </c>
      <c r="AY192" s="250" t="s">
        <v>176</v>
      </c>
    </row>
    <row r="193" s="13" customFormat="1">
      <c r="A193" s="13"/>
      <c r="B193" s="240"/>
      <c r="C193" s="241"/>
      <c r="D193" s="242" t="s">
        <v>185</v>
      </c>
      <c r="E193" s="243" t="s">
        <v>1</v>
      </c>
      <c r="F193" s="244" t="s">
        <v>230</v>
      </c>
      <c r="G193" s="241"/>
      <c r="H193" s="243" t="s">
        <v>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185</v>
      </c>
      <c r="AU193" s="250" t="s">
        <v>85</v>
      </c>
      <c r="AV193" s="13" t="s">
        <v>83</v>
      </c>
      <c r="AW193" s="13" t="s">
        <v>34</v>
      </c>
      <c r="AX193" s="13" t="s">
        <v>76</v>
      </c>
      <c r="AY193" s="250" t="s">
        <v>176</v>
      </c>
    </row>
    <row r="194" s="14" customFormat="1">
      <c r="A194" s="14"/>
      <c r="B194" s="251"/>
      <c r="C194" s="252"/>
      <c r="D194" s="242" t="s">
        <v>185</v>
      </c>
      <c r="E194" s="253" t="s">
        <v>1</v>
      </c>
      <c r="F194" s="254" t="s">
        <v>231</v>
      </c>
      <c r="G194" s="252"/>
      <c r="H194" s="255">
        <v>0.58625000000000005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185</v>
      </c>
      <c r="AU194" s="261" t="s">
        <v>85</v>
      </c>
      <c r="AV194" s="14" t="s">
        <v>85</v>
      </c>
      <c r="AW194" s="14" t="s">
        <v>34</v>
      </c>
      <c r="AX194" s="14" t="s">
        <v>76</v>
      </c>
      <c r="AY194" s="261" t="s">
        <v>176</v>
      </c>
    </row>
    <row r="195" s="2" customFormat="1" ht="24.15" customHeight="1">
      <c r="A195" s="39"/>
      <c r="B195" s="40"/>
      <c r="C195" s="227" t="s">
        <v>201</v>
      </c>
      <c r="D195" s="227" t="s">
        <v>179</v>
      </c>
      <c r="E195" s="228" t="s">
        <v>232</v>
      </c>
      <c r="F195" s="229" t="s">
        <v>233</v>
      </c>
      <c r="G195" s="230" t="s">
        <v>234</v>
      </c>
      <c r="H195" s="231">
        <v>1.3819999999999999</v>
      </c>
      <c r="I195" s="232"/>
      <c r="J195" s="233">
        <f>ROUND(I195*H195,2)</f>
        <v>0</v>
      </c>
      <c r="K195" s="229" t="s">
        <v>225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1.0900000000000001</v>
      </c>
      <c r="R195" s="236">
        <f>Q195*H195</f>
        <v>1.5063800000000001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183</v>
      </c>
      <c r="AT195" s="238" t="s">
        <v>179</v>
      </c>
      <c r="AU195" s="238" t="s">
        <v>85</v>
      </c>
      <c r="AY195" s="18" t="s">
        <v>176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183</v>
      </c>
      <c r="BM195" s="238" t="s">
        <v>235</v>
      </c>
    </row>
    <row r="196" s="2" customFormat="1">
      <c r="A196" s="39"/>
      <c r="B196" s="40"/>
      <c r="C196" s="41"/>
      <c r="D196" s="262" t="s">
        <v>194</v>
      </c>
      <c r="E196" s="41"/>
      <c r="F196" s="263" t="s">
        <v>236</v>
      </c>
      <c r="G196" s="41"/>
      <c r="H196" s="41"/>
      <c r="I196" s="264"/>
      <c r="J196" s="41"/>
      <c r="K196" s="41"/>
      <c r="L196" s="45"/>
      <c r="M196" s="265"/>
      <c r="N196" s="26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194</v>
      </c>
      <c r="AU196" s="18" t="s">
        <v>85</v>
      </c>
    </row>
    <row r="197" s="13" customFormat="1">
      <c r="A197" s="13"/>
      <c r="B197" s="240"/>
      <c r="C197" s="241"/>
      <c r="D197" s="242" t="s">
        <v>185</v>
      </c>
      <c r="E197" s="243" t="s">
        <v>1</v>
      </c>
      <c r="F197" s="244" t="s">
        <v>207</v>
      </c>
      <c r="G197" s="241"/>
      <c r="H197" s="243" t="s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185</v>
      </c>
      <c r="AU197" s="250" t="s">
        <v>85</v>
      </c>
      <c r="AV197" s="13" t="s">
        <v>83</v>
      </c>
      <c r="AW197" s="13" t="s">
        <v>34</v>
      </c>
      <c r="AX197" s="13" t="s">
        <v>76</v>
      </c>
      <c r="AY197" s="250" t="s">
        <v>176</v>
      </c>
    </row>
    <row r="198" s="13" customFormat="1">
      <c r="A198" s="13"/>
      <c r="B198" s="240"/>
      <c r="C198" s="241"/>
      <c r="D198" s="242" t="s">
        <v>185</v>
      </c>
      <c r="E198" s="243" t="s">
        <v>1</v>
      </c>
      <c r="F198" s="244" t="s">
        <v>188</v>
      </c>
      <c r="G198" s="241"/>
      <c r="H198" s="243" t="s">
        <v>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185</v>
      </c>
      <c r="AU198" s="250" t="s">
        <v>85</v>
      </c>
      <c r="AV198" s="13" t="s">
        <v>83</v>
      </c>
      <c r="AW198" s="13" t="s">
        <v>34</v>
      </c>
      <c r="AX198" s="13" t="s">
        <v>76</v>
      </c>
      <c r="AY198" s="250" t="s">
        <v>176</v>
      </c>
    </row>
    <row r="199" s="13" customFormat="1">
      <c r="A199" s="13"/>
      <c r="B199" s="240"/>
      <c r="C199" s="241"/>
      <c r="D199" s="242" t="s">
        <v>185</v>
      </c>
      <c r="E199" s="243" t="s">
        <v>1</v>
      </c>
      <c r="F199" s="244" t="s">
        <v>228</v>
      </c>
      <c r="G199" s="241"/>
      <c r="H199" s="243" t="s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185</v>
      </c>
      <c r="AU199" s="250" t="s">
        <v>85</v>
      </c>
      <c r="AV199" s="13" t="s">
        <v>83</v>
      </c>
      <c r="AW199" s="13" t="s">
        <v>34</v>
      </c>
      <c r="AX199" s="13" t="s">
        <v>76</v>
      </c>
      <c r="AY199" s="250" t="s">
        <v>176</v>
      </c>
    </row>
    <row r="200" s="14" customFormat="1">
      <c r="A200" s="14"/>
      <c r="B200" s="251"/>
      <c r="C200" s="252"/>
      <c r="D200" s="242" t="s">
        <v>185</v>
      </c>
      <c r="E200" s="253" t="s">
        <v>1</v>
      </c>
      <c r="F200" s="254" t="s">
        <v>237</v>
      </c>
      <c r="G200" s="252"/>
      <c r="H200" s="255">
        <v>0.40678799999999998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185</v>
      </c>
      <c r="AU200" s="261" t="s">
        <v>85</v>
      </c>
      <c r="AV200" s="14" t="s">
        <v>85</v>
      </c>
      <c r="AW200" s="14" t="s">
        <v>34</v>
      </c>
      <c r="AX200" s="14" t="s">
        <v>76</v>
      </c>
      <c r="AY200" s="261" t="s">
        <v>176</v>
      </c>
    </row>
    <row r="201" s="14" customFormat="1">
      <c r="A201" s="14"/>
      <c r="B201" s="251"/>
      <c r="C201" s="252"/>
      <c r="D201" s="242" t="s">
        <v>185</v>
      </c>
      <c r="E201" s="253" t="s">
        <v>1</v>
      </c>
      <c r="F201" s="254" t="s">
        <v>238</v>
      </c>
      <c r="G201" s="252"/>
      <c r="H201" s="255">
        <v>0.2636928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185</v>
      </c>
      <c r="AU201" s="261" t="s">
        <v>85</v>
      </c>
      <c r="AV201" s="14" t="s">
        <v>85</v>
      </c>
      <c r="AW201" s="14" t="s">
        <v>34</v>
      </c>
      <c r="AX201" s="14" t="s">
        <v>76</v>
      </c>
      <c r="AY201" s="261" t="s">
        <v>176</v>
      </c>
    </row>
    <row r="202" s="13" customFormat="1">
      <c r="A202" s="13"/>
      <c r="B202" s="240"/>
      <c r="C202" s="241"/>
      <c r="D202" s="242" t="s">
        <v>185</v>
      </c>
      <c r="E202" s="243" t="s">
        <v>1</v>
      </c>
      <c r="F202" s="244" t="s">
        <v>188</v>
      </c>
      <c r="G202" s="241"/>
      <c r="H202" s="243" t="s">
        <v>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185</v>
      </c>
      <c r="AU202" s="250" t="s">
        <v>85</v>
      </c>
      <c r="AV202" s="13" t="s">
        <v>83</v>
      </c>
      <c r="AW202" s="13" t="s">
        <v>34</v>
      </c>
      <c r="AX202" s="13" t="s">
        <v>76</v>
      </c>
      <c r="AY202" s="250" t="s">
        <v>176</v>
      </c>
    </row>
    <row r="203" s="13" customFormat="1">
      <c r="A203" s="13"/>
      <c r="B203" s="240"/>
      <c r="C203" s="241"/>
      <c r="D203" s="242" t="s">
        <v>185</v>
      </c>
      <c r="E203" s="243" t="s">
        <v>1</v>
      </c>
      <c r="F203" s="244" t="s">
        <v>230</v>
      </c>
      <c r="G203" s="241"/>
      <c r="H203" s="243" t="s">
        <v>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185</v>
      </c>
      <c r="AU203" s="250" t="s">
        <v>85</v>
      </c>
      <c r="AV203" s="13" t="s">
        <v>83</v>
      </c>
      <c r="AW203" s="13" t="s">
        <v>34</v>
      </c>
      <c r="AX203" s="13" t="s">
        <v>76</v>
      </c>
      <c r="AY203" s="250" t="s">
        <v>176</v>
      </c>
    </row>
    <row r="204" s="14" customFormat="1">
      <c r="A204" s="14"/>
      <c r="B204" s="251"/>
      <c r="C204" s="252"/>
      <c r="D204" s="242" t="s">
        <v>185</v>
      </c>
      <c r="E204" s="253" t="s">
        <v>1</v>
      </c>
      <c r="F204" s="254" t="s">
        <v>239</v>
      </c>
      <c r="G204" s="252"/>
      <c r="H204" s="255">
        <v>0.71187900000000004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185</v>
      </c>
      <c r="AU204" s="261" t="s">
        <v>85</v>
      </c>
      <c r="AV204" s="14" t="s">
        <v>85</v>
      </c>
      <c r="AW204" s="14" t="s">
        <v>34</v>
      </c>
      <c r="AX204" s="14" t="s">
        <v>76</v>
      </c>
      <c r="AY204" s="261" t="s">
        <v>176</v>
      </c>
    </row>
    <row r="205" s="2" customFormat="1" ht="24.15" customHeight="1">
      <c r="A205" s="39"/>
      <c r="B205" s="40"/>
      <c r="C205" s="227" t="s">
        <v>240</v>
      </c>
      <c r="D205" s="227" t="s">
        <v>179</v>
      </c>
      <c r="E205" s="228" t="s">
        <v>241</v>
      </c>
      <c r="F205" s="229" t="s">
        <v>242</v>
      </c>
      <c r="G205" s="230" t="s">
        <v>243</v>
      </c>
      <c r="H205" s="231">
        <v>9.875</v>
      </c>
      <c r="I205" s="232"/>
      <c r="J205" s="233">
        <f>ROUND(I205*H205,2)</f>
        <v>0</v>
      </c>
      <c r="K205" s="229" t="s">
        <v>192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0.11396000000000001</v>
      </c>
      <c r="R205" s="236">
        <f>Q205*H205</f>
        <v>1.1253550000000001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183</v>
      </c>
      <c r="AT205" s="238" t="s">
        <v>179</v>
      </c>
      <c r="AU205" s="238" t="s">
        <v>85</v>
      </c>
      <c r="AY205" s="18" t="s">
        <v>176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183</v>
      </c>
      <c r="BM205" s="238" t="s">
        <v>244</v>
      </c>
    </row>
    <row r="206" s="2" customFormat="1">
      <c r="A206" s="39"/>
      <c r="B206" s="40"/>
      <c r="C206" s="41"/>
      <c r="D206" s="262" t="s">
        <v>194</v>
      </c>
      <c r="E206" s="41"/>
      <c r="F206" s="263" t="s">
        <v>245</v>
      </c>
      <c r="G206" s="41"/>
      <c r="H206" s="41"/>
      <c r="I206" s="264"/>
      <c r="J206" s="41"/>
      <c r="K206" s="41"/>
      <c r="L206" s="45"/>
      <c r="M206" s="265"/>
      <c r="N206" s="26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194</v>
      </c>
      <c r="AU206" s="18" t="s">
        <v>85</v>
      </c>
    </row>
    <row r="207" s="13" customFormat="1">
      <c r="A207" s="13"/>
      <c r="B207" s="240"/>
      <c r="C207" s="241"/>
      <c r="D207" s="242" t="s">
        <v>185</v>
      </c>
      <c r="E207" s="243" t="s">
        <v>1</v>
      </c>
      <c r="F207" s="244" t="s">
        <v>207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185</v>
      </c>
      <c r="AU207" s="250" t="s">
        <v>85</v>
      </c>
      <c r="AV207" s="13" t="s">
        <v>83</v>
      </c>
      <c r="AW207" s="13" t="s">
        <v>34</v>
      </c>
      <c r="AX207" s="13" t="s">
        <v>76</v>
      </c>
      <c r="AY207" s="250" t="s">
        <v>176</v>
      </c>
    </row>
    <row r="208" s="13" customFormat="1">
      <c r="A208" s="13"/>
      <c r="B208" s="240"/>
      <c r="C208" s="241"/>
      <c r="D208" s="242" t="s">
        <v>185</v>
      </c>
      <c r="E208" s="243" t="s">
        <v>1</v>
      </c>
      <c r="F208" s="244" t="s">
        <v>188</v>
      </c>
      <c r="G208" s="241"/>
      <c r="H208" s="243" t="s">
        <v>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185</v>
      </c>
      <c r="AU208" s="250" t="s">
        <v>85</v>
      </c>
      <c r="AV208" s="13" t="s">
        <v>83</v>
      </c>
      <c r="AW208" s="13" t="s">
        <v>34</v>
      </c>
      <c r="AX208" s="13" t="s">
        <v>76</v>
      </c>
      <c r="AY208" s="250" t="s">
        <v>176</v>
      </c>
    </row>
    <row r="209" s="13" customFormat="1">
      <c r="A209" s="13"/>
      <c r="B209" s="240"/>
      <c r="C209" s="241"/>
      <c r="D209" s="242" t="s">
        <v>185</v>
      </c>
      <c r="E209" s="243" t="s">
        <v>1</v>
      </c>
      <c r="F209" s="244" t="s">
        <v>208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185</v>
      </c>
      <c r="AU209" s="250" t="s">
        <v>85</v>
      </c>
      <c r="AV209" s="13" t="s">
        <v>83</v>
      </c>
      <c r="AW209" s="13" t="s">
        <v>34</v>
      </c>
      <c r="AX209" s="13" t="s">
        <v>76</v>
      </c>
      <c r="AY209" s="250" t="s">
        <v>176</v>
      </c>
    </row>
    <row r="210" s="14" customFormat="1">
      <c r="A210" s="14"/>
      <c r="B210" s="251"/>
      <c r="C210" s="252"/>
      <c r="D210" s="242" t="s">
        <v>185</v>
      </c>
      <c r="E210" s="253" t="s">
        <v>1</v>
      </c>
      <c r="F210" s="254" t="s">
        <v>246</v>
      </c>
      <c r="G210" s="252"/>
      <c r="H210" s="255">
        <v>5.8507999999999996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185</v>
      </c>
      <c r="AU210" s="261" t="s">
        <v>85</v>
      </c>
      <c r="AV210" s="14" t="s">
        <v>85</v>
      </c>
      <c r="AW210" s="14" t="s">
        <v>34</v>
      </c>
      <c r="AX210" s="14" t="s">
        <v>76</v>
      </c>
      <c r="AY210" s="261" t="s">
        <v>176</v>
      </c>
    </row>
    <row r="211" s="14" customFormat="1">
      <c r="A211" s="14"/>
      <c r="B211" s="251"/>
      <c r="C211" s="252"/>
      <c r="D211" s="242" t="s">
        <v>185</v>
      </c>
      <c r="E211" s="253" t="s">
        <v>1</v>
      </c>
      <c r="F211" s="254" t="s">
        <v>247</v>
      </c>
      <c r="G211" s="252"/>
      <c r="H211" s="255">
        <v>2.4510000000000001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185</v>
      </c>
      <c r="AU211" s="261" t="s">
        <v>85</v>
      </c>
      <c r="AV211" s="14" t="s">
        <v>85</v>
      </c>
      <c r="AW211" s="14" t="s">
        <v>34</v>
      </c>
      <c r="AX211" s="14" t="s">
        <v>76</v>
      </c>
      <c r="AY211" s="261" t="s">
        <v>176</v>
      </c>
    </row>
    <row r="212" s="13" customFormat="1">
      <c r="A212" s="13"/>
      <c r="B212" s="240"/>
      <c r="C212" s="241"/>
      <c r="D212" s="242" t="s">
        <v>185</v>
      </c>
      <c r="E212" s="243" t="s">
        <v>1</v>
      </c>
      <c r="F212" s="244" t="s">
        <v>188</v>
      </c>
      <c r="G212" s="241"/>
      <c r="H212" s="243" t="s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185</v>
      </c>
      <c r="AU212" s="250" t="s">
        <v>85</v>
      </c>
      <c r="AV212" s="13" t="s">
        <v>83</v>
      </c>
      <c r="AW212" s="13" t="s">
        <v>34</v>
      </c>
      <c r="AX212" s="13" t="s">
        <v>76</v>
      </c>
      <c r="AY212" s="250" t="s">
        <v>176</v>
      </c>
    </row>
    <row r="213" s="13" customFormat="1">
      <c r="A213" s="13"/>
      <c r="B213" s="240"/>
      <c r="C213" s="241"/>
      <c r="D213" s="242" t="s">
        <v>185</v>
      </c>
      <c r="E213" s="243" t="s">
        <v>1</v>
      </c>
      <c r="F213" s="244" t="s">
        <v>216</v>
      </c>
      <c r="G213" s="241"/>
      <c r="H213" s="243" t="s">
        <v>1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185</v>
      </c>
      <c r="AU213" s="250" t="s">
        <v>85</v>
      </c>
      <c r="AV213" s="13" t="s">
        <v>83</v>
      </c>
      <c r="AW213" s="13" t="s">
        <v>34</v>
      </c>
      <c r="AX213" s="13" t="s">
        <v>76</v>
      </c>
      <c r="AY213" s="250" t="s">
        <v>176</v>
      </c>
    </row>
    <row r="214" s="14" customFormat="1">
      <c r="A214" s="14"/>
      <c r="B214" s="251"/>
      <c r="C214" s="252"/>
      <c r="D214" s="242" t="s">
        <v>185</v>
      </c>
      <c r="E214" s="253" t="s">
        <v>1</v>
      </c>
      <c r="F214" s="254" t="s">
        <v>248</v>
      </c>
      <c r="G214" s="252"/>
      <c r="H214" s="255">
        <v>0.83899999999999997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185</v>
      </c>
      <c r="AU214" s="261" t="s">
        <v>85</v>
      </c>
      <c r="AV214" s="14" t="s">
        <v>85</v>
      </c>
      <c r="AW214" s="14" t="s">
        <v>34</v>
      </c>
      <c r="AX214" s="14" t="s">
        <v>76</v>
      </c>
      <c r="AY214" s="261" t="s">
        <v>176</v>
      </c>
    </row>
    <row r="215" s="14" customFormat="1">
      <c r="A215" s="14"/>
      <c r="B215" s="251"/>
      <c r="C215" s="252"/>
      <c r="D215" s="242" t="s">
        <v>185</v>
      </c>
      <c r="E215" s="253" t="s">
        <v>1</v>
      </c>
      <c r="F215" s="254" t="s">
        <v>249</v>
      </c>
      <c r="G215" s="252"/>
      <c r="H215" s="255">
        <v>0.73399999999999999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185</v>
      </c>
      <c r="AU215" s="261" t="s">
        <v>85</v>
      </c>
      <c r="AV215" s="14" t="s">
        <v>85</v>
      </c>
      <c r="AW215" s="14" t="s">
        <v>34</v>
      </c>
      <c r="AX215" s="14" t="s">
        <v>76</v>
      </c>
      <c r="AY215" s="261" t="s">
        <v>176</v>
      </c>
    </row>
    <row r="216" s="2" customFormat="1" ht="24.15" customHeight="1">
      <c r="A216" s="39"/>
      <c r="B216" s="40"/>
      <c r="C216" s="227" t="s">
        <v>196</v>
      </c>
      <c r="D216" s="227" t="s">
        <v>179</v>
      </c>
      <c r="E216" s="228" t="s">
        <v>250</v>
      </c>
      <c r="F216" s="229" t="s">
        <v>251</v>
      </c>
      <c r="G216" s="230" t="s">
        <v>252</v>
      </c>
      <c r="H216" s="231">
        <v>8.6600000000000001</v>
      </c>
      <c r="I216" s="232"/>
      <c r="J216" s="233">
        <f>ROUND(I216*H216,2)</f>
        <v>0</v>
      </c>
      <c r="K216" s="229" t="s">
        <v>192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0.00012</v>
      </c>
      <c r="R216" s="236">
        <f>Q216*H216</f>
        <v>0.0010392000000000001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183</v>
      </c>
      <c r="AT216" s="238" t="s">
        <v>179</v>
      </c>
      <c r="AU216" s="238" t="s">
        <v>85</v>
      </c>
      <c r="AY216" s="18" t="s">
        <v>176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183</v>
      </c>
      <c r="BM216" s="238" t="s">
        <v>253</v>
      </c>
    </row>
    <row r="217" s="2" customFormat="1">
      <c r="A217" s="39"/>
      <c r="B217" s="40"/>
      <c r="C217" s="41"/>
      <c r="D217" s="262" t="s">
        <v>194</v>
      </c>
      <c r="E217" s="41"/>
      <c r="F217" s="263" t="s">
        <v>254</v>
      </c>
      <c r="G217" s="41"/>
      <c r="H217" s="41"/>
      <c r="I217" s="264"/>
      <c r="J217" s="41"/>
      <c r="K217" s="41"/>
      <c r="L217" s="45"/>
      <c r="M217" s="265"/>
      <c r="N217" s="26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194</v>
      </c>
      <c r="AU217" s="18" t="s">
        <v>85</v>
      </c>
    </row>
    <row r="218" s="13" customFormat="1">
      <c r="A218" s="13"/>
      <c r="B218" s="240"/>
      <c r="C218" s="241"/>
      <c r="D218" s="242" t="s">
        <v>185</v>
      </c>
      <c r="E218" s="243" t="s">
        <v>1</v>
      </c>
      <c r="F218" s="244" t="s">
        <v>207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185</v>
      </c>
      <c r="AU218" s="250" t="s">
        <v>85</v>
      </c>
      <c r="AV218" s="13" t="s">
        <v>83</v>
      </c>
      <c r="AW218" s="13" t="s">
        <v>34</v>
      </c>
      <c r="AX218" s="13" t="s">
        <v>76</v>
      </c>
      <c r="AY218" s="250" t="s">
        <v>176</v>
      </c>
    </row>
    <row r="219" s="13" customFormat="1">
      <c r="A219" s="13"/>
      <c r="B219" s="240"/>
      <c r="C219" s="241"/>
      <c r="D219" s="242" t="s">
        <v>185</v>
      </c>
      <c r="E219" s="243" t="s">
        <v>1</v>
      </c>
      <c r="F219" s="244" t="s">
        <v>188</v>
      </c>
      <c r="G219" s="241"/>
      <c r="H219" s="243" t="s">
        <v>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185</v>
      </c>
      <c r="AU219" s="250" t="s">
        <v>85</v>
      </c>
      <c r="AV219" s="13" t="s">
        <v>83</v>
      </c>
      <c r="AW219" s="13" t="s">
        <v>34</v>
      </c>
      <c r="AX219" s="13" t="s">
        <v>76</v>
      </c>
      <c r="AY219" s="250" t="s">
        <v>176</v>
      </c>
    </row>
    <row r="220" s="13" customFormat="1">
      <c r="A220" s="13"/>
      <c r="B220" s="240"/>
      <c r="C220" s="241"/>
      <c r="D220" s="242" t="s">
        <v>185</v>
      </c>
      <c r="E220" s="243" t="s">
        <v>1</v>
      </c>
      <c r="F220" s="244" t="s">
        <v>208</v>
      </c>
      <c r="G220" s="241"/>
      <c r="H220" s="243" t="s">
        <v>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185</v>
      </c>
      <c r="AU220" s="250" t="s">
        <v>85</v>
      </c>
      <c r="AV220" s="13" t="s">
        <v>83</v>
      </c>
      <c r="AW220" s="13" t="s">
        <v>34</v>
      </c>
      <c r="AX220" s="13" t="s">
        <v>76</v>
      </c>
      <c r="AY220" s="250" t="s">
        <v>176</v>
      </c>
    </row>
    <row r="221" s="14" customFormat="1">
      <c r="A221" s="14"/>
      <c r="B221" s="251"/>
      <c r="C221" s="252"/>
      <c r="D221" s="242" t="s">
        <v>185</v>
      </c>
      <c r="E221" s="253" t="s">
        <v>1</v>
      </c>
      <c r="F221" s="254" t="s">
        <v>255</v>
      </c>
      <c r="G221" s="252"/>
      <c r="H221" s="255">
        <v>2.71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185</v>
      </c>
      <c r="AU221" s="261" t="s">
        <v>85</v>
      </c>
      <c r="AV221" s="14" t="s">
        <v>85</v>
      </c>
      <c r="AW221" s="14" t="s">
        <v>34</v>
      </c>
      <c r="AX221" s="14" t="s">
        <v>76</v>
      </c>
      <c r="AY221" s="261" t="s">
        <v>176</v>
      </c>
    </row>
    <row r="222" s="14" customFormat="1">
      <c r="A222" s="14"/>
      <c r="B222" s="251"/>
      <c r="C222" s="252"/>
      <c r="D222" s="242" t="s">
        <v>185</v>
      </c>
      <c r="E222" s="253" t="s">
        <v>1</v>
      </c>
      <c r="F222" s="254" t="s">
        <v>256</v>
      </c>
      <c r="G222" s="252"/>
      <c r="H222" s="255">
        <v>3.7000000000000002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185</v>
      </c>
      <c r="AU222" s="261" t="s">
        <v>85</v>
      </c>
      <c r="AV222" s="14" t="s">
        <v>85</v>
      </c>
      <c r="AW222" s="14" t="s">
        <v>34</v>
      </c>
      <c r="AX222" s="14" t="s">
        <v>76</v>
      </c>
      <c r="AY222" s="261" t="s">
        <v>176</v>
      </c>
    </row>
    <row r="223" s="13" customFormat="1">
      <c r="A223" s="13"/>
      <c r="B223" s="240"/>
      <c r="C223" s="241"/>
      <c r="D223" s="242" t="s">
        <v>185</v>
      </c>
      <c r="E223" s="243" t="s">
        <v>1</v>
      </c>
      <c r="F223" s="244" t="s">
        <v>188</v>
      </c>
      <c r="G223" s="241"/>
      <c r="H223" s="243" t="s">
        <v>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185</v>
      </c>
      <c r="AU223" s="250" t="s">
        <v>85</v>
      </c>
      <c r="AV223" s="13" t="s">
        <v>83</v>
      </c>
      <c r="AW223" s="13" t="s">
        <v>34</v>
      </c>
      <c r="AX223" s="13" t="s">
        <v>76</v>
      </c>
      <c r="AY223" s="250" t="s">
        <v>176</v>
      </c>
    </row>
    <row r="224" s="13" customFormat="1">
      <c r="A224" s="13"/>
      <c r="B224" s="240"/>
      <c r="C224" s="241"/>
      <c r="D224" s="242" t="s">
        <v>185</v>
      </c>
      <c r="E224" s="243" t="s">
        <v>1</v>
      </c>
      <c r="F224" s="244" t="s">
        <v>216</v>
      </c>
      <c r="G224" s="241"/>
      <c r="H224" s="243" t="s">
        <v>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185</v>
      </c>
      <c r="AU224" s="250" t="s">
        <v>85</v>
      </c>
      <c r="AV224" s="13" t="s">
        <v>83</v>
      </c>
      <c r="AW224" s="13" t="s">
        <v>34</v>
      </c>
      <c r="AX224" s="13" t="s">
        <v>76</v>
      </c>
      <c r="AY224" s="250" t="s">
        <v>176</v>
      </c>
    </row>
    <row r="225" s="14" customFormat="1">
      <c r="A225" s="14"/>
      <c r="B225" s="251"/>
      <c r="C225" s="252"/>
      <c r="D225" s="242" t="s">
        <v>185</v>
      </c>
      <c r="E225" s="253" t="s">
        <v>1</v>
      </c>
      <c r="F225" s="254" t="s">
        <v>257</v>
      </c>
      <c r="G225" s="252"/>
      <c r="H225" s="255">
        <v>1.1499999999999999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185</v>
      </c>
      <c r="AU225" s="261" t="s">
        <v>85</v>
      </c>
      <c r="AV225" s="14" t="s">
        <v>85</v>
      </c>
      <c r="AW225" s="14" t="s">
        <v>34</v>
      </c>
      <c r="AX225" s="14" t="s">
        <v>76</v>
      </c>
      <c r="AY225" s="261" t="s">
        <v>176</v>
      </c>
    </row>
    <row r="226" s="14" customFormat="1">
      <c r="A226" s="14"/>
      <c r="B226" s="251"/>
      <c r="C226" s="252"/>
      <c r="D226" s="242" t="s">
        <v>185</v>
      </c>
      <c r="E226" s="253" t="s">
        <v>1</v>
      </c>
      <c r="F226" s="254" t="s">
        <v>258</v>
      </c>
      <c r="G226" s="252"/>
      <c r="H226" s="255">
        <v>1.1000000000000001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185</v>
      </c>
      <c r="AU226" s="261" t="s">
        <v>85</v>
      </c>
      <c r="AV226" s="14" t="s">
        <v>85</v>
      </c>
      <c r="AW226" s="14" t="s">
        <v>34</v>
      </c>
      <c r="AX226" s="14" t="s">
        <v>76</v>
      </c>
      <c r="AY226" s="261" t="s">
        <v>176</v>
      </c>
    </row>
    <row r="227" s="2" customFormat="1" ht="24.15" customHeight="1">
      <c r="A227" s="39"/>
      <c r="B227" s="40"/>
      <c r="C227" s="227" t="s">
        <v>259</v>
      </c>
      <c r="D227" s="227" t="s">
        <v>179</v>
      </c>
      <c r="E227" s="228" t="s">
        <v>260</v>
      </c>
      <c r="F227" s="229" t="s">
        <v>261</v>
      </c>
      <c r="G227" s="230" t="s">
        <v>252</v>
      </c>
      <c r="H227" s="231">
        <v>31.960000000000001</v>
      </c>
      <c r="I227" s="232"/>
      <c r="J227" s="233">
        <f>ROUND(I227*H227,2)</f>
        <v>0</v>
      </c>
      <c r="K227" s="229" t="s">
        <v>192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0.00020000000000000001</v>
      </c>
      <c r="R227" s="236">
        <f>Q227*H227</f>
        <v>0.0063920000000000001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183</v>
      </c>
      <c r="AT227" s="238" t="s">
        <v>179</v>
      </c>
      <c r="AU227" s="238" t="s">
        <v>85</v>
      </c>
      <c r="AY227" s="18" t="s">
        <v>176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183</v>
      </c>
      <c r="BM227" s="238" t="s">
        <v>262</v>
      </c>
    </row>
    <row r="228" s="2" customFormat="1">
      <c r="A228" s="39"/>
      <c r="B228" s="40"/>
      <c r="C228" s="41"/>
      <c r="D228" s="262" t="s">
        <v>194</v>
      </c>
      <c r="E228" s="41"/>
      <c r="F228" s="263" t="s">
        <v>263</v>
      </c>
      <c r="G228" s="41"/>
      <c r="H228" s="41"/>
      <c r="I228" s="264"/>
      <c r="J228" s="41"/>
      <c r="K228" s="41"/>
      <c r="L228" s="45"/>
      <c r="M228" s="265"/>
      <c r="N228" s="26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194</v>
      </c>
      <c r="AU228" s="18" t="s">
        <v>85</v>
      </c>
    </row>
    <row r="229" s="13" customFormat="1">
      <c r="A229" s="13"/>
      <c r="B229" s="240"/>
      <c r="C229" s="241"/>
      <c r="D229" s="242" t="s">
        <v>185</v>
      </c>
      <c r="E229" s="243" t="s">
        <v>1</v>
      </c>
      <c r="F229" s="244" t="s">
        <v>207</v>
      </c>
      <c r="G229" s="241"/>
      <c r="H229" s="243" t="s">
        <v>1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185</v>
      </c>
      <c r="AU229" s="250" t="s">
        <v>85</v>
      </c>
      <c r="AV229" s="13" t="s">
        <v>83</v>
      </c>
      <c r="AW229" s="13" t="s">
        <v>34</v>
      </c>
      <c r="AX229" s="13" t="s">
        <v>76</v>
      </c>
      <c r="AY229" s="250" t="s">
        <v>176</v>
      </c>
    </row>
    <row r="230" s="13" customFormat="1">
      <c r="A230" s="13"/>
      <c r="B230" s="240"/>
      <c r="C230" s="241"/>
      <c r="D230" s="242" t="s">
        <v>185</v>
      </c>
      <c r="E230" s="243" t="s">
        <v>1</v>
      </c>
      <c r="F230" s="244" t="s">
        <v>188</v>
      </c>
      <c r="G230" s="241"/>
      <c r="H230" s="243" t="s">
        <v>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185</v>
      </c>
      <c r="AU230" s="250" t="s">
        <v>85</v>
      </c>
      <c r="AV230" s="13" t="s">
        <v>83</v>
      </c>
      <c r="AW230" s="13" t="s">
        <v>34</v>
      </c>
      <c r="AX230" s="13" t="s">
        <v>76</v>
      </c>
      <c r="AY230" s="250" t="s">
        <v>176</v>
      </c>
    </row>
    <row r="231" s="13" customFormat="1">
      <c r="A231" s="13"/>
      <c r="B231" s="240"/>
      <c r="C231" s="241"/>
      <c r="D231" s="242" t="s">
        <v>185</v>
      </c>
      <c r="E231" s="243" t="s">
        <v>1</v>
      </c>
      <c r="F231" s="244" t="s">
        <v>208</v>
      </c>
      <c r="G231" s="241"/>
      <c r="H231" s="243" t="s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185</v>
      </c>
      <c r="AU231" s="250" t="s">
        <v>85</v>
      </c>
      <c r="AV231" s="13" t="s">
        <v>83</v>
      </c>
      <c r="AW231" s="13" t="s">
        <v>34</v>
      </c>
      <c r="AX231" s="13" t="s">
        <v>76</v>
      </c>
      <c r="AY231" s="250" t="s">
        <v>176</v>
      </c>
    </row>
    <row r="232" s="14" customFormat="1">
      <c r="A232" s="14"/>
      <c r="B232" s="251"/>
      <c r="C232" s="252"/>
      <c r="D232" s="242" t="s">
        <v>185</v>
      </c>
      <c r="E232" s="253" t="s">
        <v>1</v>
      </c>
      <c r="F232" s="254" t="s">
        <v>264</v>
      </c>
      <c r="G232" s="252"/>
      <c r="H232" s="255">
        <v>10.960000000000001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185</v>
      </c>
      <c r="AU232" s="261" t="s">
        <v>85</v>
      </c>
      <c r="AV232" s="14" t="s">
        <v>85</v>
      </c>
      <c r="AW232" s="14" t="s">
        <v>34</v>
      </c>
      <c r="AX232" s="14" t="s">
        <v>76</v>
      </c>
      <c r="AY232" s="261" t="s">
        <v>176</v>
      </c>
    </row>
    <row r="233" s="14" customFormat="1">
      <c r="A233" s="14"/>
      <c r="B233" s="251"/>
      <c r="C233" s="252"/>
      <c r="D233" s="242" t="s">
        <v>185</v>
      </c>
      <c r="E233" s="253" t="s">
        <v>1</v>
      </c>
      <c r="F233" s="254" t="s">
        <v>265</v>
      </c>
      <c r="G233" s="252"/>
      <c r="H233" s="255">
        <v>12.6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185</v>
      </c>
      <c r="AU233" s="261" t="s">
        <v>85</v>
      </c>
      <c r="AV233" s="14" t="s">
        <v>85</v>
      </c>
      <c r="AW233" s="14" t="s">
        <v>34</v>
      </c>
      <c r="AX233" s="14" t="s">
        <v>76</v>
      </c>
      <c r="AY233" s="261" t="s">
        <v>176</v>
      </c>
    </row>
    <row r="234" s="13" customFormat="1">
      <c r="A234" s="13"/>
      <c r="B234" s="240"/>
      <c r="C234" s="241"/>
      <c r="D234" s="242" t="s">
        <v>185</v>
      </c>
      <c r="E234" s="243" t="s">
        <v>1</v>
      </c>
      <c r="F234" s="244" t="s">
        <v>188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185</v>
      </c>
      <c r="AU234" s="250" t="s">
        <v>85</v>
      </c>
      <c r="AV234" s="13" t="s">
        <v>83</v>
      </c>
      <c r="AW234" s="13" t="s">
        <v>34</v>
      </c>
      <c r="AX234" s="13" t="s">
        <v>76</v>
      </c>
      <c r="AY234" s="250" t="s">
        <v>176</v>
      </c>
    </row>
    <row r="235" s="13" customFormat="1">
      <c r="A235" s="13"/>
      <c r="B235" s="240"/>
      <c r="C235" s="241"/>
      <c r="D235" s="242" t="s">
        <v>185</v>
      </c>
      <c r="E235" s="243" t="s">
        <v>1</v>
      </c>
      <c r="F235" s="244" t="s">
        <v>216</v>
      </c>
      <c r="G235" s="241"/>
      <c r="H235" s="243" t="s">
        <v>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185</v>
      </c>
      <c r="AU235" s="250" t="s">
        <v>85</v>
      </c>
      <c r="AV235" s="13" t="s">
        <v>83</v>
      </c>
      <c r="AW235" s="13" t="s">
        <v>34</v>
      </c>
      <c r="AX235" s="13" t="s">
        <v>76</v>
      </c>
      <c r="AY235" s="250" t="s">
        <v>176</v>
      </c>
    </row>
    <row r="236" s="14" customFormat="1">
      <c r="A236" s="14"/>
      <c r="B236" s="251"/>
      <c r="C236" s="252"/>
      <c r="D236" s="242" t="s">
        <v>185</v>
      </c>
      <c r="E236" s="253" t="s">
        <v>1</v>
      </c>
      <c r="F236" s="254" t="s">
        <v>266</v>
      </c>
      <c r="G236" s="252"/>
      <c r="H236" s="255">
        <v>4.2000000000000002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185</v>
      </c>
      <c r="AU236" s="261" t="s">
        <v>85</v>
      </c>
      <c r="AV236" s="14" t="s">
        <v>85</v>
      </c>
      <c r="AW236" s="14" t="s">
        <v>34</v>
      </c>
      <c r="AX236" s="14" t="s">
        <v>76</v>
      </c>
      <c r="AY236" s="261" t="s">
        <v>176</v>
      </c>
    </row>
    <row r="237" s="14" customFormat="1">
      <c r="A237" s="14"/>
      <c r="B237" s="251"/>
      <c r="C237" s="252"/>
      <c r="D237" s="242" t="s">
        <v>185</v>
      </c>
      <c r="E237" s="253" t="s">
        <v>1</v>
      </c>
      <c r="F237" s="254" t="s">
        <v>267</v>
      </c>
      <c r="G237" s="252"/>
      <c r="H237" s="255">
        <v>4.2000000000000002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185</v>
      </c>
      <c r="AU237" s="261" t="s">
        <v>85</v>
      </c>
      <c r="AV237" s="14" t="s">
        <v>85</v>
      </c>
      <c r="AW237" s="14" t="s">
        <v>34</v>
      </c>
      <c r="AX237" s="14" t="s">
        <v>76</v>
      </c>
      <c r="AY237" s="261" t="s">
        <v>176</v>
      </c>
    </row>
    <row r="238" s="2" customFormat="1" ht="24.15" customHeight="1">
      <c r="A238" s="39"/>
      <c r="B238" s="40"/>
      <c r="C238" s="227" t="s">
        <v>189</v>
      </c>
      <c r="D238" s="227" t="s">
        <v>179</v>
      </c>
      <c r="E238" s="228" t="s">
        <v>268</v>
      </c>
      <c r="F238" s="229" t="s">
        <v>269</v>
      </c>
      <c r="G238" s="230" t="s">
        <v>243</v>
      </c>
      <c r="H238" s="231">
        <v>2.7999999999999998</v>
      </c>
      <c r="I238" s="232"/>
      <c r="J238" s="233">
        <f>ROUND(I238*H238,2)</f>
        <v>0</v>
      </c>
      <c r="K238" s="229" t="s">
        <v>225</v>
      </c>
      <c r="L238" s="45"/>
      <c r="M238" s="234" t="s">
        <v>1</v>
      </c>
      <c r="N238" s="235" t="s">
        <v>41</v>
      </c>
      <c r="O238" s="92"/>
      <c r="P238" s="236">
        <f>O238*H238</f>
        <v>0</v>
      </c>
      <c r="Q238" s="236">
        <v>0.17818000000000001</v>
      </c>
      <c r="R238" s="236">
        <f>Q238*H238</f>
        <v>0.49890399999999996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183</v>
      </c>
      <c r="AT238" s="238" t="s">
        <v>179</v>
      </c>
      <c r="AU238" s="238" t="s">
        <v>85</v>
      </c>
      <c r="AY238" s="18" t="s">
        <v>176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183</v>
      </c>
      <c r="BM238" s="238" t="s">
        <v>270</v>
      </c>
    </row>
    <row r="239" s="2" customFormat="1">
      <c r="A239" s="39"/>
      <c r="B239" s="40"/>
      <c r="C239" s="41"/>
      <c r="D239" s="262" t="s">
        <v>194</v>
      </c>
      <c r="E239" s="41"/>
      <c r="F239" s="263" t="s">
        <v>271</v>
      </c>
      <c r="G239" s="41"/>
      <c r="H239" s="41"/>
      <c r="I239" s="264"/>
      <c r="J239" s="41"/>
      <c r="K239" s="41"/>
      <c r="L239" s="45"/>
      <c r="M239" s="265"/>
      <c r="N239" s="26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194</v>
      </c>
      <c r="AU239" s="18" t="s">
        <v>85</v>
      </c>
    </row>
    <row r="240" s="13" customFormat="1">
      <c r="A240" s="13"/>
      <c r="B240" s="240"/>
      <c r="C240" s="241"/>
      <c r="D240" s="242" t="s">
        <v>185</v>
      </c>
      <c r="E240" s="243" t="s">
        <v>1</v>
      </c>
      <c r="F240" s="244" t="s">
        <v>207</v>
      </c>
      <c r="G240" s="241"/>
      <c r="H240" s="243" t="s">
        <v>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185</v>
      </c>
      <c r="AU240" s="250" t="s">
        <v>85</v>
      </c>
      <c r="AV240" s="13" t="s">
        <v>83</v>
      </c>
      <c r="AW240" s="13" t="s">
        <v>34</v>
      </c>
      <c r="AX240" s="13" t="s">
        <v>76</v>
      </c>
      <c r="AY240" s="250" t="s">
        <v>176</v>
      </c>
    </row>
    <row r="241" s="13" customFormat="1">
      <c r="A241" s="13"/>
      <c r="B241" s="240"/>
      <c r="C241" s="241"/>
      <c r="D241" s="242" t="s">
        <v>185</v>
      </c>
      <c r="E241" s="243" t="s">
        <v>1</v>
      </c>
      <c r="F241" s="244" t="s">
        <v>188</v>
      </c>
      <c r="G241" s="241"/>
      <c r="H241" s="243" t="s">
        <v>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185</v>
      </c>
      <c r="AU241" s="250" t="s">
        <v>85</v>
      </c>
      <c r="AV241" s="13" t="s">
        <v>83</v>
      </c>
      <c r="AW241" s="13" t="s">
        <v>34</v>
      </c>
      <c r="AX241" s="13" t="s">
        <v>76</v>
      </c>
      <c r="AY241" s="250" t="s">
        <v>176</v>
      </c>
    </row>
    <row r="242" s="13" customFormat="1">
      <c r="A242" s="13"/>
      <c r="B242" s="240"/>
      <c r="C242" s="241"/>
      <c r="D242" s="242" t="s">
        <v>185</v>
      </c>
      <c r="E242" s="243" t="s">
        <v>1</v>
      </c>
      <c r="F242" s="244" t="s">
        <v>228</v>
      </c>
      <c r="G242" s="241"/>
      <c r="H242" s="243" t="s">
        <v>1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185</v>
      </c>
      <c r="AU242" s="250" t="s">
        <v>85</v>
      </c>
      <c r="AV242" s="13" t="s">
        <v>83</v>
      </c>
      <c r="AW242" s="13" t="s">
        <v>34</v>
      </c>
      <c r="AX242" s="13" t="s">
        <v>76</v>
      </c>
      <c r="AY242" s="250" t="s">
        <v>176</v>
      </c>
    </row>
    <row r="243" s="14" customFormat="1">
      <c r="A243" s="14"/>
      <c r="B243" s="251"/>
      <c r="C243" s="252"/>
      <c r="D243" s="242" t="s">
        <v>185</v>
      </c>
      <c r="E243" s="253" t="s">
        <v>1</v>
      </c>
      <c r="F243" s="254" t="s">
        <v>272</v>
      </c>
      <c r="G243" s="252"/>
      <c r="H243" s="255">
        <v>1.3999999999999999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185</v>
      </c>
      <c r="AU243" s="261" t="s">
        <v>85</v>
      </c>
      <c r="AV243" s="14" t="s">
        <v>85</v>
      </c>
      <c r="AW243" s="14" t="s">
        <v>34</v>
      </c>
      <c r="AX243" s="14" t="s">
        <v>76</v>
      </c>
      <c r="AY243" s="261" t="s">
        <v>176</v>
      </c>
    </row>
    <row r="244" s="13" customFormat="1">
      <c r="A244" s="13"/>
      <c r="B244" s="240"/>
      <c r="C244" s="241"/>
      <c r="D244" s="242" t="s">
        <v>185</v>
      </c>
      <c r="E244" s="243" t="s">
        <v>1</v>
      </c>
      <c r="F244" s="244" t="s">
        <v>188</v>
      </c>
      <c r="G244" s="241"/>
      <c r="H244" s="243" t="s">
        <v>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185</v>
      </c>
      <c r="AU244" s="250" t="s">
        <v>85</v>
      </c>
      <c r="AV244" s="13" t="s">
        <v>83</v>
      </c>
      <c r="AW244" s="13" t="s">
        <v>34</v>
      </c>
      <c r="AX244" s="13" t="s">
        <v>76</v>
      </c>
      <c r="AY244" s="250" t="s">
        <v>176</v>
      </c>
    </row>
    <row r="245" s="13" customFormat="1">
      <c r="A245" s="13"/>
      <c r="B245" s="240"/>
      <c r="C245" s="241"/>
      <c r="D245" s="242" t="s">
        <v>185</v>
      </c>
      <c r="E245" s="243" t="s">
        <v>1</v>
      </c>
      <c r="F245" s="244" t="s">
        <v>230</v>
      </c>
      <c r="G245" s="241"/>
      <c r="H245" s="243" t="s">
        <v>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185</v>
      </c>
      <c r="AU245" s="250" t="s">
        <v>85</v>
      </c>
      <c r="AV245" s="13" t="s">
        <v>83</v>
      </c>
      <c r="AW245" s="13" t="s">
        <v>34</v>
      </c>
      <c r="AX245" s="13" t="s">
        <v>76</v>
      </c>
      <c r="AY245" s="250" t="s">
        <v>176</v>
      </c>
    </row>
    <row r="246" s="14" customFormat="1">
      <c r="A246" s="14"/>
      <c r="B246" s="251"/>
      <c r="C246" s="252"/>
      <c r="D246" s="242" t="s">
        <v>185</v>
      </c>
      <c r="E246" s="253" t="s">
        <v>1</v>
      </c>
      <c r="F246" s="254" t="s">
        <v>273</v>
      </c>
      <c r="G246" s="252"/>
      <c r="H246" s="255">
        <v>1.3999999999999999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185</v>
      </c>
      <c r="AU246" s="261" t="s">
        <v>85</v>
      </c>
      <c r="AV246" s="14" t="s">
        <v>85</v>
      </c>
      <c r="AW246" s="14" t="s">
        <v>34</v>
      </c>
      <c r="AX246" s="14" t="s">
        <v>76</v>
      </c>
      <c r="AY246" s="261" t="s">
        <v>176</v>
      </c>
    </row>
    <row r="247" s="12" customFormat="1" ht="22.8" customHeight="1">
      <c r="A247" s="12"/>
      <c r="B247" s="211"/>
      <c r="C247" s="212"/>
      <c r="D247" s="213" t="s">
        <v>75</v>
      </c>
      <c r="E247" s="225" t="s">
        <v>222</v>
      </c>
      <c r="F247" s="225" t="s">
        <v>274</v>
      </c>
      <c r="G247" s="212"/>
      <c r="H247" s="212"/>
      <c r="I247" s="215"/>
      <c r="J247" s="226">
        <f>BK247</f>
        <v>0</v>
      </c>
      <c r="K247" s="212"/>
      <c r="L247" s="217"/>
      <c r="M247" s="218"/>
      <c r="N247" s="219"/>
      <c r="O247" s="219"/>
      <c r="P247" s="220">
        <f>P248+P454</f>
        <v>0</v>
      </c>
      <c r="Q247" s="219"/>
      <c r="R247" s="220">
        <f>R248+R454</f>
        <v>79.636414419999994</v>
      </c>
      <c r="S247" s="219"/>
      <c r="T247" s="221">
        <f>T248+T454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2" t="s">
        <v>83</v>
      </c>
      <c r="AT247" s="223" t="s">
        <v>75</v>
      </c>
      <c r="AU247" s="223" t="s">
        <v>83</v>
      </c>
      <c r="AY247" s="222" t="s">
        <v>176</v>
      </c>
      <c r="BK247" s="224">
        <f>BK248+BK454</f>
        <v>0</v>
      </c>
    </row>
    <row r="248" s="12" customFormat="1" ht="20.88" customHeight="1">
      <c r="A248" s="12"/>
      <c r="B248" s="211"/>
      <c r="C248" s="212"/>
      <c r="D248" s="213" t="s">
        <v>75</v>
      </c>
      <c r="E248" s="225" t="s">
        <v>275</v>
      </c>
      <c r="F248" s="225" t="s">
        <v>276</v>
      </c>
      <c r="G248" s="212"/>
      <c r="H248" s="212"/>
      <c r="I248" s="215"/>
      <c r="J248" s="226">
        <f>BK248</f>
        <v>0</v>
      </c>
      <c r="K248" s="212"/>
      <c r="L248" s="217"/>
      <c r="M248" s="218"/>
      <c r="N248" s="219"/>
      <c r="O248" s="219"/>
      <c r="P248" s="220">
        <f>SUM(P249:P453)</f>
        <v>0</v>
      </c>
      <c r="Q248" s="219"/>
      <c r="R248" s="220">
        <f>SUM(R249:R453)</f>
        <v>32.706503169999998</v>
      </c>
      <c r="S248" s="219"/>
      <c r="T248" s="221">
        <f>SUM(T249:T453)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2" t="s">
        <v>83</v>
      </c>
      <c r="AT248" s="223" t="s">
        <v>75</v>
      </c>
      <c r="AU248" s="223" t="s">
        <v>85</v>
      </c>
      <c r="AY248" s="222" t="s">
        <v>176</v>
      </c>
      <c r="BK248" s="224">
        <f>SUM(BK249:BK453)</f>
        <v>0</v>
      </c>
    </row>
    <row r="249" s="2" customFormat="1" ht="24.15" customHeight="1">
      <c r="A249" s="39"/>
      <c r="B249" s="40"/>
      <c r="C249" s="227" t="s">
        <v>8</v>
      </c>
      <c r="D249" s="227" t="s">
        <v>179</v>
      </c>
      <c r="E249" s="228" t="s">
        <v>277</v>
      </c>
      <c r="F249" s="229" t="s">
        <v>278</v>
      </c>
      <c r="G249" s="230" t="s">
        <v>243</v>
      </c>
      <c r="H249" s="231">
        <v>674.83000000000004</v>
      </c>
      <c r="I249" s="232"/>
      <c r="J249" s="233">
        <f>ROUND(I249*H249,2)</f>
        <v>0</v>
      </c>
      <c r="K249" s="229" t="s">
        <v>225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0.00025999999999999998</v>
      </c>
      <c r="R249" s="236">
        <f>Q249*H249</f>
        <v>0.1754558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183</v>
      </c>
      <c r="AT249" s="238" t="s">
        <v>179</v>
      </c>
      <c r="AU249" s="238" t="s">
        <v>177</v>
      </c>
      <c r="AY249" s="18" t="s">
        <v>176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183</v>
      </c>
      <c r="BM249" s="238" t="s">
        <v>279</v>
      </c>
    </row>
    <row r="250" s="2" customFormat="1">
      <c r="A250" s="39"/>
      <c r="B250" s="40"/>
      <c r="C250" s="41"/>
      <c r="D250" s="262" t="s">
        <v>194</v>
      </c>
      <c r="E250" s="41"/>
      <c r="F250" s="263" t="s">
        <v>280</v>
      </c>
      <c r="G250" s="41"/>
      <c r="H250" s="41"/>
      <c r="I250" s="264"/>
      <c r="J250" s="41"/>
      <c r="K250" s="41"/>
      <c r="L250" s="45"/>
      <c r="M250" s="265"/>
      <c r="N250" s="26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194</v>
      </c>
      <c r="AU250" s="18" t="s">
        <v>177</v>
      </c>
    </row>
    <row r="251" s="13" customFormat="1">
      <c r="A251" s="13"/>
      <c r="B251" s="240"/>
      <c r="C251" s="241"/>
      <c r="D251" s="242" t="s">
        <v>185</v>
      </c>
      <c r="E251" s="243" t="s">
        <v>1</v>
      </c>
      <c r="F251" s="244" t="s">
        <v>207</v>
      </c>
      <c r="G251" s="241"/>
      <c r="H251" s="243" t="s">
        <v>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185</v>
      </c>
      <c r="AU251" s="250" t="s">
        <v>177</v>
      </c>
      <c r="AV251" s="13" t="s">
        <v>83</v>
      </c>
      <c r="AW251" s="13" t="s">
        <v>34</v>
      </c>
      <c r="AX251" s="13" t="s">
        <v>76</v>
      </c>
      <c r="AY251" s="250" t="s">
        <v>176</v>
      </c>
    </row>
    <row r="252" s="13" customFormat="1">
      <c r="A252" s="13"/>
      <c r="B252" s="240"/>
      <c r="C252" s="241"/>
      <c r="D252" s="242" t="s">
        <v>185</v>
      </c>
      <c r="E252" s="243" t="s">
        <v>1</v>
      </c>
      <c r="F252" s="244" t="s">
        <v>281</v>
      </c>
      <c r="G252" s="241"/>
      <c r="H252" s="243" t="s">
        <v>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185</v>
      </c>
      <c r="AU252" s="250" t="s">
        <v>177</v>
      </c>
      <c r="AV252" s="13" t="s">
        <v>83</v>
      </c>
      <c r="AW252" s="13" t="s">
        <v>34</v>
      </c>
      <c r="AX252" s="13" t="s">
        <v>76</v>
      </c>
      <c r="AY252" s="250" t="s">
        <v>176</v>
      </c>
    </row>
    <row r="253" s="13" customFormat="1">
      <c r="A253" s="13"/>
      <c r="B253" s="240"/>
      <c r="C253" s="241"/>
      <c r="D253" s="242" t="s">
        <v>185</v>
      </c>
      <c r="E253" s="243" t="s">
        <v>1</v>
      </c>
      <c r="F253" s="244" t="s">
        <v>188</v>
      </c>
      <c r="G253" s="241"/>
      <c r="H253" s="243" t="s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185</v>
      </c>
      <c r="AU253" s="250" t="s">
        <v>177</v>
      </c>
      <c r="AV253" s="13" t="s">
        <v>83</v>
      </c>
      <c r="AW253" s="13" t="s">
        <v>34</v>
      </c>
      <c r="AX253" s="13" t="s">
        <v>76</v>
      </c>
      <c r="AY253" s="250" t="s">
        <v>176</v>
      </c>
    </row>
    <row r="254" s="13" customFormat="1">
      <c r="A254" s="13"/>
      <c r="B254" s="240"/>
      <c r="C254" s="241"/>
      <c r="D254" s="242" t="s">
        <v>185</v>
      </c>
      <c r="E254" s="243" t="s">
        <v>1</v>
      </c>
      <c r="F254" s="244" t="s">
        <v>282</v>
      </c>
      <c r="G254" s="241"/>
      <c r="H254" s="243" t="s">
        <v>1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185</v>
      </c>
      <c r="AU254" s="250" t="s">
        <v>177</v>
      </c>
      <c r="AV254" s="13" t="s">
        <v>83</v>
      </c>
      <c r="AW254" s="13" t="s">
        <v>34</v>
      </c>
      <c r="AX254" s="13" t="s">
        <v>76</v>
      </c>
      <c r="AY254" s="250" t="s">
        <v>176</v>
      </c>
    </row>
    <row r="255" s="14" customFormat="1">
      <c r="A255" s="14"/>
      <c r="B255" s="251"/>
      <c r="C255" s="252"/>
      <c r="D255" s="242" t="s">
        <v>185</v>
      </c>
      <c r="E255" s="253" t="s">
        <v>1</v>
      </c>
      <c r="F255" s="254" t="s">
        <v>283</v>
      </c>
      <c r="G255" s="252"/>
      <c r="H255" s="255">
        <v>53.406999999999996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185</v>
      </c>
      <c r="AU255" s="261" t="s">
        <v>177</v>
      </c>
      <c r="AV255" s="14" t="s">
        <v>85</v>
      </c>
      <c r="AW255" s="14" t="s">
        <v>34</v>
      </c>
      <c r="AX255" s="14" t="s">
        <v>76</v>
      </c>
      <c r="AY255" s="261" t="s">
        <v>176</v>
      </c>
    </row>
    <row r="256" s="14" customFormat="1">
      <c r="A256" s="14"/>
      <c r="B256" s="251"/>
      <c r="C256" s="252"/>
      <c r="D256" s="242" t="s">
        <v>185</v>
      </c>
      <c r="E256" s="253" t="s">
        <v>1</v>
      </c>
      <c r="F256" s="254" t="s">
        <v>284</v>
      </c>
      <c r="G256" s="252"/>
      <c r="H256" s="255">
        <v>91.972499999999997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185</v>
      </c>
      <c r="AU256" s="261" t="s">
        <v>177</v>
      </c>
      <c r="AV256" s="14" t="s">
        <v>85</v>
      </c>
      <c r="AW256" s="14" t="s">
        <v>34</v>
      </c>
      <c r="AX256" s="14" t="s">
        <v>76</v>
      </c>
      <c r="AY256" s="261" t="s">
        <v>176</v>
      </c>
    </row>
    <row r="257" s="14" customFormat="1">
      <c r="A257" s="14"/>
      <c r="B257" s="251"/>
      <c r="C257" s="252"/>
      <c r="D257" s="242" t="s">
        <v>185</v>
      </c>
      <c r="E257" s="253" t="s">
        <v>1</v>
      </c>
      <c r="F257" s="254" t="s">
        <v>285</v>
      </c>
      <c r="G257" s="252"/>
      <c r="H257" s="255">
        <v>36.515000000000001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185</v>
      </c>
      <c r="AU257" s="261" t="s">
        <v>177</v>
      </c>
      <c r="AV257" s="14" t="s">
        <v>85</v>
      </c>
      <c r="AW257" s="14" t="s">
        <v>34</v>
      </c>
      <c r="AX257" s="14" t="s">
        <v>76</v>
      </c>
      <c r="AY257" s="261" t="s">
        <v>176</v>
      </c>
    </row>
    <row r="258" s="14" customFormat="1">
      <c r="A258" s="14"/>
      <c r="B258" s="251"/>
      <c r="C258" s="252"/>
      <c r="D258" s="242" t="s">
        <v>185</v>
      </c>
      <c r="E258" s="253" t="s">
        <v>1</v>
      </c>
      <c r="F258" s="254" t="s">
        <v>286</v>
      </c>
      <c r="G258" s="252"/>
      <c r="H258" s="255">
        <v>53.765000000000001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185</v>
      </c>
      <c r="AU258" s="261" t="s">
        <v>177</v>
      </c>
      <c r="AV258" s="14" t="s">
        <v>85</v>
      </c>
      <c r="AW258" s="14" t="s">
        <v>34</v>
      </c>
      <c r="AX258" s="14" t="s">
        <v>76</v>
      </c>
      <c r="AY258" s="261" t="s">
        <v>176</v>
      </c>
    </row>
    <row r="259" s="14" customFormat="1">
      <c r="A259" s="14"/>
      <c r="B259" s="251"/>
      <c r="C259" s="252"/>
      <c r="D259" s="242" t="s">
        <v>185</v>
      </c>
      <c r="E259" s="253" t="s">
        <v>1</v>
      </c>
      <c r="F259" s="254" t="s">
        <v>287</v>
      </c>
      <c r="G259" s="252"/>
      <c r="H259" s="255">
        <v>27.109999999999999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185</v>
      </c>
      <c r="AU259" s="261" t="s">
        <v>177</v>
      </c>
      <c r="AV259" s="14" t="s">
        <v>85</v>
      </c>
      <c r="AW259" s="14" t="s">
        <v>34</v>
      </c>
      <c r="AX259" s="14" t="s">
        <v>76</v>
      </c>
      <c r="AY259" s="261" t="s">
        <v>176</v>
      </c>
    </row>
    <row r="260" s="14" customFormat="1">
      <c r="A260" s="14"/>
      <c r="B260" s="251"/>
      <c r="C260" s="252"/>
      <c r="D260" s="242" t="s">
        <v>185</v>
      </c>
      <c r="E260" s="253" t="s">
        <v>1</v>
      </c>
      <c r="F260" s="254" t="s">
        <v>288</v>
      </c>
      <c r="G260" s="252"/>
      <c r="H260" s="255">
        <v>34.909999999999997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185</v>
      </c>
      <c r="AU260" s="261" t="s">
        <v>177</v>
      </c>
      <c r="AV260" s="14" t="s">
        <v>85</v>
      </c>
      <c r="AW260" s="14" t="s">
        <v>34</v>
      </c>
      <c r="AX260" s="14" t="s">
        <v>76</v>
      </c>
      <c r="AY260" s="261" t="s">
        <v>176</v>
      </c>
    </row>
    <row r="261" s="14" customFormat="1">
      <c r="A261" s="14"/>
      <c r="B261" s="251"/>
      <c r="C261" s="252"/>
      <c r="D261" s="242" t="s">
        <v>185</v>
      </c>
      <c r="E261" s="253" t="s">
        <v>1</v>
      </c>
      <c r="F261" s="254" t="s">
        <v>289</v>
      </c>
      <c r="G261" s="252"/>
      <c r="H261" s="255">
        <v>29.690000000000001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185</v>
      </c>
      <c r="AU261" s="261" t="s">
        <v>177</v>
      </c>
      <c r="AV261" s="14" t="s">
        <v>85</v>
      </c>
      <c r="AW261" s="14" t="s">
        <v>34</v>
      </c>
      <c r="AX261" s="14" t="s">
        <v>76</v>
      </c>
      <c r="AY261" s="261" t="s">
        <v>176</v>
      </c>
    </row>
    <row r="262" s="14" customFormat="1">
      <c r="A262" s="14"/>
      <c r="B262" s="251"/>
      <c r="C262" s="252"/>
      <c r="D262" s="242" t="s">
        <v>185</v>
      </c>
      <c r="E262" s="253" t="s">
        <v>1</v>
      </c>
      <c r="F262" s="254" t="s">
        <v>290</v>
      </c>
      <c r="G262" s="252"/>
      <c r="H262" s="255">
        <v>51.990000000000002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185</v>
      </c>
      <c r="AU262" s="261" t="s">
        <v>177</v>
      </c>
      <c r="AV262" s="14" t="s">
        <v>85</v>
      </c>
      <c r="AW262" s="14" t="s">
        <v>34</v>
      </c>
      <c r="AX262" s="14" t="s">
        <v>76</v>
      </c>
      <c r="AY262" s="261" t="s">
        <v>176</v>
      </c>
    </row>
    <row r="263" s="15" customFormat="1">
      <c r="A263" s="15"/>
      <c r="B263" s="267"/>
      <c r="C263" s="268"/>
      <c r="D263" s="242" t="s">
        <v>185</v>
      </c>
      <c r="E263" s="269" t="s">
        <v>1</v>
      </c>
      <c r="F263" s="270" t="s">
        <v>291</v>
      </c>
      <c r="G263" s="268"/>
      <c r="H263" s="271">
        <v>379.35950000000003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185</v>
      </c>
      <c r="AU263" s="277" t="s">
        <v>177</v>
      </c>
      <c r="AV263" s="15" t="s">
        <v>177</v>
      </c>
      <c r="AW263" s="15" t="s">
        <v>34</v>
      </c>
      <c r="AX263" s="15" t="s">
        <v>76</v>
      </c>
      <c r="AY263" s="277" t="s">
        <v>176</v>
      </c>
    </row>
    <row r="264" s="13" customFormat="1">
      <c r="A264" s="13"/>
      <c r="B264" s="240"/>
      <c r="C264" s="241"/>
      <c r="D264" s="242" t="s">
        <v>185</v>
      </c>
      <c r="E264" s="243" t="s">
        <v>1</v>
      </c>
      <c r="F264" s="244" t="s">
        <v>292</v>
      </c>
      <c r="G264" s="241"/>
      <c r="H264" s="243" t="s">
        <v>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185</v>
      </c>
      <c r="AU264" s="250" t="s">
        <v>177</v>
      </c>
      <c r="AV264" s="13" t="s">
        <v>83</v>
      </c>
      <c r="AW264" s="13" t="s">
        <v>34</v>
      </c>
      <c r="AX264" s="13" t="s">
        <v>76</v>
      </c>
      <c r="AY264" s="250" t="s">
        <v>176</v>
      </c>
    </row>
    <row r="265" s="14" customFormat="1">
      <c r="A265" s="14"/>
      <c r="B265" s="251"/>
      <c r="C265" s="252"/>
      <c r="D265" s="242" t="s">
        <v>185</v>
      </c>
      <c r="E265" s="253" t="s">
        <v>1</v>
      </c>
      <c r="F265" s="254" t="s">
        <v>293</v>
      </c>
      <c r="G265" s="252"/>
      <c r="H265" s="255">
        <v>54.134999999999998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185</v>
      </c>
      <c r="AU265" s="261" t="s">
        <v>177</v>
      </c>
      <c r="AV265" s="14" t="s">
        <v>85</v>
      </c>
      <c r="AW265" s="14" t="s">
        <v>34</v>
      </c>
      <c r="AX265" s="14" t="s">
        <v>76</v>
      </c>
      <c r="AY265" s="261" t="s">
        <v>176</v>
      </c>
    </row>
    <row r="266" s="14" customFormat="1">
      <c r="A266" s="14"/>
      <c r="B266" s="251"/>
      <c r="C266" s="252"/>
      <c r="D266" s="242" t="s">
        <v>185</v>
      </c>
      <c r="E266" s="253" t="s">
        <v>1</v>
      </c>
      <c r="F266" s="254" t="s">
        <v>294</v>
      </c>
      <c r="G266" s="252"/>
      <c r="H266" s="255">
        <v>56.295000000000002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185</v>
      </c>
      <c r="AU266" s="261" t="s">
        <v>177</v>
      </c>
      <c r="AV266" s="14" t="s">
        <v>85</v>
      </c>
      <c r="AW266" s="14" t="s">
        <v>34</v>
      </c>
      <c r="AX266" s="14" t="s">
        <v>76</v>
      </c>
      <c r="AY266" s="261" t="s">
        <v>176</v>
      </c>
    </row>
    <row r="267" s="14" customFormat="1">
      <c r="A267" s="14"/>
      <c r="B267" s="251"/>
      <c r="C267" s="252"/>
      <c r="D267" s="242" t="s">
        <v>185</v>
      </c>
      <c r="E267" s="253" t="s">
        <v>1</v>
      </c>
      <c r="F267" s="254" t="s">
        <v>295</v>
      </c>
      <c r="G267" s="252"/>
      <c r="H267" s="255">
        <v>7.1699999999999999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185</v>
      </c>
      <c r="AU267" s="261" t="s">
        <v>177</v>
      </c>
      <c r="AV267" s="14" t="s">
        <v>85</v>
      </c>
      <c r="AW267" s="14" t="s">
        <v>34</v>
      </c>
      <c r="AX267" s="14" t="s">
        <v>76</v>
      </c>
      <c r="AY267" s="261" t="s">
        <v>176</v>
      </c>
    </row>
    <row r="268" s="14" customFormat="1">
      <c r="A268" s="14"/>
      <c r="B268" s="251"/>
      <c r="C268" s="252"/>
      <c r="D268" s="242" t="s">
        <v>185</v>
      </c>
      <c r="E268" s="253" t="s">
        <v>1</v>
      </c>
      <c r="F268" s="254" t="s">
        <v>296</v>
      </c>
      <c r="G268" s="252"/>
      <c r="H268" s="255">
        <v>3.1499999999999999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185</v>
      </c>
      <c r="AU268" s="261" t="s">
        <v>177</v>
      </c>
      <c r="AV268" s="14" t="s">
        <v>85</v>
      </c>
      <c r="AW268" s="14" t="s">
        <v>34</v>
      </c>
      <c r="AX268" s="14" t="s">
        <v>76</v>
      </c>
      <c r="AY268" s="261" t="s">
        <v>176</v>
      </c>
    </row>
    <row r="269" s="14" customFormat="1">
      <c r="A269" s="14"/>
      <c r="B269" s="251"/>
      <c r="C269" s="252"/>
      <c r="D269" s="242" t="s">
        <v>185</v>
      </c>
      <c r="E269" s="253" t="s">
        <v>1</v>
      </c>
      <c r="F269" s="254" t="s">
        <v>297</v>
      </c>
      <c r="G269" s="252"/>
      <c r="H269" s="255">
        <v>7.0800000000000001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185</v>
      </c>
      <c r="AU269" s="261" t="s">
        <v>177</v>
      </c>
      <c r="AV269" s="14" t="s">
        <v>85</v>
      </c>
      <c r="AW269" s="14" t="s">
        <v>34</v>
      </c>
      <c r="AX269" s="14" t="s">
        <v>76</v>
      </c>
      <c r="AY269" s="261" t="s">
        <v>176</v>
      </c>
    </row>
    <row r="270" s="14" customFormat="1">
      <c r="A270" s="14"/>
      <c r="B270" s="251"/>
      <c r="C270" s="252"/>
      <c r="D270" s="242" t="s">
        <v>185</v>
      </c>
      <c r="E270" s="253" t="s">
        <v>1</v>
      </c>
      <c r="F270" s="254" t="s">
        <v>298</v>
      </c>
      <c r="G270" s="252"/>
      <c r="H270" s="255">
        <v>19.739999999999998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185</v>
      </c>
      <c r="AU270" s="261" t="s">
        <v>177</v>
      </c>
      <c r="AV270" s="14" t="s">
        <v>85</v>
      </c>
      <c r="AW270" s="14" t="s">
        <v>34</v>
      </c>
      <c r="AX270" s="14" t="s">
        <v>76</v>
      </c>
      <c r="AY270" s="261" t="s">
        <v>176</v>
      </c>
    </row>
    <row r="271" s="14" customFormat="1">
      <c r="A271" s="14"/>
      <c r="B271" s="251"/>
      <c r="C271" s="252"/>
      <c r="D271" s="242" t="s">
        <v>185</v>
      </c>
      <c r="E271" s="253" t="s">
        <v>1</v>
      </c>
      <c r="F271" s="254" t="s">
        <v>299</v>
      </c>
      <c r="G271" s="252"/>
      <c r="H271" s="255">
        <v>29.219999999999999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185</v>
      </c>
      <c r="AU271" s="261" t="s">
        <v>177</v>
      </c>
      <c r="AV271" s="14" t="s">
        <v>85</v>
      </c>
      <c r="AW271" s="14" t="s">
        <v>34</v>
      </c>
      <c r="AX271" s="14" t="s">
        <v>76</v>
      </c>
      <c r="AY271" s="261" t="s">
        <v>176</v>
      </c>
    </row>
    <row r="272" s="14" customFormat="1">
      <c r="A272" s="14"/>
      <c r="B272" s="251"/>
      <c r="C272" s="252"/>
      <c r="D272" s="242" t="s">
        <v>185</v>
      </c>
      <c r="E272" s="253" t="s">
        <v>1</v>
      </c>
      <c r="F272" s="254" t="s">
        <v>300</v>
      </c>
      <c r="G272" s="252"/>
      <c r="H272" s="255">
        <v>28.440000000000001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185</v>
      </c>
      <c r="AU272" s="261" t="s">
        <v>177</v>
      </c>
      <c r="AV272" s="14" t="s">
        <v>85</v>
      </c>
      <c r="AW272" s="14" t="s">
        <v>34</v>
      </c>
      <c r="AX272" s="14" t="s">
        <v>76</v>
      </c>
      <c r="AY272" s="261" t="s">
        <v>176</v>
      </c>
    </row>
    <row r="273" s="14" customFormat="1">
      <c r="A273" s="14"/>
      <c r="B273" s="251"/>
      <c r="C273" s="252"/>
      <c r="D273" s="242" t="s">
        <v>185</v>
      </c>
      <c r="E273" s="253" t="s">
        <v>1</v>
      </c>
      <c r="F273" s="254" t="s">
        <v>301</v>
      </c>
      <c r="G273" s="252"/>
      <c r="H273" s="255">
        <v>11.34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185</v>
      </c>
      <c r="AU273" s="261" t="s">
        <v>177</v>
      </c>
      <c r="AV273" s="14" t="s">
        <v>85</v>
      </c>
      <c r="AW273" s="14" t="s">
        <v>34</v>
      </c>
      <c r="AX273" s="14" t="s">
        <v>76</v>
      </c>
      <c r="AY273" s="261" t="s">
        <v>176</v>
      </c>
    </row>
    <row r="274" s="14" customFormat="1">
      <c r="A274" s="14"/>
      <c r="B274" s="251"/>
      <c r="C274" s="252"/>
      <c r="D274" s="242" t="s">
        <v>185</v>
      </c>
      <c r="E274" s="253" t="s">
        <v>1</v>
      </c>
      <c r="F274" s="254" t="s">
        <v>302</v>
      </c>
      <c r="G274" s="252"/>
      <c r="H274" s="255">
        <v>38.07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185</v>
      </c>
      <c r="AU274" s="261" t="s">
        <v>177</v>
      </c>
      <c r="AV274" s="14" t="s">
        <v>85</v>
      </c>
      <c r="AW274" s="14" t="s">
        <v>34</v>
      </c>
      <c r="AX274" s="14" t="s">
        <v>76</v>
      </c>
      <c r="AY274" s="261" t="s">
        <v>176</v>
      </c>
    </row>
    <row r="275" s="14" customFormat="1">
      <c r="A275" s="14"/>
      <c r="B275" s="251"/>
      <c r="C275" s="252"/>
      <c r="D275" s="242" t="s">
        <v>185</v>
      </c>
      <c r="E275" s="253" t="s">
        <v>1</v>
      </c>
      <c r="F275" s="254" t="s">
        <v>303</v>
      </c>
      <c r="G275" s="252"/>
      <c r="H275" s="255">
        <v>6.9749999999999996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185</v>
      </c>
      <c r="AU275" s="261" t="s">
        <v>177</v>
      </c>
      <c r="AV275" s="14" t="s">
        <v>85</v>
      </c>
      <c r="AW275" s="14" t="s">
        <v>34</v>
      </c>
      <c r="AX275" s="14" t="s">
        <v>76</v>
      </c>
      <c r="AY275" s="261" t="s">
        <v>176</v>
      </c>
    </row>
    <row r="276" s="14" customFormat="1">
      <c r="A276" s="14"/>
      <c r="B276" s="251"/>
      <c r="C276" s="252"/>
      <c r="D276" s="242" t="s">
        <v>185</v>
      </c>
      <c r="E276" s="253" t="s">
        <v>1</v>
      </c>
      <c r="F276" s="254" t="s">
        <v>304</v>
      </c>
      <c r="G276" s="252"/>
      <c r="H276" s="255">
        <v>3.4500000000000002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185</v>
      </c>
      <c r="AU276" s="261" t="s">
        <v>177</v>
      </c>
      <c r="AV276" s="14" t="s">
        <v>85</v>
      </c>
      <c r="AW276" s="14" t="s">
        <v>34</v>
      </c>
      <c r="AX276" s="14" t="s">
        <v>76</v>
      </c>
      <c r="AY276" s="261" t="s">
        <v>176</v>
      </c>
    </row>
    <row r="277" s="14" customFormat="1">
      <c r="A277" s="14"/>
      <c r="B277" s="251"/>
      <c r="C277" s="252"/>
      <c r="D277" s="242" t="s">
        <v>185</v>
      </c>
      <c r="E277" s="253" t="s">
        <v>1</v>
      </c>
      <c r="F277" s="254" t="s">
        <v>305</v>
      </c>
      <c r="G277" s="252"/>
      <c r="H277" s="255">
        <v>8.4900000000000002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185</v>
      </c>
      <c r="AU277" s="261" t="s">
        <v>177</v>
      </c>
      <c r="AV277" s="14" t="s">
        <v>85</v>
      </c>
      <c r="AW277" s="14" t="s">
        <v>34</v>
      </c>
      <c r="AX277" s="14" t="s">
        <v>76</v>
      </c>
      <c r="AY277" s="261" t="s">
        <v>176</v>
      </c>
    </row>
    <row r="278" s="14" customFormat="1">
      <c r="A278" s="14"/>
      <c r="B278" s="251"/>
      <c r="C278" s="252"/>
      <c r="D278" s="242" t="s">
        <v>185</v>
      </c>
      <c r="E278" s="253" t="s">
        <v>1</v>
      </c>
      <c r="F278" s="254" t="s">
        <v>306</v>
      </c>
      <c r="G278" s="252"/>
      <c r="H278" s="255">
        <v>21.914999999999999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185</v>
      </c>
      <c r="AU278" s="261" t="s">
        <v>177</v>
      </c>
      <c r="AV278" s="14" t="s">
        <v>85</v>
      </c>
      <c r="AW278" s="14" t="s">
        <v>34</v>
      </c>
      <c r="AX278" s="14" t="s">
        <v>76</v>
      </c>
      <c r="AY278" s="261" t="s">
        <v>176</v>
      </c>
    </row>
    <row r="279" s="15" customFormat="1">
      <c r="A279" s="15"/>
      <c r="B279" s="267"/>
      <c r="C279" s="268"/>
      <c r="D279" s="242" t="s">
        <v>185</v>
      </c>
      <c r="E279" s="269" t="s">
        <v>1</v>
      </c>
      <c r="F279" s="270" t="s">
        <v>291</v>
      </c>
      <c r="G279" s="268"/>
      <c r="H279" s="271">
        <v>295.47000000000003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7" t="s">
        <v>185</v>
      </c>
      <c r="AU279" s="277" t="s">
        <v>177</v>
      </c>
      <c r="AV279" s="15" t="s">
        <v>177</v>
      </c>
      <c r="AW279" s="15" t="s">
        <v>34</v>
      </c>
      <c r="AX279" s="15" t="s">
        <v>76</v>
      </c>
      <c r="AY279" s="277" t="s">
        <v>176</v>
      </c>
    </row>
    <row r="280" s="16" customFormat="1">
      <c r="A280" s="16"/>
      <c r="B280" s="278"/>
      <c r="C280" s="279"/>
      <c r="D280" s="242" t="s">
        <v>185</v>
      </c>
      <c r="E280" s="280" t="s">
        <v>1</v>
      </c>
      <c r="F280" s="281" t="s">
        <v>307</v>
      </c>
      <c r="G280" s="279"/>
      <c r="H280" s="282">
        <v>674.82950000000005</v>
      </c>
      <c r="I280" s="283"/>
      <c r="J280" s="279"/>
      <c r="K280" s="279"/>
      <c r="L280" s="284"/>
      <c r="M280" s="285"/>
      <c r="N280" s="286"/>
      <c r="O280" s="286"/>
      <c r="P280" s="286"/>
      <c r="Q280" s="286"/>
      <c r="R280" s="286"/>
      <c r="S280" s="286"/>
      <c r="T280" s="287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8" t="s">
        <v>185</v>
      </c>
      <c r="AU280" s="288" t="s">
        <v>177</v>
      </c>
      <c r="AV280" s="16" t="s">
        <v>183</v>
      </c>
      <c r="AW280" s="16" t="s">
        <v>34</v>
      </c>
      <c r="AX280" s="16" t="s">
        <v>83</v>
      </c>
      <c r="AY280" s="288" t="s">
        <v>176</v>
      </c>
    </row>
    <row r="281" s="2" customFormat="1" ht="16.5" customHeight="1">
      <c r="A281" s="39"/>
      <c r="B281" s="40"/>
      <c r="C281" s="227" t="s">
        <v>308</v>
      </c>
      <c r="D281" s="227" t="s">
        <v>179</v>
      </c>
      <c r="E281" s="228" t="s">
        <v>309</v>
      </c>
      <c r="F281" s="229" t="s">
        <v>310</v>
      </c>
      <c r="G281" s="230" t="s">
        <v>243</v>
      </c>
      <c r="H281" s="231">
        <v>674.83000000000004</v>
      </c>
      <c r="I281" s="232"/>
      <c r="J281" s="233">
        <f>ROUND(I281*H281,2)</f>
        <v>0</v>
      </c>
      <c r="K281" s="229" t="s">
        <v>225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0.0064999999999999997</v>
      </c>
      <c r="R281" s="236">
        <f>Q281*H281</f>
        <v>4.3863950000000003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183</v>
      </c>
      <c r="AT281" s="238" t="s">
        <v>179</v>
      </c>
      <c r="AU281" s="238" t="s">
        <v>177</v>
      </c>
      <c r="AY281" s="18" t="s">
        <v>176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183</v>
      </c>
      <c r="BM281" s="238" t="s">
        <v>311</v>
      </c>
    </row>
    <row r="282" s="2" customFormat="1">
      <c r="A282" s="39"/>
      <c r="B282" s="40"/>
      <c r="C282" s="41"/>
      <c r="D282" s="262" t="s">
        <v>194</v>
      </c>
      <c r="E282" s="41"/>
      <c r="F282" s="263" t="s">
        <v>312</v>
      </c>
      <c r="G282" s="41"/>
      <c r="H282" s="41"/>
      <c r="I282" s="264"/>
      <c r="J282" s="41"/>
      <c r="K282" s="41"/>
      <c r="L282" s="45"/>
      <c r="M282" s="265"/>
      <c r="N282" s="26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194</v>
      </c>
      <c r="AU282" s="18" t="s">
        <v>177</v>
      </c>
    </row>
    <row r="283" s="13" customFormat="1">
      <c r="A283" s="13"/>
      <c r="B283" s="240"/>
      <c r="C283" s="241"/>
      <c r="D283" s="242" t="s">
        <v>185</v>
      </c>
      <c r="E283" s="243" t="s">
        <v>1</v>
      </c>
      <c r="F283" s="244" t="s">
        <v>207</v>
      </c>
      <c r="G283" s="241"/>
      <c r="H283" s="243" t="s">
        <v>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185</v>
      </c>
      <c r="AU283" s="250" t="s">
        <v>177</v>
      </c>
      <c r="AV283" s="13" t="s">
        <v>83</v>
      </c>
      <c r="AW283" s="13" t="s">
        <v>34</v>
      </c>
      <c r="AX283" s="13" t="s">
        <v>76</v>
      </c>
      <c r="AY283" s="250" t="s">
        <v>176</v>
      </c>
    </row>
    <row r="284" s="13" customFormat="1">
      <c r="A284" s="13"/>
      <c r="B284" s="240"/>
      <c r="C284" s="241"/>
      <c r="D284" s="242" t="s">
        <v>185</v>
      </c>
      <c r="E284" s="243" t="s">
        <v>1</v>
      </c>
      <c r="F284" s="244" t="s">
        <v>281</v>
      </c>
      <c r="G284" s="241"/>
      <c r="H284" s="243" t="s">
        <v>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185</v>
      </c>
      <c r="AU284" s="250" t="s">
        <v>177</v>
      </c>
      <c r="AV284" s="13" t="s">
        <v>83</v>
      </c>
      <c r="AW284" s="13" t="s">
        <v>34</v>
      </c>
      <c r="AX284" s="13" t="s">
        <v>76</v>
      </c>
      <c r="AY284" s="250" t="s">
        <v>176</v>
      </c>
    </row>
    <row r="285" s="13" customFormat="1">
      <c r="A285" s="13"/>
      <c r="B285" s="240"/>
      <c r="C285" s="241"/>
      <c r="D285" s="242" t="s">
        <v>185</v>
      </c>
      <c r="E285" s="243" t="s">
        <v>1</v>
      </c>
      <c r="F285" s="244" t="s">
        <v>188</v>
      </c>
      <c r="G285" s="241"/>
      <c r="H285" s="243" t="s">
        <v>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185</v>
      </c>
      <c r="AU285" s="250" t="s">
        <v>177</v>
      </c>
      <c r="AV285" s="13" t="s">
        <v>83</v>
      </c>
      <c r="AW285" s="13" t="s">
        <v>34</v>
      </c>
      <c r="AX285" s="13" t="s">
        <v>76</v>
      </c>
      <c r="AY285" s="250" t="s">
        <v>176</v>
      </c>
    </row>
    <row r="286" s="13" customFormat="1">
      <c r="A286" s="13"/>
      <c r="B286" s="240"/>
      <c r="C286" s="241"/>
      <c r="D286" s="242" t="s">
        <v>185</v>
      </c>
      <c r="E286" s="243" t="s">
        <v>1</v>
      </c>
      <c r="F286" s="244" t="s">
        <v>282</v>
      </c>
      <c r="G286" s="241"/>
      <c r="H286" s="243" t="s">
        <v>1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185</v>
      </c>
      <c r="AU286" s="250" t="s">
        <v>177</v>
      </c>
      <c r="AV286" s="13" t="s">
        <v>83</v>
      </c>
      <c r="AW286" s="13" t="s">
        <v>34</v>
      </c>
      <c r="AX286" s="13" t="s">
        <v>76</v>
      </c>
      <c r="AY286" s="250" t="s">
        <v>176</v>
      </c>
    </row>
    <row r="287" s="14" customFormat="1">
      <c r="A287" s="14"/>
      <c r="B287" s="251"/>
      <c r="C287" s="252"/>
      <c r="D287" s="242" t="s">
        <v>185</v>
      </c>
      <c r="E287" s="253" t="s">
        <v>1</v>
      </c>
      <c r="F287" s="254" t="s">
        <v>283</v>
      </c>
      <c r="G287" s="252"/>
      <c r="H287" s="255">
        <v>53.406999999999996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185</v>
      </c>
      <c r="AU287" s="261" t="s">
        <v>177</v>
      </c>
      <c r="AV287" s="14" t="s">
        <v>85</v>
      </c>
      <c r="AW287" s="14" t="s">
        <v>34</v>
      </c>
      <c r="AX287" s="14" t="s">
        <v>76</v>
      </c>
      <c r="AY287" s="261" t="s">
        <v>176</v>
      </c>
    </row>
    <row r="288" s="14" customFormat="1">
      <c r="A288" s="14"/>
      <c r="B288" s="251"/>
      <c r="C288" s="252"/>
      <c r="D288" s="242" t="s">
        <v>185</v>
      </c>
      <c r="E288" s="253" t="s">
        <v>1</v>
      </c>
      <c r="F288" s="254" t="s">
        <v>284</v>
      </c>
      <c r="G288" s="252"/>
      <c r="H288" s="255">
        <v>91.972499999999997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185</v>
      </c>
      <c r="AU288" s="261" t="s">
        <v>177</v>
      </c>
      <c r="AV288" s="14" t="s">
        <v>85</v>
      </c>
      <c r="AW288" s="14" t="s">
        <v>34</v>
      </c>
      <c r="AX288" s="14" t="s">
        <v>76</v>
      </c>
      <c r="AY288" s="261" t="s">
        <v>176</v>
      </c>
    </row>
    <row r="289" s="14" customFormat="1">
      <c r="A289" s="14"/>
      <c r="B289" s="251"/>
      <c r="C289" s="252"/>
      <c r="D289" s="242" t="s">
        <v>185</v>
      </c>
      <c r="E289" s="253" t="s">
        <v>1</v>
      </c>
      <c r="F289" s="254" t="s">
        <v>285</v>
      </c>
      <c r="G289" s="252"/>
      <c r="H289" s="255">
        <v>36.515000000000001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185</v>
      </c>
      <c r="AU289" s="261" t="s">
        <v>177</v>
      </c>
      <c r="AV289" s="14" t="s">
        <v>85</v>
      </c>
      <c r="AW289" s="14" t="s">
        <v>34</v>
      </c>
      <c r="AX289" s="14" t="s">
        <v>76</v>
      </c>
      <c r="AY289" s="261" t="s">
        <v>176</v>
      </c>
    </row>
    <row r="290" s="14" customFormat="1">
      <c r="A290" s="14"/>
      <c r="B290" s="251"/>
      <c r="C290" s="252"/>
      <c r="D290" s="242" t="s">
        <v>185</v>
      </c>
      <c r="E290" s="253" t="s">
        <v>1</v>
      </c>
      <c r="F290" s="254" t="s">
        <v>286</v>
      </c>
      <c r="G290" s="252"/>
      <c r="H290" s="255">
        <v>53.765000000000001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185</v>
      </c>
      <c r="AU290" s="261" t="s">
        <v>177</v>
      </c>
      <c r="AV290" s="14" t="s">
        <v>85</v>
      </c>
      <c r="AW290" s="14" t="s">
        <v>34</v>
      </c>
      <c r="AX290" s="14" t="s">
        <v>76</v>
      </c>
      <c r="AY290" s="261" t="s">
        <v>176</v>
      </c>
    </row>
    <row r="291" s="14" customFormat="1">
      <c r="A291" s="14"/>
      <c r="B291" s="251"/>
      <c r="C291" s="252"/>
      <c r="D291" s="242" t="s">
        <v>185</v>
      </c>
      <c r="E291" s="253" t="s">
        <v>1</v>
      </c>
      <c r="F291" s="254" t="s">
        <v>287</v>
      </c>
      <c r="G291" s="252"/>
      <c r="H291" s="255">
        <v>27.109999999999999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185</v>
      </c>
      <c r="AU291" s="261" t="s">
        <v>177</v>
      </c>
      <c r="AV291" s="14" t="s">
        <v>85</v>
      </c>
      <c r="AW291" s="14" t="s">
        <v>34</v>
      </c>
      <c r="AX291" s="14" t="s">
        <v>76</v>
      </c>
      <c r="AY291" s="261" t="s">
        <v>176</v>
      </c>
    </row>
    <row r="292" s="14" customFormat="1">
      <c r="A292" s="14"/>
      <c r="B292" s="251"/>
      <c r="C292" s="252"/>
      <c r="D292" s="242" t="s">
        <v>185</v>
      </c>
      <c r="E292" s="253" t="s">
        <v>1</v>
      </c>
      <c r="F292" s="254" t="s">
        <v>288</v>
      </c>
      <c r="G292" s="252"/>
      <c r="H292" s="255">
        <v>34.909999999999997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1" t="s">
        <v>185</v>
      </c>
      <c r="AU292" s="261" t="s">
        <v>177</v>
      </c>
      <c r="AV292" s="14" t="s">
        <v>85</v>
      </c>
      <c r="AW292" s="14" t="s">
        <v>34</v>
      </c>
      <c r="AX292" s="14" t="s">
        <v>76</v>
      </c>
      <c r="AY292" s="261" t="s">
        <v>176</v>
      </c>
    </row>
    <row r="293" s="14" customFormat="1">
      <c r="A293" s="14"/>
      <c r="B293" s="251"/>
      <c r="C293" s="252"/>
      <c r="D293" s="242" t="s">
        <v>185</v>
      </c>
      <c r="E293" s="253" t="s">
        <v>1</v>
      </c>
      <c r="F293" s="254" t="s">
        <v>289</v>
      </c>
      <c r="G293" s="252"/>
      <c r="H293" s="255">
        <v>29.690000000000001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185</v>
      </c>
      <c r="AU293" s="261" t="s">
        <v>177</v>
      </c>
      <c r="AV293" s="14" t="s">
        <v>85</v>
      </c>
      <c r="AW293" s="14" t="s">
        <v>34</v>
      </c>
      <c r="AX293" s="14" t="s">
        <v>76</v>
      </c>
      <c r="AY293" s="261" t="s">
        <v>176</v>
      </c>
    </row>
    <row r="294" s="14" customFormat="1">
      <c r="A294" s="14"/>
      <c r="B294" s="251"/>
      <c r="C294" s="252"/>
      <c r="D294" s="242" t="s">
        <v>185</v>
      </c>
      <c r="E294" s="253" t="s">
        <v>1</v>
      </c>
      <c r="F294" s="254" t="s">
        <v>290</v>
      </c>
      <c r="G294" s="252"/>
      <c r="H294" s="255">
        <v>51.990000000000002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185</v>
      </c>
      <c r="AU294" s="261" t="s">
        <v>177</v>
      </c>
      <c r="AV294" s="14" t="s">
        <v>85</v>
      </c>
      <c r="AW294" s="14" t="s">
        <v>34</v>
      </c>
      <c r="AX294" s="14" t="s">
        <v>76</v>
      </c>
      <c r="AY294" s="261" t="s">
        <v>176</v>
      </c>
    </row>
    <row r="295" s="15" customFormat="1">
      <c r="A295" s="15"/>
      <c r="B295" s="267"/>
      <c r="C295" s="268"/>
      <c r="D295" s="242" t="s">
        <v>185</v>
      </c>
      <c r="E295" s="269" t="s">
        <v>1</v>
      </c>
      <c r="F295" s="270" t="s">
        <v>291</v>
      </c>
      <c r="G295" s="268"/>
      <c r="H295" s="271">
        <v>379.35950000000003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7" t="s">
        <v>185</v>
      </c>
      <c r="AU295" s="277" t="s">
        <v>177</v>
      </c>
      <c r="AV295" s="15" t="s">
        <v>177</v>
      </c>
      <c r="AW295" s="15" t="s">
        <v>34</v>
      </c>
      <c r="AX295" s="15" t="s">
        <v>76</v>
      </c>
      <c r="AY295" s="277" t="s">
        <v>176</v>
      </c>
    </row>
    <row r="296" s="13" customFormat="1">
      <c r="A296" s="13"/>
      <c r="B296" s="240"/>
      <c r="C296" s="241"/>
      <c r="D296" s="242" t="s">
        <v>185</v>
      </c>
      <c r="E296" s="243" t="s">
        <v>1</v>
      </c>
      <c r="F296" s="244" t="s">
        <v>292</v>
      </c>
      <c r="G296" s="241"/>
      <c r="H296" s="243" t="s">
        <v>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185</v>
      </c>
      <c r="AU296" s="250" t="s">
        <v>177</v>
      </c>
      <c r="AV296" s="13" t="s">
        <v>83</v>
      </c>
      <c r="AW296" s="13" t="s">
        <v>34</v>
      </c>
      <c r="AX296" s="13" t="s">
        <v>76</v>
      </c>
      <c r="AY296" s="250" t="s">
        <v>176</v>
      </c>
    </row>
    <row r="297" s="14" customFormat="1">
      <c r="A297" s="14"/>
      <c r="B297" s="251"/>
      <c r="C297" s="252"/>
      <c r="D297" s="242" t="s">
        <v>185</v>
      </c>
      <c r="E297" s="253" t="s">
        <v>1</v>
      </c>
      <c r="F297" s="254" t="s">
        <v>293</v>
      </c>
      <c r="G297" s="252"/>
      <c r="H297" s="255">
        <v>54.134999999999998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185</v>
      </c>
      <c r="AU297" s="261" t="s">
        <v>177</v>
      </c>
      <c r="AV297" s="14" t="s">
        <v>85</v>
      </c>
      <c r="AW297" s="14" t="s">
        <v>34</v>
      </c>
      <c r="AX297" s="14" t="s">
        <v>76</v>
      </c>
      <c r="AY297" s="261" t="s">
        <v>176</v>
      </c>
    </row>
    <row r="298" s="14" customFormat="1">
      <c r="A298" s="14"/>
      <c r="B298" s="251"/>
      <c r="C298" s="252"/>
      <c r="D298" s="242" t="s">
        <v>185</v>
      </c>
      <c r="E298" s="253" t="s">
        <v>1</v>
      </c>
      <c r="F298" s="254" t="s">
        <v>294</v>
      </c>
      <c r="G298" s="252"/>
      <c r="H298" s="255">
        <v>56.295000000000002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185</v>
      </c>
      <c r="AU298" s="261" t="s">
        <v>177</v>
      </c>
      <c r="AV298" s="14" t="s">
        <v>85</v>
      </c>
      <c r="AW298" s="14" t="s">
        <v>34</v>
      </c>
      <c r="AX298" s="14" t="s">
        <v>76</v>
      </c>
      <c r="AY298" s="261" t="s">
        <v>176</v>
      </c>
    </row>
    <row r="299" s="14" customFormat="1">
      <c r="A299" s="14"/>
      <c r="B299" s="251"/>
      <c r="C299" s="252"/>
      <c r="D299" s="242" t="s">
        <v>185</v>
      </c>
      <c r="E299" s="253" t="s">
        <v>1</v>
      </c>
      <c r="F299" s="254" t="s">
        <v>295</v>
      </c>
      <c r="G299" s="252"/>
      <c r="H299" s="255">
        <v>7.1699999999999999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185</v>
      </c>
      <c r="AU299" s="261" t="s">
        <v>177</v>
      </c>
      <c r="AV299" s="14" t="s">
        <v>85</v>
      </c>
      <c r="AW299" s="14" t="s">
        <v>34</v>
      </c>
      <c r="AX299" s="14" t="s">
        <v>76</v>
      </c>
      <c r="AY299" s="261" t="s">
        <v>176</v>
      </c>
    </row>
    <row r="300" s="14" customFormat="1">
      <c r="A300" s="14"/>
      <c r="B300" s="251"/>
      <c r="C300" s="252"/>
      <c r="D300" s="242" t="s">
        <v>185</v>
      </c>
      <c r="E300" s="253" t="s">
        <v>1</v>
      </c>
      <c r="F300" s="254" t="s">
        <v>296</v>
      </c>
      <c r="G300" s="252"/>
      <c r="H300" s="255">
        <v>3.1499999999999999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185</v>
      </c>
      <c r="AU300" s="261" t="s">
        <v>177</v>
      </c>
      <c r="AV300" s="14" t="s">
        <v>85</v>
      </c>
      <c r="AW300" s="14" t="s">
        <v>34</v>
      </c>
      <c r="AX300" s="14" t="s">
        <v>76</v>
      </c>
      <c r="AY300" s="261" t="s">
        <v>176</v>
      </c>
    </row>
    <row r="301" s="14" customFormat="1">
      <c r="A301" s="14"/>
      <c r="B301" s="251"/>
      <c r="C301" s="252"/>
      <c r="D301" s="242" t="s">
        <v>185</v>
      </c>
      <c r="E301" s="253" t="s">
        <v>1</v>
      </c>
      <c r="F301" s="254" t="s">
        <v>297</v>
      </c>
      <c r="G301" s="252"/>
      <c r="H301" s="255">
        <v>7.0800000000000001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185</v>
      </c>
      <c r="AU301" s="261" t="s">
        <v>177</v>
      </c>
      <c r="AV301" s="14" t="s">
        <v>85</v>
      </c>
      <c r="AW301" s="14" t="s">
        <v>34</v>
      </c>
      <c r="AX301" s="14" t="s">
        <v>76</v>
      </c>
      <c r="AY301" s="261" t="s">
        <v>176</v>
      </c>
    </row>
    <row r="302" s="14" customFormat="1">
      <c r="A302" s="14"/>
      <c r="B302" s="251"/>
      <c r="C302" s="252"/>
      <c r="D302" s="242" t="s">
        <v>185</v>
      </c>
      <c r="E302" s="253" t="s">
        <v>1</v>
      </c>
      <c r="F302" s="254" t="s">
        <v>298</v>
      </c>
      <c r="G302" s="252"/>
      <c r="H302" s="255">
        <v>19.739999999999998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185</v>
      </c>
      <c r="AU302" s="261" t="s">
        <v>177</v>
      </c>
      <c r="AV302" s="14" t="s">
        <v>85</v>
      </c>
      <c r="AW302" s="14" t="s">
        <v>34</v>
      </c>
      <c r="AX302" s="14" t="s">
        <v>76</v>
      </c>
      <c r="AY302" s="261" t="s">
        <v>176</v>
      </c>
    </row>
    <row r="303" s="14" customFormat="1">
      <c r="A303" s="14"/>
      <c r="B303" s="251"/>
      <c r="C303" s="252"/>
      <c r="D303" s="242" t="s">
        <v>185</v>
      </c>
      <c r="E303" s="253" t="s">
        <v>1</v>
      </c>
      <c r="F303" s="254" t="s">
        <v>299</v>
      </c>
      <c r="G303" s="252"/>
      <c r="H303" s="255">
        <v>29.219999999999999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1" t="s">
        <v>185</v>
      </c>
      <c r="AU303" s="261" t="s">
        <v>177</v>
      </c>
      <c r="AV303" s="14" t="s">
        <v>85</v>
      </c>
      <c r="AW303" s="14" t="s">
        <v>34</v>
      </c>
      <c r="AX303" s="14" t="s">
        <v>76</v>
      </c>
      <c r="AY303" s="261" t="s">
        <v>176</v>
      </c>
    </row>
    <row r="304" s="14" customFormat="1">
      <c r="A304" s="14"/>
      <c r="B304" s="251"/>
      <c r="C304" s="252"/>
      <c r="D304" s="242" t="s">
        <v>185</v>
      </c>
      <c r="E304" s="253" t="s">
        <v>1</v>
      </c>
      <c r="F304" s="254" t="s">
        <v>300</v>
      </c>
      <c r="G304" s="252"/>
      <c r="H304" s="255">
        <v>28.440000000000001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185</v>
      </c>
      <c r="AU304" s="261" t="s">
        <v>177</v>
      </c>
      <c r="AV304" s="14" t="s">
        <v>85</v>
      </c>
      <c r="AW304" s="14" t="s">
        <v>34</v>
      </c>
      <c r="AX304" s="14" t="s">
        <v>76</v>
      </c>
      <c r="AY304" s="261" t="s">
        <v>176</v>
      </c>
    </row>
    <row r="305" s="14" customFormat="1">
      <c r="A305" s="14"/>
      <c r="B305" s="251"/>
      <c r="C305" s="252"/>
      <c r="D305" s="242" t="s">
        <v>185</v>
      </c>
      <c r="E305" s="253" t="s">
        <v>1</v>
      </c>
      <c r="F305" s="254" t="s">
        <v>301</v>
      </c>
      <c r="G305" s="252"/>
      <c r="H305" s="255">
        <v>11.34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185</v>
      </c>
      <c r="AU305" s="261" t="s">
        <v>177</v>
      </c>
      <c r="AV305" s="14" t="s">
        <v>85</v>
      </c>
      <c r="AW305" s="14" t="s">
        <v>34</v>
      </c>
      <c r="AX305" s="14" t="s">
        <v>76</v>
      </c>
      <c r="AY305" s="261" t="s">
        <v>176</v>
      </c>
    </row>
    <row r="306" s="14" customFormat="1">
      <c r="A306" s="14"/>
      <c r="B306" s="251"/>
      <c r="C306" s="252"/>
      <c r="D306" s="242" t="s">
        <v>185</v>
      </c>
      <c r="E306" s="253" t="s">
        <v>1</v>
      </c>
      <c r="F306" s="254" t="s">
        <v>302</v>
      </c>
      <c r="G306" s="252"/>
      <c r="H306" s="255">
        <v>38.07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185</v>
      </c>
      <c r="AU306" s="261" t="s">
        <v>177</v>
      </c>
      <c r="AV306" s="14" t="s">
        <v>85</v>
      </c>
      <c r="AW306" s="14" t="s">
        <v>34</v>
      </c>
      <c r="AX306" s="14" t="s">
        <v>76</v>
      </c>
      <c r="AY306" s="261" t="s">
        <v>176</v>
      </c>
    </row>
    <row r="307" s="14" customFormat="1">
      <c r="A307" s="14"/>
      <c r="B307" s="251"/>
      <c r="C307" s="252"/>
      <c r="D307" s="242" t="s">
        <v>185</v>
      </c>
      <c r="E307" s="253" t="s">
        <v>1</v>
      </c>
      <c r="F307" s="254" t="s">
        <v>303</v>
      </c>
      <c r="G307" s="252"/>
      <c r="H307" s="255">
        <v>6.9749999999999996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185</v>
      </c>
      <c r="AU307" s="261" t="s">
        <v>177</v>
      </c>
      <c r="AV307" s="14" t="s">
        <v>85</v>
      </c>
      <c r="AW307" s="14" t="s">
        <v>34</v>
      </c>
      <c r="AX307" s="14" t="s">
        <v>76</v>
      </c>
      <c r="AY307" s="261" t="s">
        <v>176</v>
      </c>
    </row>
    <row r="308" s="14" customFormat="1">
      <c r="A308" s="14"/>
      <c r="B308" s="251"/>
      <c r="C308" s="252"/>
      <c r="D308" s="242" t="s">
        <v>185</v>
      </c>
      <c r="E308" s="253" t="s">
        <v>1</v>
      </c>
      <c r="F308" s="254" t="s">
        <v>304</v>
      </c>
      <c r="G308" s="252"/>
      <c r="H308" s="255">
        <v>3.4500000000000002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185</v>
      </c>
      <c r="AU308" s="261" t="s">
        <v>177</v>
      </c>
      <c r="AV308" s="14" t="s">
        <v>85</v>
      </c>
      <c r="AW308" s="14" t="s">
        <v>34</v>
      </c>
      <c r="AX308" s="14" t="s">
        <v>76</v>
      </c>
      <c r="AY308" s="261" t="s">
        <v>176</v>
      </c>
    </row>
    <row r="309" s="14" customFormat="1">
      <c r="A309" s="14"/>
      <c r="B309" s="251"/>
      <c r="C309" s="252"/>
      <c r="D309" s="242" t="s">
        <v>185</v>
      </c>
      <c r="E309" s="253" t="s">
        <v>1</v>
      </c>
      <c r="F309" s="254" t="s">
        <v>305</v>
      </c>
      <c r="G309" s="252"/>
      <c r="H309" s="255">
        <v>8.4900000000000002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1" t="s">
        <v>185</v>
      </c>
      <c r="AU309" s="261" t="s">
        <v>177</v>
      </c>
      <c r="AV309" s="14" t="s">
        <v>85</v>
      </c>
      <c r="AW309" s="14" t="s">
        <v>34</v>
      </c>
      <c r="AX309" s="14" t="s">
        <v>76</v>
      </c>
      <c r="AY309" s="261" t="s">
        <v>176</v>
      </c>
    </row>
    <row r="310" s="14" customFormat="1">
      <c r="A310" s="14"/>
      <c r="B310" s="251"/>
      <c r="C310" s="252"/>
      <c r="D310" s="242" t="s">
        <v>185</v>
      </c>
      <c r="E310" s="253" t="s">
        <v>1</v>
      </c>
      <c r="F310" s="254" t="s">
        <v>306</v>
      </c>
      <c r="G310" s="252"/>
      <c r="H310" s="255">
        <v>21.914999999999999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185</v>
      </c>
      <c r="AU310" s="261" t="s">
        <v>177</v>
      </c>
      <c r="AV310" s="14" t="s">
        <v>85</v>
      </c>
      <c r="AW310" s="14" t="s">
        <v>34</v>
      </c>
      <c r="AX310" s="14" t="s">
        <v>76</v>
      </c>
      <c r="AY310" s="261" t="s">
        <v>176</v>
      </c>
    </row>
    <row r="311" s="15" customFormat="1">
      <c r="A311" s="15"/>
      <c r="B311" s="267"/>
      <c r="C311" s="268"/>
      <c r="D311" s="242" t="s">
        <v>185</v>
      </c>
      <c r="E311" s="269" t="s">
        <v>1</v>
      </c>
      <c r="F311" s="270" t="s">
        <v>291</v>
      </c>
      <c r="G311" s="268"/>
      <c r="H311" s="271">
        <v>295.47000000000003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185</v>
      </c>
      <c r="AU311" s="277" t="s">
        <v>177</v>
      </c>
      <c r="AV311" s="15" t="s">
        <v>177</v>
      </c>
      <c r="AW311" s="15" t="s">
        <v>34</v>
      </c>
      <c r="AX311" s="15" t="s">
        <v>76</v>
      </c>
      <c r="AY311" s="277" t="s">
        <v>176</v>
      </c>
    </row>
    <row r="312" s="16" customFormat="1">
      <c r="A312" s="16"/>
      <c r="B312" s="278"/>
      <c r="C312" s="279"/>
      <c r="D312" s="242" t="s">
        <v>185</v>
      </c>
      <c r="E312" s="280" t="s">
        <v>1</v>
      </c>
      <c r="F312" s="281" t="s">
        <v>307</v>
      </c>
      <c r="G312" s="279"/>
      <c r="H312" s="282">
        <v>674.82950000000005</v>
      </c>
      <c r="I312" s="283"/>
      <c r="J312" s="279"/>
      <c r="K312" s="279"/>
      <c r="L312" s="284"/>
      <c r="M312" s="285"/>
      <c r="N312" s="286"/>
      <c r="O312" s="286"/>
      <c r="P312" s="286"/>
      <c r="Q312" s="286"/>
      <c r="R312" s="286"/>
      <c r="S312" s="286"/>
      <c r="T312" s="28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8" t="s">
        <v>185</v>
      </c>
      <c r="AU312" s="288" t="s">
        <v>177</v>
      </c>
      <c r="AV312" s="16" t="s">
        <v>183</v>
      </c>
      <c r="AW312" s="16" t="s">
        <v>34</v>
      </c>
      <c r="AX312" s="16" t="s">
        <v>83</v>
      </c>
      <c r="AY312" s="288" t="s">
        <v>176</v>
      </c>
    </row>
    <row r="313" s="2" customFormat="1" ht="24.15" customHeight="1">
      <c r="A313" s="39"/>
      <c r="B313" s="40"/>
      <c r="C313" s="227" t="s">
        <v>313</v>
      </c>
      <c r="D313" s="227" t="s">
        <v>179</v>
      </c>
      <c r="E313" s="228" t="s">
        <v>314</v>
      </c>
      <c r="F313" s="229" t="s">
        <v>315</v>
      </c>
      <c r="G313" s="230" t="s">
        <v>243</v>
      </c>
      <c r="H313" s="231">
        <v>674.83000000000004</v>
      </c>
      <c r="I313" s="232"/>
      <c r="J313" s="233">
        <f>ROUND(I313*H313,2)</f>
        <v>0</v>
      </c>
      <c r="K313" s="229" t="s">
        <v>225</v>
      </c>
      <c r="L313" s="45"/>
      <c r="M313" s="234" t="s">
        <v>1</v>
      </c>
      <c r="N313" s="235" t="s">
        <v>41</v>
      </c>
      <c r="O313" s="92"/>
      <c r="P313" s="236">
        <f>O313*H313</f>
        <v>0</v>
      </c>
      <c r="Q313" s="236">
        <v>0.0073499999999999998</v>
      </c>
      <c r="R313" s="236">
        <f>Q313*H313</f>
        <v>4.9600005000000005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183</v>
      </c>
      <c r="AT313" s="238" t="s">
        <v>179</v>
      </c>
      <c r="AU313" s="238" t="s">
        <v>177</v>
      </c>
      <c r="AY313" s="18" t="s">
        <v>176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83</v>
      </c>
      <c r="BK313" s="239">
        <f>ROUND(I313*H313,2)</f>
        <v>0</v>
      </c>
      <c r="BL313" s="18" t="s">
        <v>183</v>
      </c>
      <c r="BM313" s="238" t="s">
        <v>316</v>
      </c>
    </row>
    <row r="314" s="2" customFormat="1">
      <c r="A314" s="39"/>
      <c r="B314" s="40"/>
      <c r="C314" s="41"/>
      <c r="D314" s="262" t="s">
        <v>194</v>
      </c>
      <c r="E314" s="41"/>
      <c r="F314" s="263" t="s">
        <v>317</v>
      </c>
      <c r="G314" s="41"/>
      <c r="H314" s="41"/>
      <c r="I314" s="264"/>
      <c r="J314" s="41"/>
      <c r="K314" s="41"/>
      <c r="L314" s="45"/>
      <c r="M314" s="265"/>
      <c r="N314" s="26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194</v>
      </c>
      <c r="AU314" s="18" t="s">
        <v>177</v>
      </c>
    </row>
    <row r="315" s="13" customFormat="1">
      <c r="A315" s="13"/>
      <c r="B315" s="240"/>
      <c r="C315" s="241"/>
      <c r="D315" s="242" t="s">
        <v>185</v>
      </c>
      <c r="E315" s="243" t="s">
        <v>1</v>
      </c>
      <c r="F315" s="244" t="s">
        <v>207</v>
      </c>
      <c r="G315" s="241"/>
      <c r="H315" s="243" t="s">
        <v>1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185</v>
      </c>
      <c r="AU315" s="250" t="s">
        <v>177</v>
      </c>
      <c r="AV315" s="13" t="s">
        <v>83</v>
      </c>
      <c r="AW315" s="13" t="s">
        <v>34</v>
      </c>
      <c r="AX315" s="13" t="s">
        <v>76</v>
      </c>
      <c r="AY315" s="250" t="s">
        <v>176</v>
      </c>
    </row>
    <row r="316" s="13" customFormat="1">
      <c r="A316" s="13"/>
      <c r="B316" s="240"/>
      <c r="C316" s="241"/>
      <c r="D316" s="242" t="s">
        <v>185</v>
      </c>
      <c r="E316" s="243" t="s">
        <v>1</v>
      </c>
      <c r="F316" s="244" t="s">
        <v>281</v>
      </c>
      <c r="G316" s="241"/>
      <c r="H316" s="243" t="s">
        <v>1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185</v>
      </c>
      <c r="AU316" s="250" t="s">
        <v>177</v>
      </c>
      <c r="AV316" s="13" t="s">
        <v>83</v>
      </c>
      <c r="AW316" s="13" t="s">
        <v>34</v>
      </c>
      <c r="AX316" s="13" t="s">
        <v>76</v>
      </c>
      <c r="AY316" s="250" t="s">
        <v>176</v>
      </c>
    </row>
    <row r="317" s="13" customFormat="1">
      <c r="A317" s="13"/>
      <c r="B317" s="240"/>
      <c r="C317" s="241"/>
      <c r="D317" s="242" t="s">
        <v>185</v>
      </c>
      <c r="E317" s="243" t="s">
        <v>1</v>
      </c>
      <c r="F317" s="244" t="s">
        <v>188</v>
      </c>
      <c r="G317" s="241"/>
      <c r="H317" s="243" t="s">
        <v>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185</v>
      </c>
      <c r="AU317" s="250" t="s">
        <v>177</v>
      </c>
      <c r="AV317" s="13" t="s">
        <v>83</v>
      </c>
      <c r="AW317" s="13" t="s">
        <v>34</v>
      </c>
      <c r="AX317" s="13" t="s">
        <v>76</v>
      </c>
      <c r="AY317" s="250" t="s">
        <v>176</v>
      </c>
    </row>
    <row r="318" s="13" customFormat="1">
      <c r="A318" s="13"/>
      <c r="B318" s="240"/>
      <c r="C318" s="241"/>
      <c r="D318" s="242" t="s">
        <v>185</v>
      </c>
      <c r="E318" s="243" t="s">
        <v>1</v>
      </c>
      <c r="F318" s="244" t="s">
        <v>282</v>
      </c>
      <c r="G318" s="241"/>
      <c r="H318" s="243" t="s">
        <v>1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0" t="s">
        <v>185</v>
      </c>
      <c r="AU318" s="250" t="s">
        <v>177</v>
      </c>
      <c r="AV318" s="13" t="s">
        <v>83</v>
      </c>
      <c r="AW318" s="13" t="s">
        <v>34</v>
      </c>
      <c r="AX318" s="13" t="s">
        <v>76</v>
      </c>
      <c r="AY318" s="250" t="s">
        <v>176</v>
      </c>
    </row>
    <row r="319" s="14" customFormat="1">
      <c r="A319" s="14"/>
      <c r="B319" s="251"/>
      <c r="C319" s="252"/>
      <c r="D319" s="242" t="s">
        <v>185</v>
      </c>
      <c r="E319" s="253" t="s">
        <v>1</v>
      </c>
      <c r="F319" s="254" t="s">
        <v>283</v>
      </c>
      <c r="G319" s="252"/>
      <c r="H319" s="255">
        <v>53.406999999999996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185</v>
      </c>
      <c r="AU319" s="261" t="s">
        <v>177</v>
      </c>
      <c r="AV319" s="14" t="s">
        <v>85</v>
      </c>
      <c r="AW319" s="14" t="s">
        <v>34</v>
      </c>
      <c r="AX319" s="14" t="s">
        <v>76</v>
      </c>
      <c r="AY319" s="261" t="s">
        <v>176</v>
      </c>
    </row>
    <row r="320" s="14" customFormat="1">
      <c r="A320" s="14"/>
      <c r="B320" s="251"/>
      <c r="C320" s="252"/>
      <c r="D320" s="242" t="s">
        <v>185</v>
      </c>
      <c r="E320" s="253" t="s">
        <v>1</v>
      </c>
      <c r="F320" s="254" t="s">
        <v>284</v>
      </c>
      <c r="G320" s="252"/>
      <c r="H320" s="255">
        <v>91.972499999999997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185</v>
      </c>
      <c r="AU320" s="261" t="s">
        <v>177</v>
      </c>
      <c r="AV320" s="14" t="s">
        <v>85</v>
      </c>
      <c r="AW320" s="14" t="s">
        <v>34</v>
      </c>
      <c r="AX320" s="14" t="s">
        <v>76</v>
      </c>
      <c r="AY320" s="261" t="s">
        <v>176</v>
      </c>
    </row>
    <row r="321" s="14" customFormat="1">
      <c r="A321" s="14"/>
      <c r="B321" s="251"/>
      <c r="C321" s="252"/>
      <c r="D321" s="242" t="s">
        <v>185</v>
      </c>
      <c r="E321" s="253" t="s">
        <v>1</v>
      </c>
      <c r="F321" s="254" t="s">
        <v>285</v>
      </c>
      <c r="G321" s="252"/>
      <c r="H321" s="255">
        <v>36.515000000000001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185</v>
      </c>
      <c r="AU321" s="261" t="s">
        <v>177</v>
      </c>
      <c r="AV321" s="14" t="s">
        <v>85</v>
      </c>
      <c r="AW321" s="14" t="s">
        <v>34</v>
      </c>
      <c r="AX321" s="14" t="s">
        <v>76</v>
      </c>
      <c r="AY321" s="261" t="s">
        <v>176</v>
      </c>
    </row>
    <row r="322" s="14" customFormat="1">
      <c r="A322" s="14"/>
      <c r="B322" s="251"/>
      <c r="C322" s="252"/>
      <c r="D322" s="242" t="s">
        <v>185</v>
      </c>
      <c r="E322" s="253" t="s">
        <v>1</v>
      </c>
      <c r="F322" s="254" t="s">
        <v>286</v>
      </c>
      <c r="G322" s="252"/>
      <c r="H322" s="255">
        <v>53.765000000000001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185</v>
      </c>
      <c r="AU322" s="261" t="s">
        <v>177</v>
      </c>
      <c r="AV322" s="14" t="s">
        <v>85</v>
      </c>
      <c r="AW322" s="14" t="s">
        <v>34</v>
      </c>
      <c r="AX322" s="14" t="s">
        <v>76</v>
      </c>
      <c r="AY322" s="261" t="s">
        <v>176</v>
      </c>
    </row>
    <row r="323" s="14" customFormat="1">
      <c r="A323" s="14"/>
      <c r="B323" s="251"/>
      <c r="C323" s="252"/>
      <c r="D323" s="242" t="s">
        <v>185</v>
      </c>
      <c r="E323" s="253" t="s">
        <v>1</v>
      </c>
      <c r="F323" s="254" t="s">
        <v>287</v>
      </c>
      <c r="G323" s="252"/>
      <c r="H323" s="255">
        <v>27.109999999999999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185</v>
      </c>
      <c r="AU323" s="261" t="s">
        <v>177</v>
      </c>
      <c r="AV323" s="14" t="s">
        <v>85</v>
      </c>
      <c r="AW323" s="14" t="s">
        <v>34</v>
      </c>
      <c r="AX323" s="14" t="s">
        <v>76</v>
      </c>
      <c r="AY323" s="261" t="s">
        <v>176</v>
      </c>
    </row>
    <row r="324" s="14" customFormat="1">
      <c r="A324" s="14"/>
      <c r="B324" s="251"/>
      <c r="C324" s="252"/>
      <c r="D324" s="242" t="s">
        <v>185</v>
      </c>
      <c r="E324" s="253" t="s">
        <v>1</v>
      </c>
      <c r="F324" s="254" t="s">
        <v>288</v>
      </c>
      <c r="G324" s="252"/>
      <c r="H324" s="255">
        <v>34.909999999999997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1" t="s">
        <v>185</v>
      </c>
      <c r="AU324" s="261" t="s">
        <v>177</v>
      </c>
      <c r="AV324" s="14" t="s">
        <v>85</v>
      </c>
      <c r="AW324" s="14" t="s">
        <v>34</v>
      </c>
      <c r="AX324" s="14" t="s">
        <v>76</v>
      </c>
      <c r="AY324" s="261" t="s">
        <v>176</v>
      </c>
    </row>
    <row r="325" s="14" customFormat="1">
      <c r="A325" s="14"/>
      <c r="B325" s="251"/>
      <c r="C325" s="252"/>
      <c r="D325" s="242" t="s">
        <v>185</v>
      </c>
      <c r="E325" s="253" t="s">
        <v>1</v>
      </c>
      <c r="F325" s="254" t="s">
        <v>289</v>
      </c>
      <c r="G325" s="252"/>
      <c r="H325" s="255">
        <v>29.690000000000001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185</v>
      </c>
      <c r="AU325" s="261" t="s">
        <v>177</v>
      </c>
      <c r="AV325" s="14" t="s">
        <v>85</v>
      </c>
      <c r="AW325" s="14" t="s">
        <v>34</v>
      </c>
      <c r="AX325" s="14" t="s">
        <v>76</v>
      </c>
      <c r="AY325" s="261" t="s">
        <v>176</v>
      </c>
    </row>
    <row r="326" s="14" customFormat="1">
      <c r="A326" s="14"/>
      <c r="B326" s="251"/>
      <c r="C326" s="252"/>
      <c r="D326" s="242" t="s">
        <v>185</v>
      </c>
      <c r="E326" s="253" t="s">
        <v>1</v>
      </c>
      <c r="F326" s="254" t="s">
        <v>290</v>
      </c>
      <c r="G326" s="252"/>
      <c r="H326" s="255">
        <v>51.990000000000002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1" t="s">
        <v>185</v>
      </c>
      <c r="AU326" s="261" t="s">
        <v>177</v>
      </c>
      <c r="AV326" s="14" t="s">
        <v>85</v>
      </c>
      <c r="AW326" s="14" t="s">
        <v>34</v>
      </c>
      <c r="AX326" s="14" t="s">
        <v>76</v>
      </c>
      <c r="AY326" s="261" t="s">
        <v>176</v>
      </c>
    </row>
    <row r="327" s="15" customFormat="1">
      <c r="A327" s="15"/>
      <c r="B327" s="267"/>
      <c r="C327" s="268"/>
      <c r="D327" s="242" t="s">
        <v>185</v>
      </c>
      <c r="E327" s="269" t="s">
        <v>1</v>
      </c>
      <c r="F327" s="270" t="s">
        <v>291</v>
      </c>
      <c r="G327" s="268"/>
      <c r="H327" s="271">
        <v>379.35950000000003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7" t="s">
        <v>185</v>
      </c>
      <c r="AU327" s="277" t="s">
        <v>177</v>
      </c>
      <c r="AV327" s="15" t="s">
        <v>177</v>
      </c>
      <c r="AW327" s="15" t="s">
        <v>34</v>
      </c>
      <c r="AX327" s="15" t="s">
        <v>76</v>
      </c>
      <c r="AY327" s="277" t="s">
        <v>176</v>
      </c>
    </row>
    <row r="328" s="13" customFormat="1">
      <c r="A328" s="13"/>
      <c r="B328" s="240"/>
      <c r="C328" s="241"/>
      <c r="D328" s="242" t="s">
        <v>185</v>
      </c>
      <c r="E328" s="243" t="s">
        <v>1</v>
      </c>
      <c r="F328" s="244" t="s">
        <v>292</v>
      </c>
      <c r="G328" s="241"/>
      <c r="H328" s="243" t="s">
        <v>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185</v>
      </c>
      <c r="AU328" s="250" t="s">
        <v>177</v>
      </c>
      <c r="AV328" s="13" t="s">
        <v>83</v>
      </c>
      <c r="AW328" s="13" t="s">
        <v>34</v>
      </c>
      <c r="AX328" s="13" t="s">
        <v>76</v>
      </c>
      <c r="AY328" s="250" t="s">
        <v>176</v>
      </c>
    </row>
    <row r="329" s="14" customFormat="1">
      <c r="A329" s="14"/>
      <c r="B329" s="251"/>
      <c r="C329" s="252"/>
      <c r="D329" s="242" t="s">
        <v>185</v>
      </c>
      <c r="E329" s="253" t="s">
        <v>1</v>
      </c>
      <c r="F329" s="254" t="s">
        <v>293</v>
      </c>
      <c r="G329" s="252"/>
      <c r="H329" s="255">
        <v>54.134999999999998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185</v>
      </c>
      <c r="AU329" s="261" t="s">
        <v>177</v>
      </c>
      <c r="AV329" s="14" t="s">
        <v>85</v>
      </c>
      <c r="AW329" s="14" t="s">
        <v>34</v>
      </c>
      <c r="AX329" s="14" t="s">
        <v>76</v>
      </c>
      <c r="AY329" s="261" t="s">
        <v>176</v>
      </c>
    </row>
    <row r="330" s="14" customFormat="1">
      <c r="A330" s="14"/>
      <c r="B330" s="251"/>
      <c r="C330" s="252"/>
      <c r="D330" s="242" t="s">
        <v>185</v>
      </c>
      <c r="E330" s="253" t="s">
        <v>1</v>
      </c>
      <c r="F330" s="254" t="s">
        <v>294</v>
      </c>
      <c r="G330" s="252"/>
      <c r="H330" s="255">
        <v>56.295000000000002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185</v>
      </c>
      <c r="AU330" s="261" t="s">
        <v>177</v>
      </c>
      <c r="AV330" s="14" t="s">
        <v>85</v>
      </c>
      <c r="AW330" s="14" t="s">
        <v>34</v>
      </c>
      <c r="AX330" s="14" t="s">
        <v>76</v>
      </c>
      <c r="AY330" s="261" t="s">
        <v>176</v>
      </c>
    </row>
    <row r="331" s="14" customFormat="1">
      <c r="A331" s="14"/>
      <c r="B331" s="251"/>
      <c r="C331" s="252"/>
      <c r="D331" s="242" t="s">
        <v>185</v>
      </c>
      <c r="E331" s="253" t="s">
        <v>1</v>
      </c>
      <c r="F331" s="254" t="s">
        <v>295</v>
      </c>
      <c r="G331" s="252"/>
      <c r="H331" s="255">
        <v>7.1699999999999999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185</v>
      </c>
      <c r="AU331" s="261" t="s">
        <v>177</v>
      </c>
      <c r="AV331" s="14" t="s">
        <v>85</v>
      </c>
      <c r="AW331" s="14" t="s">
        <v>34</v>
      </c>
      <c r="AX331" s="14" t="s">
        <v>76</v>
      </c>
      <c r="AY331" s="261" t="s">
        <v>176</v>
      </c>
    </row>
    <row r="332" s="14" customFormat="1">
      <c r="A332" s="14"/>
      <c r="B332" s="251"/>
      <c r="C332" s="252"/>
      <c r="D332" s="242" t="s">
        <v>185</v>
      </c>
      <c r="E332" s="253" t="s">
        <v>1</v>
      </c>
      <c r="F332" s="254" t="s">
        <v>296</v>
      </c>
      <c r="G332" s="252"/>
      <c r="H332" s="255">
        <v>3.1499999999999999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185</v>
      </c>
      <c r="AU332" s="261" t="s">
        <v>177</v>
      </c>
      <c r="AV332" s="14" t="s">
        <v>85</v>
      </c>
      <c r="AW332" s="14" t="s">
        <v>34</v>
      </c>
      <c r="AX332" s="14" t="s">
        <v>76</v>
      </c>
      <c r="AY332" s="261" t="s">
        <v>176</v>
      </c>
    </row>
    <row r="333" s="14" customFormat="1">
      <c r="A333" s="14"/>
      <c r="B333" s="251"/>
      <c r="C333" s="252"/>
      <c r="D333" s="242" t="s">
        <v>185</v>
      </c>
      <c r="E333" s="253" t="s">
        <v>1</v>
      </c>
      <c r="F333" s="254" t="s">
        <v>297</v>
      </c>
      <c r="G333" s="252"/>
      <c r="H333" s="255">
        <v>7.0800000000000001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185</v>
      </c>
      <c r="AU333" s="261" t="s">
        <v>177</v>
      </c>
      <c r="AV333" s="14" t="s">
        <v>85</v>
      </c>
      <c r="AW333" s="14" t="s">
        <v>34</v>
      </c>
      <c r="AX333" s="14" t="s">
        <v>76</v>
      </c>
      <c r="AY333" s="261" t="s">
        <v>176</v>
      </c>
    </row>
    <row r="334" s="14" customFormat="1">
      <c r="A334" s="14"/>
      <c r="B334" s="251"/>
      <c r="C334" s="252"/>
      <c r="D334" s="242" t="s">
        <v>185</v>
      </c>
      <c r="E334" s="253" t="s">
        <v>1</v>
      </c>
      <c r="F334" s="254" t="s">
        <v>298</v>
      </c>
      <c r="G334" s="252"/>
      <c r="H334" s="255">
        <v>19.739999999999998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185</v>
      </c>
      <c r="AU334" s="261" t="s">
        <v>177</v>
      </c>
      <c r="AV334" s="14" t="s">
        <v>85</v>
      </c>
      <c r="AW334" s="14" t="s">
        <v>34</v>
      </c>
      <c r="AX334" s="14" t="s">
        <v>76</v>
      </c>
      <c r="AY334" s="261" t="s">
        <v>176</v>
      </c>
    </row>
    <row r="335" s="14" customFormat="1">
      <c r="A335" s="14"/>
      <c r="B335" s="251"/>
      <c r="C335" s="252"/>
      <c r="D335" s="242" t="s">
        <v>185</v>
      </c>
      <c r="E335" s="253" t="s">
        <v>1</v>
      </c>
      <c r="F335" s="254" t="s">
        <v>299</v>
      </c>
      <c r="G335" s="252"/>
      <c r="H335" s="255">
        <v>29.219999999999999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185</v>
      </c>
      <c r="AU335" s="261" t="s">
        <v>177</v>
      </c>
      <c r="AV335" s="14" t="s">
        <v>85</v>
      </c>
      <c r="AW335" s="14" t="s">
        <v>34</v>
      </c>
      <c r="AX335" s="14" t="s">
        <v>76</v>
      </c>
      <c r="AY335" s="261" t="s">
        <v>176</v>
      </c>
    </row>
    <row r="336" s="14" customFormat="1">
      <c r="A336" s="14"/>
      <c r="B336" s="251"/>
      <c r="C336" s="252"/>
      <c r="D336" s="242" t="s">
        <v>185</v>
      </c>
      <c r="E336" s="253" t="s">
        <v>1</v>
      </c>
      <c r="F336" s="254" t="s">
        <v>300</v>
      </c>
      <c r="G336" s="252"/>
      <c r="H336" s="255">
        <v>28.440000000000001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1" t="s">
        <v>185</v>
      </c>
      <c r="AU336" s="261" t="s">
        <v>177</v>
      </c>
      <c r="AV336" s="14" t="s">
        <v>85</v>
      </c>
      <c r="AW336" s="14" t="s">
        <v>34</v>
      </c>
      <c r="AX336" s="14" t="s">
        <v>76</v>
      </c>
      <c r="AY336" s="261" t="s">
        <v>176</v>
      </c>
    </row>
    <row r="337" s="14" customFormat="1">
      <c r="A337" s="14"/>
      <c r="B337" s="251"/>
      <c r="C337" s="252"/>
      <c r="D337" s="242" t="s">
        <v>185</v>
      </c>
      <c r="E337" s="253" t="s">
        <v>1</v>
      </c>
      <c r="F337" s="254" t="s">
        <v>301</v>
      </c>
      <c r="G337" s="252"/>
      <c r="H337" s="255">
        <v>11.34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185</v>
      </c>
      <c r="AU337" s="261" t="s">
        <v>177</v>
      </c>
      <c r="AV337" s="14" t="s">
        <v>85</v>
      </c>
      <c r="AW337" s="14" t="s">
        <v>34</v>
      </c>
      <c r="AX337" s="14" t="s">
        <v>76</v>
      </c>
      <c r="AY337" s="261" t="s">
        <v>176</v>
      </c>
    </row>
    <row r="338" s="14" customFormat="1">
      <c r="A338" s="14"/>
      <c r="B338" s="251"/>
      <c r="C338" s="252"/>
      <c r="D338" s="242" t="s">
        <v>185</v>
      </c>
      <c r="E338" s="253" t="s">
        <v>1</v>
      </c>
      <c r="F338" s="254" t="s">
        <v>302</v>
      </c>
      <c r="G338" s="252"/>
      <c r="H338" s="255">
        <v>38.07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1" t="s">
        <v>185</v>
      </c>
      <c r="AU338" s="261" t="s">
        <v>177</v>
      </c>
      <c r="AV338" s="14" t="s">
        <v>85</v>
      </c>
      <c r="AW338" s="14" t="s">
        <v>34</v>
      </c>
      <c r="AX338" s="14" t="s">
        <v>76</v>
      </c>
      <c r="AY338" s="261" t="s">
        <v>176</v>
      </c>
    </row>
    <row r="339" s="14" customFormat="1">
      <c r="A339" s="14"/>
      <c r="B339" s="251"/>
      <c r="C339" s="252"/>
      <c r="D339" s="242" t="s">
        <v>185</v>
      </c>
      <c r="E339" s="253" t="s">
        <v>1</v>
      </c>
      <c r="F339" s="254" t="s">
        <v>303</v>
      </c>
      <c r="G339" s="252"/>
      <c r="H339" s="255">
        <v>6.9749999999999996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185</v>
      </c>
      <c r="AU339" s="261" t="s">
        <v>177</v>
      </c>
      <c r="AV339" s="14" t="s">
        <v>85</v>
      </c>
      <c r="AW339" s="14" t="s">
        <v>34</v>
      </c>
      <c r="AX339" s="14" t="s">
        <v>76</v>
      </c>
      <c r="AY339" s="261" t="s">
        <v>176</v>
      </c>
    </row>
    <row r="340" s="14" customFormat="1">
      <c r="A340" s="14"/>
      <c r="B340" s="251"/>
      <c r="C340" s="252"/>
      <c r="D340" s="242" t="s">
        <v>185</v>
      </c>
      <c r="E340" s="253" t="s">
        <v>1</v>
      </c>
      <c r="F340" s="254" t="s">
        <v>304</v>
      </c>
      <c r="G340" s="252"/>
      <c r="H340" s="255">
        <v>3.4500000000000002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185</v>
      </c>
      <c r="AU340" s="261" t="s">
        <v>177</v>
      </c>
      <c r="AV340" s="14" t="s">
        <v>85</v>
      </c>
      <c r="AW340" s="14" t="s">
        <v>34</v>
      </c>
      <c r="AX340" s="14" t="s">
        <v>76</v>
      </c>
      <c r="AY340" s="261" t="s">
        <v>176</v>
      </c>
    </row>
    <row r="341" s="14" customFormat="1">
      <c r="A341" s="14"/>
      <c r="B341" s="251"/>
      <c r="C341" s="252"/>
      <c r="D341" s="242" t="s">
        <v>185</v>
      </c>
      <c r="E341" s="253" t="s">
        <v>1</v>
      </c>
      <c r="F341" s="254" t="s">
        <v>305</v>
      </c>
      <c r="G341" s="252"/>
      <c r="H341" s="255">
        <v>8.4900000000000002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185</v>
      </c>
      <c r="AU341" s="261" t="s">
        <v>177</v>
      </c>
      <c r="AV341" s="14" t="s">
        <v>85</v>
      </c>
      <c r="AW341" s="14" t="s">
        <v>34</v>
      </c>
      <c r="AX341" s="14" t="s">
        <v>76</v>
      </c>
      <c r="AY341" s="261" t="s">
        <v>176</v>
      </c>
    </row>
    <row r="342" s="14" customFormat="1">
      <c r="A342" s="14"/>
      <c r="B342" s="251"/>
      <c r="C342" s="252"/>
      <c r="D342" s="242" t="s">
        <v>185</v>
      </c>
      <c r="E342" s="253" t="s">
        <v>1</v>
      </c>
      <c r="F342" s="254" t="s">
        <v>306</v>
      </c>
      <c r="G342" s="252"/>
      <c r="H342" s="255">
        <v>21.914999999999999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185</v>
      </c>
      <c r="AU342" s="261" t="s">
        <v>177</v>
      </c>
      <c r="AV342" s="14" t="s">
        <v>85</v>
      </c>
      <c r="AW342" s="14" t="s">
        <v>34</v>
      </c>
      <c r="AX342" s="14" t="s">
        <v>76</v>
      </c>
      <c r="AY342" s="261" t="s">
        <v>176</v>
      </c>
    </row>
    <row r="343" s="15" customFormat="1">
      <c r="A343" s="15"/>
      <c r="B343" s="267"/>
      <c r="C343" s="268"/>
      <c r="D343" s="242" t="s">
        <v>185</v>
      </c>
      <c r="E343" s="269" t="s">
        <v>1</v>
      </c>
      <c r="F343" s="270" t="s">
        <v>291</v>
      </c>
      <c r="G343" s="268"/>
      <c r="H343" s="271">
        <v>295.47000000000003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7" t="s">
        <v>185</v>
      </c>
      <c r="AU343" s="277" t="s">
        <v>177</v>
      </c>
      <c r="AV343" s="15" t="s">
        <v>177</v>
      </c>
      <c r="AW343" s="15" t="s">
        <v>34</v>
      </c>
      <c r="AX343" s="15" t="s">
        <v>76</v>
      </c>
      <c r="AY343" s="277" t="s">
        <v>176</v>
      </c>
    </row>
    <row r="344" s="16" customFormat="1">
      <c r="A344" s="16"/>
      <c r="B344" s="278"/>
      <c r="C344" s="279"/>
      <c r="D344" s="242" t="s">
        <v>185</v>
      </c>
      <c r="E344" s="280" t="s">
        <v>1</v>
      </c>
      <c r="F344" s="281" t="s">
        <v>307</v>
      </c>
      <c r="G344" s="279"/>
      <c r="H344" s="282">
        <v>674.82950000000005</v>
      </c>
      <c r="I344" s="283"/>
      <c r="J344" s="279"/>
      <c r="K344" s="279"/>
      <c r="L344" s="284"/>
      <c r="M344" s="285"/>
      <c r="N344" s="286"/>
      <c r="O344" s="286"/>
      <c r="P344" s="286"/>
      <c r="Q344" s="286"/>
      <c r="R344" s="286"/>
      <c r="S344" s="286"/>
      <c r="T344" s="287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8" t="s">
        <v>185</v>
      </c>
      <c r="AU344" s="288" t="s">
        <v>177</v>
      </c>
      <c r="AV344" s="16" t="s">
        <v>183</v>
      </c>
      <c r="AW344" s="16" t="s">
        <v>34</v>
      </c>
      <c r="AX344" s="16" t="s">
        <v>83</v>
      </c>
      <c r="AY344" s="288" t="s">
        <v>176</v>
      </c>
    </row>
    <row r="345" s="2" customFormat="1" ht="21.75" customHeight="1">
      <c r="A345" s="39"/>
      <c r="B345" s="40"/>
      <c r="C345" s="227" t="s">
        <v>318</v>
      </c>
      <c r="D345" s="227" t="s">
        <v>179</v>
      </c>
      <c r="E345" s="228" t="s">
        <v>319</v>
      </c>
      <c r="F345" s="229" t="s">
        <v>320</v>
      </c>
      <c r="G345" s="230" t="s">
        <v>243</v>
      </c>
      <c r="H345" s="231">
        <v>33.740000000000002</v>
      </c>
      <c r="I345" s="232"/>
      <c r="J345" s="233">
        <f>ROUND(I345*H345,2)</f>
        <v>0</v>
      </c>
      <c r="K345" s="229" t="s">
        <v>225</v>
      </c>
      <c r="L345" s="45"/>
      <c r="M345" s="234" t="s">
        <v>1</v>
      </c>
      <c r="N345" s="235" t="s">
        <v>41</v>
      </c>
      <c r="O345" s="92"/>
      <c r="P345" s="236">
        <f>O345*H345</f>
        <v>0</v>
      </c>
      <c r="Q345" s="236">
        <v>0.056000000000000001</v>
      </c>
      <c r="R345" s="236">
        <f>Q345*H345</f>
        <v>1.8894400000000002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183</v>
      </c>
      <c r="AT345" s="238" t="s">
        <v>179</v>
      </c>
      <c r="AU345" s="238" t="s">
        <v>177</v>
      </c>
      <c r="AY345" s="18" t="s">
        <v>176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83</v>
      </c>
      <c r="BK345" s="239">
        <f>ROUND(I345*H345,2)</f>
        <v>0</v>
      </c>
      <c r="BL345" s="18" t="s">
        <v>183</v>
      </c>
      <c r="BM345" s="238" t="s">
        <v>321</v>
      </c>
    </row>
    <row r="346" s="2" customFormat="1">
      <c r="A346" s="39"/>
      <c r="B346" s="40"/>
      <c r="C346" s="41"/>
      <c r="D346" s="262" t="s">
        <v>194</v>
      </c>
      <c r="E346" s="41"/>
      <c r="F346" s="263" t="s">
        <v>322</v>
      </c>
      <c r="G346" s="41"/>
      <c r="H346" s="41"/>
      <c r="I346" s="264"/>
      <c r="J346" s="41"/>
      <c r="K346" s="41"/>
      <c r="L346" s="45"/>
      <c r="M346" s="265"/>
      <c r="N346" s="26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194</v>
      </c>
      <c r="AU346" s="18" t="s">
        <v>177</v>
      </c>
    </row>
    <row r="347" s="13" customFormat="1">
      <c r="A347" s="13"/>
      <c r="B347" s="240"/>
      <c r="C347" s="241"/>
      <c r="D347" s="242" t="s">
        <v>185</v>
      </c>
      <c r="E347" s="243" t="s">
        <v>1</v>
      </c>
      <c r="F347" s="244" t="s">
        <v>207</v>
      </c>
      <c r="G347" s="241"/>
      <c r="H347" s="243" t="s">
        <v>1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185</v>
      </c>
      <c r="AU347" s="250" t="s">
        <v>177</v>
      </c>
      <c r="AV347" s="13" t="s">
        <v>83</v>
      </c>
      <c r="AW347" s="13" t="s">
        <v>34</v>
      </c>
      <c r="AX347" s="13" t="s">
        <v>76</v>
      </c>
      <c r="AY347" s="250" t="s">
        <v>176</v>
      </c>
    </row>
    <row r="348" s="13" customFormat="1">
      <c r="A348" s="13"/>
      <c r="B348" s="240"/>
      <c r="C348" s="241"/>
      <c r="D348" s="242" t="s">
        <v>185</v>
      </c>
      <c r="E348" s="243" t="s">
        <v>1</v>
      </c>
      <c r="F348" s="244" t="s">
        <v>188</v>
      </c>
      <c r="G348" s="241"/>
      <c r="H348" s="243" t="s">
        <v>1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0" t="s">
        <v>185</v>
      </c>
      <c r="AU348" s="250" t="s">
        <v>177</v>
      </c>
      <c r="AV348" s="13" t="s">
        <v>83</v>
      </c>
      <c r="AW348" s="13" t="s">
        <v>34</v>
      </c>
      <c r="AX348" s="13" t="s">
        <v>76</v>
      </c>
      <c r="AY348" s="250" t="s">
        <v>176</v>
      </c>
    </row>
    <row r="349" s="14" customFormat="1">
      <c r="A349" s="14"/>
      <c r="B349" s="251"/>
      <c r="C349" s="252"/>
      <c r="D349" s="242" t="s">
        <v>185</v>
      </c>
      <c r="E349" s="253" t="s">
        <v>1</v>
      </c>
      <c r="F349" s="254" t="s">
        <v>323</v>
      </c>
      <c r="G349" s="252"/>
      <c r="H349" s="255">
        <v>33.740000000000002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185</v>
      </c>
      <c r="AU349" s="261" t="s">
        <v>177</v>
      </c>
      <c r="AV349" s="14" t="s">
        <v>85</v>
      </c>
      <c r="AW349" s="14" t="s">
        <v>34</v>
      </c>
      <c r="AX349" s="14" t="s">
        <v>76</v>
      </c>
      <c r="AY349" s="261" t="s">
        <v>176</v>
      </c>
    </row>
    <row r="350" s="2" customFormat="1" ht="24.15" customHeight="1">
      <c r="A350" s="39"/>
      <c r="B350" s="40"/>
      <c r="C350" s="227" t="s">
        <v>324</v>
      </c>
      <c r="D350" s="227" t="s">
        <v>179</v>
      </c>
      <c r="E350" s="228" t="s">
        <v>325</v>
      </c>
      <c r="F350" s="229" t="s">
        <v>326</v>
      </c>
      <c r="G350" s="230" t="s">
        <v>243</v>
      </c>
      <c r="H350" s="231">
        <v>674.83000000000004</v>
      </c>
      <c r="I350" s="232"/>
      <c r="J350" s="233">
        <f>ROUND(I350*H350,2)</f>
        <v>0</v>
      </c>
      <c r="K350" s="229" t="s">
        <v>225</v>
      </c>
      <c r="L350" s="45"/>
      <c r="M350" s="234" t="s">
        <v>1</v>
      </c>
      <c r="N350" s="235" t="s">
        <v>41</v>
      </c>
      <c r="O350" s="92"/>
      <c r="P350" s="236">
        <f>O350*H350</f>
        <v>0</v>
      </c>
      <c r="Q350" s="236">
        <v>0.0065599999999999999</v>
      </c>
      <c r="R350" s="236">
        <f>Q350*H350</f>
        <v>4.4268847999999998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183</v>
      </c>
      <c r="AT350" s="238" t="s">
        <v>179</v>
      </c>
      <c r="AU350" s="238" t="s">
        <v>177</v>
      </c>
      <c r="AY350" s="18" t="s">
        <v>176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83</v>
      </c>
      <c r="BK350" s="239">
        <f>ROUND(I350*H350,2)</f>
        <v>0</v>
      </c>
      <c r="BL350" s="18" t="s">
        <v>183</v>
      </c>
      <c r="BM350" s="238" t="s">
        <v>327</v>
      </c>
    </row>
    <row r="351" s="2" customFormat="1">
      <c r="A351" s="39"/>
      <c r="B351" s="40"/>
      <c r="C351" s="41"/>
      <c r="D351" s="262" t="s">
        <v>194</v>
      </c>
      <c r="E351" s="41"/>
      <c r="F351" s="263" t="s">
        <v>328</v>
      </c>
      <c r="G351" s="41"/>
      <c r="H351" s="41"/>
      <c r="I351" s="264"/>
      <c r="J351" s="41"/>
      <c r="K351" s="41"/>
      <c r="L351" s="45"/>
      <c r="M351" s="265"/>
      <c r="N351" s="266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194</v>
      </c>
      <c r="AU351" s="18" t="s">
        <v>177</v>
      </c>
    </row>
    <row r="352" s="13" customFormat="1">
      <c r="A352" s="13"/>
      <c r="B352" s="240"/>
      <c r="C352" s="241"/>
      <c r="D352" s="242" t="s">
        <v>185</v>
      </c>
      <c r="E352" s="243" t="s">
        <v>1</v>
      </c>
      <c r="F352" s="244" t="s">
        <v>207</v>
      </c>
      <c r="G352" s="241"/>
      <c r="H352" s="243" t="s">
        <v>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185</v>
      </c>
      <c r="AU352" s="250" t="s">
        <v>177</v>
      </c>
      <c r="AV352" s="13" t="s">
        <v>83</v>
      </c>
      <c r="AW352" s="13" t="s">
        <v>34</v>
      </c>
      <c r="AX352" s="13" t="s">
        <v>76</v>
      </c>
      <c r="AY352" s="250" t="s">
        <v>176</v>
      </c>
    </row>
    <row r="353" s="13" customFormat="1">
      <c r="A353" s="13"/>
      <c r="B353" s="240"/>
      <c r="C353" s="241"/>
      <c r="D353" s="242" t="s">
        <v>185</v>
      </c>
      <c r="E353" s="243" t="s">
        <v>1</v>
      </c>
      <c r="F353" s="244" t="s">
        <v>281</v>
      </c>
      <c r="G353" s="241"/>
      <c r="H353" s="243" t="s">
        <v>1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0" t="s">
        <v>185</v>
      </c>
      <c r="AU353" s="250" t="s">
        <v>177</v>
      </c>
      <c r="AV353" s="13" t="s">
        <v>83</v>
      </c>
      <c r="AW353" s="13" t="s">
        <v>34</v>
      </c>
      <c r="AX353" s="13" t="s">
        <v>76</v>
      </c>
      <c r="AY353" s="250" t="s">
        <v>176</v>
      </c>
    </row>
    <row r="354" s="13" customFormat="1">
      <c r="A354" s="13"/>
      <c r="B354" s="240"/>
      <c r="C354" s="241"/>
      <c r="D354" s="242" t="s">
        <v>185</v>
      </c>
      <c r="E354" s="243" t="s">
        <v>1</v>
      </c>
      <c r="F354" s="244" t="s">
        <v>188</v>
      </c>
      <c r="G354" s="241"/>
      <c r="H354" s="243" t="s">
        <v>1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0" t="s">
        <v>185</v>
      </c>
      <c r="AU354" s="250" t="s">
        <v>177</v>
      </c>
      <c r="AV354" s="13" t="s">
        <v>83</v>
      </c>
      <c r="AW354" s="13" t="s">
        <v>34</v>
      </c>
      <c r="AX354" s="13" t="s">
        <v>76</v>
      </c>
      <c r="AY354" s="250" t="s">
        <v>176</v>
      </c>
    </row>
    <row r="355" s="13" customFormat="1">
      <c r="A355" s="13"/>
      <c r="B355" s="240"/>
      <c r="C355" s="241"/>
      <c r="D355" s="242" t="s">
        <v>185</v>
      </c>
      <c r="E355" s="243" t="s">
        <v>1</v>
      </c>
      <c r="F355" s="244" t="s">
        <v>282</v>
      </c>
      <c r="G355" s="241"/>
      <c r="H355" s="243" t="s">
        <v>1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0" t="s">
        <v>185</v>
      </c>
      <c r="AU355" s="250" t="s">
        <v>177</v>
      </c>
      <c r="AV355" s="13" t="s">
        <v>83</v>
      </c>
      <c r="AW355" s="13" t="s">
        <v>34</v>
      </c>
      <c r="AX355" s="13" t="s">
        <v>76</v>
      </c>
      <c r="AY355" s="250" t="s">
        <v>176</v>
      </c>
    </row>
    <row r="356" s="14" customFormat="1">
      <c r="A356" s="14"/>
      <c r="B356" s="251"/>
      <c r="C356" s="252"/>
      <c r="D356" s="242" t="s">
        <v>185</v>
      </c>
      <c r="E356" s="253" t="s">
        <v>1</v>
      </c>
      <c r="F356" s="254" t="s">
        <v>283</v>
      </c>
      <c r="G356" s="252"/>
      <c r="H356" s="255">
        <v>53.406999999999996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1" t="s">
        <v>185</v>
      </c>
      <c r="AU356" s="261" t="s">
        <v>177</v>
      </c>
      <c r="AV356" s="14" t="s">
        <v>85</v>
      </c>
      <c r="AW356" s="14" t="s">
        <v>34</v>
      </c>
      <c r="AX356" s="14" t="s">
        <v>76</v>
      </c>
      <c r="AY356" s="261" t="s">
        <v>176</v>
      </c>
    </row>
    <row r="357" s="14" customFormat="1">
      <c r="A357" s="14"/>
      <c r="B357" s="251"/>
      <c r="C357" s="252"/>
      <c r="D357" s="242" t="s">
        <v>185</v>
      </c>
      <c r="E357" s="253" t="s">
        <v>1</v>
      </c>
      <c r="F357" s="254" t="s">
        <v>284</v>
      </c>
      <c r="G357" s="252"/>
      <c r="H357" s="255">
        <v>91.972499999999997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185</v>
      </c>
      <c r="AU357" s="261" t="s">
        <v>177</v>
      </c>
      <c r="AV357" s="14" t="s">
        <v>85</v>
      </c>
      <c r="AW357" s="14" t="s">
        <v>34</v>
      </c>
      <c r="AX357" s="14" t="s">
        <v>76</v>
      </c>
      <c r="AY357" s="261" t="s">
        <v>176</v>
      </c>
    </row>
    <row r="358" s="14" customFormat="1">
      <c r="A358" s="14"/>
      <c r="B358" s="251"/>
      <c r="C358" s="252"/>
      <c r="D358" s="242" t="s">
        <v>185</v>
      </c>
      <c r="E358" s="253" t="s">
        <v>1</v>
      </c>
      <c r="F358" s="254" t="s">
        <v>285</v>
      </c>
      <c r="G358" s="252"/>
      <c r="H358" s="255">
        <v>36.515000000000001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185</v>
      </c>
      <c r="AU358" s="261" t="s">
        <v>177</v>
      </c>
      <c r="AV358" s="14" t="s">
        <v>85</v>
      </c>
      <c r="AW358" s="14" t="s">
        <v>34</v>
      </c>
      <c r="AX358" s="14" t="s">
        <v>76</v>
      </c>
      <c r="AY358" s="261" t="s">
        <v>176</v>
      </c>
    </row>
    <row r="359" s="14" customFormat="1">
      <c r="A359" s="14"/>
      <c r="B359" s="251"/>
      <c r="C359" s="252"/>
      <c r="D359" s="242" t="s">
        <v>185</v>
      </c>
      <c r="E359" s="253" t="s">
        <v>1</v>
      </c>
      <c r="F359" s="254" t="s">
        <v>286</v>
      </c>
      <c r="G359" s="252"/>
      <c r="H359" s="255">
        <v>53.765000000000001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185</v>
      </c>
      <c r="AU359" s="261" t="s">
        <v>177</v>
      </c>
      <c r="AV359" s="14" t="s">
        <v>85</v>
      </c>
      <c r="AW359" s="14" t="s">
        <v>34</v>
      </c>
      <c r="AX359" s="14" t="s">
        <v>76</v>
      </c>
      <c r="AY359" s="261" t="s">
        <v>176</v>
      </c>
    </row>
    <row r="360" s="14" customFormat="1">
      <c r="A360" s="14"/>
      <c r="B360" s="251"/>
      <c r="C360" s="252"/>
      <c r="D360" s="242" t="s">
        <v>185</v>
      </c>
      <c r="E360" s="253" t="s">
        <v>1</v>
      </c>
      <c r="F360" s="254" t="s">
        <v>287</v>
      </c>
      <c r="G360" s="252"/>
      <c r="H360" s="255">
        <v>27.109999999999999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185</v>
      </c>
      <c r="AU360" s="261" t="s">
        <v>177</v>
      </c>
      <c r="AV360" s="14" t="s">
        <v>85</v>
      </c>
      <c r="AW360" s="14" t="s">
        <v>34</v>
      </c>
      <c r="AX360" s="14" t="s">
        <v>76</v>
      </c>
      <c r="AY360" s="261" t="s">
        <v>176</v>
      </c>
    </row>
    <row r="361" s="14" customFormat="1">
      <c r="A361" s="14"/>
      <c r="B361" s="251"/>
      <c r="C361" s="252"/>
      <c r="D361" s="242" t="s">
        <v>185</v>
      </c>
      <c r="E361" s="253" t="s">
        <v>1</v>
      </c>
      <c r="F361" s="254" t="s">
        <v>288</v>
      </c>
      <c r="G361" s="252"/>
      <c r="H361" s="255">
        <v>34.909999999999997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185</v>
      </c>
      <c r="AU361" s="261" t="s">
        <v>177</v>
      </c>
      <c r="AV361" s="14" t="s">
        <v>85</v>
      </c>
      <c r="AW361" s="14" t="s">
        <v>34</v>
      </c>
      <c r="AX361" s="14" t="s">
        <v>76</v>
      </c>
      <c r="AY361" s="261" t="s">
        <v>176</v>
      </c>
    </row>
    <row r="362" s="14" customFormat="1">
      <c r="A362" s="14"/>
      <c r="B362" s="251"/>
      <c r="C362" s="252"/>
      <c r="D362" s="242" t="s">
        <v>185</v>
      </c>
      <c r="E362" s="253" t="s">
        <v>1</v>
      </c>
      <c r="F362" s="254" t="s">
        <v>289</v>
      </c>
      <c r="G362" s="252"/>
      <c r="H362" s="255">
        <v>29.690000000000001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185</v>
      </c>
      <c r="AU362" s="261" t="s">
        <v>177</v>
      </c>
      <c r="AV362" s="14" t="s">
        <v>85</v>
      </c>
      <c r="AW362" s="14" t="s">
        <v>34</v>
      </c>
      <c r="AX362" s="14" t="s">
        <v>76</v>
      </c>
      <c r="AY362" s="261" t="s">
        <v>176</v>
      </c>
    </row>
    <row r="363" s="14" customFormat="1">
      <c r="A363" s="14"/>
      <c r="B363" s="251"/>
      <c r="C363" s="252"/>
      <c r="D363" s="242" t="s">
        <v>185</v>
      </c>
      <c r="E363" s="253" t="s">
        <v>1</v>
      </c>
      <c r="F363" s="254" t="s">
        <v>290</v>
      </c>
      <c r="G363" s="252"/>
      <c r="H363" s="255">
        <v>51.990000000000002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1" t="s">
        <v>185</v>
      </c>
      <c r="AU363" s="261" t="s">
        <v>177</v>
      </c>
      <c r="AV363" s="14" t="s">
        <v>85</v>
      </c>
      <c r="AW363" s="14" t="s">
        <v>34</v>
      </c>
      <c r="AX363" s="14" t="s">
        <v>76</v>
      </c>
      <c r="AY363" s="261" t="s">
        <v>176</v>
      </c>
    </row>
    <row r="364" s="15" customFormat="1">
      <c r="A364" s="15"/>
      <c r="B364" s="267"/>
      <c r="C364" s="268"/>
      <c r="D364" s="242" t="s">
        <v>185</v>
      </c>
      <c r="E364" s="269" t="s">
        <v>1</v>
      </c>
      <c r="F364" s="270" t="s">
        <v>291</v>
      </c>
      <c r="G364" s="268"/>
      <c r="H364" s="271">
        <v>379.35950000000003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7" t="s">
        <v>185</v>
      </c>
      <c r="AU364" s="277" t="s">
        <v>177</v>
      </c>
      <c r="AV364" s="15" t="s">
        <v>177</v>
      </c>
      <c r="AW364" s="15" t="s">
        <v>34</v>
      </c>
      <c r="AX364" s="15" t="s">
        <v>76</v>
      </c>
      <c r="AY364" s="277" t="s">
        <v>176</v>
      </c>
    </row>
    <row r="365" s="13" customFormat="1">
      <c r="A365" s="13"/>
      <c r="B365" s="240"/>
      <c r="C365" s="241"/>
      <c r="D365" s="242" t="s">
        <v>185</v>
      </c>
      <c r="E365" s="243" t="s">
        <v>1</v>
      </c>
      <c r="F365" s="244" t="s">
        <v>292</v>
      </c>
      <c r="G365" s="241"/>
      <c r="H365" s="243" t="s">
        <v>1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185</v>
      </c>
      <c r="AU365" s="250" t="s">
        <v>177</v>
      </c>
      <c r="AV365" s="13" t="s">
        <v>83</v>
      </c>
      <c r="AW365" s="13" t="s">
        <v>34</v>
      </c>
      <c r="AX365" s="13" t="s">
        <v>76</v>
      </c>
      <c r="AY365" s="250" t="s">
        <v>176</v>
      </c>
    </row>
    <row r="366" s="14" customFormat="1">
      <c r="A366" s="14"/>
      <c r="B366" s="251"/>
      <c r="C366" s="252"/>
      <c r="D366" s="242" t="s">
        <v>185</v>
      </c>
      <c r="E366" s="253" t="s">
        <v>1</v>
      </c>
      <c r="F366" s="254" t="s">
        <v>293</v>
      </c>
      <c r="G366" s="252"/>
      <c r="H366" s="255">
        <v>54.134999999999998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1" t="s">
        <v>185</v>
      </c>
      <c r="AU366" s="261" t="s">
        <v>177</v>
      </c>
      <c r="AV366" s="14" t="s">
        <v>85</v>
      </c>
      <c r="AW366" s="14" t="s">
        <v>34</v>
      </c>
      <c r="AX366" s="14" t="s">
        <v>76</v>
      </c>
      <c r="AY366" s="261" t="s">
        <v>176</v>
      </c>
    </row>
    <row r="367" s="14" customFormat="1">
      <c r="A367" s="14"/>
      <c r="B367" s="251"/>
      <c r="C367" s="252"/>
      <c r="D367" s="242" t="s">
        <v>185</v>
      </c>
      <c r="E367" s="253" t="s">
        <v>1</v>
      </c>
      <c r="F367" s="254" t="s">
        <v>294</v>
      </c>
      <c r="G367" s="252"/>
      <c r="H367" s="255">
        <v>56.295000000000002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185</v>
      </c>
      <c r="AU367" s="261" t="s">
        <v>177</v>
      </c>
      <c r="AV367" s="14" t="s">
        <v>85</v>
      </c>
      <c r="AW367" s="14" t="s">
        <v>34</v>
      </c>
      <c r="AX367" s="14" t="s">
        <v>76</v>
      </c>
      <c r="AY367" s="261" t="s">
        <v>176</v>
      </c>
    </row>
    <row r="368" s="14" customFormat="1">
      <c r="A368" s="14"/>
      <c r="B368" s="251"/>
      <c r="C368" s="252"/>
      <c r="D368" s="242" t="s">
        <v>185</v>
      </c>
      <c r="E368" s="253" t="s">
        <v>1</v>
      </c>
      <c r="F368" s="254" t="s">
        <v>295</v>
      </c>
      <c r="G368" s="252"/>
      <c r="H368" s="255">
        <v>7.1699999999999999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185</v>
      </c>
      <c r="AU368" s="261" t="s">
        <v>177</v>
      </c>
      <c r="AV368" s="14" t="s">
        <v>85</v>
      </c>
      <c r="AW368" s="14" t="s">
        <v>34</v>
      </c>
      <c r="AX368" s="14" t="s">
        <v>76</v>
      </c>
      <c r="AY368" s="261" t="s">
        <v>176</v>
      </c>
    </row>
    <row r="369" s="14" customFormat="1">
      <c r="A369" s="14"/>
      <c r="B369" s="251"/>
      <c r="C369" s="252"/>
      <c r="D369" s="242" t="s">
        <v>185</v>
      </c>
      <c r="E369" s="253" t="s">
        <v>1</v>
      </c>
      <c r="F369" s="254" t="s">
        <v>296</v>
      </c>
      <c r="G369" s="252"/>
      <c r="H369" s="255">
        <v>3.1499999999999999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185</v>
      </c>
      <c r="AU369" s="261" t="s">
        <v>177</v>
      </c>
      <c r="AV369" s="14" t="s">
        <v>85</v>
      </c>
      <c r="AW369" s="14" t="s">
        <v>34</v>
      </c>
      <c r="AX369" s="14" t="s">
        <v>76</v>
      </c>
      <c r="AY369" s="261" t="s">
        <v>176</v>
      </c>
    </row>
    <row r="370" s="14" customFormat="1">
      <c r="A370" s="14"/>
      <c r="B370" s="251"/>
      <c r="C370" s="252"/>
      <c r="D370" s="242" t="s">
        <v>185</v>
      </c>
      <c r="E370" s="253" t="s">
        <v>1</v>
      </c>
      <c r="F370" s="254" t="s">
        <v>297</v>
      </c>
      <c r="G370" s="252"/>
      <c r="H370" s="255">
        <v>7.0800000000000001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1" t="s">
        <v>185</v>
      </c>
      <c r="AU370" s="261" t="s">
        <v>177</v>
      </c>
      <c r="AV370" s="14" t="s">
        <v>85</v>
      </c>
      <c r="AW370" s="14" t="s">
        <v>34</v>
      </c>
      <c r="AX370" s="14" t="s">
        <v>76</v>
      </c>
      <c r="AY370" s="261" t="s">
        <v>176</v>
      </c>
    </row>
    <row r="371" s="14" customFormat="1">
      <c r="A371" s="14"/>
      <c r="B371" s="251"/>
      <c r="C371" s="252"/>
      <c r="D371" s="242" t="s">
        <v>185</v>
      </c>
      <c r="E371" s="253" t="s">
        <v>1</v>
      </c>
      <c r="F371" s="254" t="s">
        <v>298</v>
      </c>
      <c r="G371" s="252"/>
      <c r="H371" s="255">
        <v>19.739999999999998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1" t="s">
        <v>185</v>
      </c>
      <c r="AU371" s="261" t="s">
        <v>177</v>
      </c>
      <c r="AV371" s="14" t="s">
        <v>85</v>
      </c>
      <c r="AW371" s="14" t="s">
        <v>34</v>
      </c>
      <c r="AX371" s="14" t="s">
        <v>76</v>
      </c>
      <c r="AY371" s="261" t="s">
        <v>176</v>
      </c>
    </row>
    <row r="372" s="14" customFormat="1">
      <c r="A372" s="14"/>
      <c r="B372" s="251"/>
      <c r="C372" s="252"/>
      <c r="D372" s="242" t="s">
        <v>185</v>
      </c>
      <c r="E372" s="253" t="s">
        <v>1</v>
      </c>
      <c r="F372" s="254" t="s">
        <v>299</v>
      </c>
      <c r="G372" s="252"/>
      <c r="H372" s="255">
        <v>29.219999999999999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185</v>
      </c>
      <c r="AU372" s="261" t="s">
        <v>177</v>
      </c>
      <c r="AV372" s="14" t="s">
        <v>85</v>
      </c>
      <c r="AW372" s="14" t="s">
        <v>34</v>
      </c>
      <c r="AX372" s="14" t="s">
        <v>76</v>
      </c>
      <c r="AY372" s="261" t="s">
        <v>176</v>
      </c>
    </row>
    <row r="373" s="14" customFormat="1">
      <c r="A373" s="14"/>
      <c r="B373" s="251"/>
      <c r="C373" s="252"/>
      <c r="D373" s="242" t="s">
        <v>185</v>
      </c>
      <c r="E373" s="253" t="s">
        <v>1</v>
      </c>
      <c r="F373" s="254" t="s">
        <v>300</v>
      </c>
      <c r="G373" s="252"/>
      <c r="H373" s="255">
        <v>28.440000000000001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1" t="s">
        <v>185</v>
      </c>
      <c r="AU373" s="261" t="s">
        <v>177</v>
      </c>
      <c r="AV373" s="14" t="s">
        <v>85</v>
      </c>
      <c r="AW373" s="14" t="s">
        <v>34</v>
      </c>
      <c r="AX373" s="14" t="s">
        <v>76</v>
      </c>
      <c r="AY373" s="261" t="s">
        <v>176</v>
      </c>
    </row>
    <row r="374" s="14" customFormat="1">
      <c r="A374" s="14"/>
      <c r="B374" s="251"/>
      <c r="C374" s="252"/>
      <c r="D374" s="242" t="s">
        <v>185</v>
      </c>
      <c r="E374" s="253" t="s">
        <v>1</v>
      </c>
      <c r="F374" s="254" t="s">
        <v>301</v>
      </c>
      <c r="G374" s="252"/>
      <c r="H374" s="255">
        <v>11.34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185</v>
      </c>
      <c r="AU374" s="261" t="s">
        <v>177</v>
      </c>
      <c r="AV374" s="14" t="s">
        <v>85</v>
      </c>
      <c r="AW374" s="14" t="s">
        <v>34</v>
      </c>
      <c r="AX374" s="14" t="s">
        <v>76</v>
      </c>
      <c r="AY374" s="261" t="s">
        <v>176</v>
      </c>
    </row>
    <row r="375" s="14" customFormat="1">
      <c r="A375" s="14"/>
      <c r="B375" s="251"/>
      <c r="C375" s="252"/>
      <c r="D375" s="242" t="s">
        <v>185</v>
      </c>
      <c r="E375" s="253" t="s">
        <v>1</v>
      </c>
      <c r="F375" s="254" t="s">
        <v>302</v>
      </c>
      <c r="G375" s="252"/>
      <c r="H375" s="255">
        <v>38.07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185</v>
      </c>
      <c r="AU375" s="261" t="s">
        <v>177</v>
      </c>
      <c r="AV375" s="14" t="s">
        <v>85</v>
      </c>
      <c r="AW375" s="14" t="s">
        <v>34</v>
      </c>
      <c r="AX375" s="14" t="s">
        <v>76</v>
      </c>
      <c r="AY375" s="261" t="s">
        <v>176</v>
      </c>
    </row>
    <row r="376" s="14" customFormat="1">
      <c r="A376" s="14"/>
      <c r="B376" s="251"/>
      <c r="C376" s="252"/>
      <c r="D376" s="242" t="s">
        <v>185</v>
      </c>
      <c r="E376" s="253" t="s">
        <v>1</v>
      </c>
      <c r="F376" s="254" t="s">
        <v>303</v>
      </c>
      <c r="G376" s="252"/>
      <c r="H376" s="255">
        <v>6.9749999999999996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1" t="s">
        <v>185</v>
      </c>
      <c r="AU376" s="261" t="s">
        <v>177</v>
      </c>
      <c r="AV376" s="14" t="s">
        <v>85</v>
      </c>
      <c r="AW376" s="14" t="s">
        <v>34</v>
      </c>
      <c r="AX376" s="14" t="s">
        <v>76</v>
      </c>
      <c r="AY376" s="261" t="s">
        <v>176</v>
      </c>
    </row>
    <row r="377" s="14" customFormat="1">
      <c r="A377" s="14"/>
      <c r="B377" s="251"/>
      <c r="C377" s="252"/>
      <c r="D377" s="242" t="s">
        <v>185</v>
      </c>
      <c r="E377" s="253" t="s">
        <v>1</v>
      </c>
      <c r="F377" s="254" t="s">
        <v>304</v>
      </c>
      <c r="G377" s="252"/>
      <c r="H377" s="255">
        <v>3.4500000000000002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185</v>
      </c>
      <c r="AU377" s="261" t="s">
        <v>177</v>
      </c>
      <c r="AV377" s="14" t="s">
        <v>85</v>
      </c>
      <c r="AW377" s="14" t="s">
        <v>34</v>
      </c>
      <c r="AX377" s="14" t="s">
        <v>76</v>
      </c>
      <c r="AY377" s="261" t="s">
        <v>176</v>
      </c>
    </row>
    <row r="378" s="14" customFormat="1">
      <c r="A378" s="14"/>
      <c r="B378" s="251"/>
      <c r="C378" s="252"/>
      <c r="D378" s="242" t="s">
        <v>185</v>
      </c>
      <c r="E378" s="253" t="s">
        <v>1</v>
      </c>
      <c r="F378" s="254" t="s">
        <v>305</v>
      </c>
      <c r="G378" s="252"/>
      <c r="H378" s="255">
        <v>8.4900000000000002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1" t="s">
        <v>185</v>
      </c>
      <c r="AU378" s="261" t="s">
        <v>177</v>
      </c>
      <c r="AV378" s="14" t="s">
        <v>85</v>
      </c>
      <c r="AW378" s="14" t="s">
        <v>34</v>
      </c>
      <c r="AX378" s="14" t="s">
        <v>76</v>
      </c>
      <c r="AY378" s="261" t="s">
        <v>176</v>
      </c>
    </row>
    <row r="379" s="14" customFormat="1">
      <c r="A379" s="14"/>
      <c r="B379" s="251"/>
      <c r="C379" s="252"/>
      <c r="D379" s="242" t="s">
        <v>185</v>
      </c>
      <c r="E379" s="253" t="s">
        <v>1</v>
      </c>
      <c r="F379" s="254" t="s">
        <v>306</v>
      </c>
      <c r="G379" s="252"/>
      <c r="H379" s="255">
        <v>21.914999999999999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1" t="s">
        <v>185</v>
      </c>
      <c r="AU379" s="261" t="s">
        <v>177</v>
      </c>
      <c r="AV379" s="14" t="s">
        <v>85</v>
      </c>
      <c r="AW379" s="14" t="s">
        <v>34</v>
      </c>
      <c r="AX379" s="14" t="s">
        <v>76</v>
      </c>
      <c r="AY379" s="261" t="s">
        <v>176</v>
      </c>
    </row>
    <row r="380" s="15" customFormat="1">
      <c r="A380" s="15"/>
      <c r="B380" s="267"/>
      <c r="C380" s="268"/>
      <c r="D380" s="242" t="s">
        <v>185</v>
      </c>
      <c r="E380" s="269" t="s">
        <v>1</v>
      </c>
      <c r="F380" s="270" t="s">
        <v>291</v>
      </c>
      <c r="G380" s="268"/>
      <c r="H380" s="271">
        <v>295.47000000000003</v>
      </c>
      <c r="I380" s="272"/>
      <c r="J380" s="268"/>
      <c r="K380" s="268"/>
      <c r="L380" s="273"/>
      <c r="M380" s="274"/>
      <c r="N380" s="275"/>
      <c r="O380" s="275"/>
      <c r="P380" s="275"/>
      <c r="Q380" s="275"/>
      <c r="R380" s="275"/>
      <c r="S380" s="275"/>
      <c r="T380" s="27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7" t="s">
        <v>185</v>
      </c>
      <c r="AU380" s="277" t="s">
        <v>177</v>
      </c>
      <c r="AV380" s="15" t="s">
        <v>177</v>
      </c>
      <c r="AW380" s="15" t="s">
        <v>34</v>
      </c>
      <c r="AX380" s="15" t="s">
        <v>76</v>
      </c>
      <c r="AY380" s="277" t="s">
        <v>176</v>
      </c>
    </row>
    <row r="381" s="16" customFormat="1">
      <c r="A381" s="16"/>
      <c r="B381" s="278"/>
      <c r="C381" s="279"/>
      <c r="D381" s="242" t="s">
        <v>185</v>
      </c>
      <c r="E381" s="280" t="s">
        <v>1</v>
      </c>
      <c r="F381" s="281" t="s">
        <v>307</v>
      </c>
      <c r="G381" s="279"/>
      <c r="H381" s="282">
        <v>674.82950000000005</v>
      </c>
      <c r="I381" s="283"/>
      <c r="J381" s="279"/>
      <c r="K381" s="279"/>
      <c r="L381" s="284"/>
      <c r="M381" s="285"/>
      <c r="N381" s="286"/>
      <c r="O381" s="286"/>
      <c r="P381" s="286"/>
      <c r="Q381" s="286"/>
      <c r="R381" s="286"/>
      <c r="S381" s="286"/>
      <c r="T381" s="28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8" t="s">
        <v>185</v>
      </c>
      <c r="AU381" s="288" t="s">
        <v>177</v>
      </c>
      <c r="AV381" s="16" t="s">
        <v>183</v>
      </c>
      <c r="AW381" s="16" t="s">
        <v>34</v>
      </c>
      <c r="AX381" s="16" t="s">
        <v>83</v>
      </c>
      <c r="AY381" s="288" t="s">
        <v>176</v>
      </c>
    </row>
    <row r="382" s="2" customFormat="1" ht="33" customHeight="1">
      <c r="A382" s="39"/>
      <c r="B382" s="40"/>
      <c r="C382" s="227" t="s">
        <v>329</v>
      </c>
      <c r="D382" s="227" t="s">
        <v>179</v>
      </c>
      <c r="E382" s="228" t="s">
        <v>330</v>
      </c>
      <c r="F382" s="229" t="s">
        <v>331</v>
      </c>
      <c r="G382" s="230" t="s">
        <v>243</v>
      </c>
      <c r="H382" s="231">
        <v>6748.2950000000001</v>
      </c>
      <c r="I382" s="232"/>
      <c r="J382" s="233">
        <f>ROUND(I382*H382,2)</f>
        <v>0</v>
      </c>
      <c r="K382" s="229" t="s">
        <v>225</v>
      </c>
      <c r="L382" s="45"/>
      <c r="M382" s="234" t="s">
        <v>1</v>
      </c>
      <c r="N382" s="235" t="s">
        <v>41</v>
      </c>
      <c r="O382" s="92"/>
      <c r="P382" s="236">
        <f>O382*H382</f>
        <v>0</v>
      </c>
      <c r="Q382" s="236">
        <v>0.00131</v>
      </c>
      <c r="R382" s="236">
        <f>Q382*H382</f>
        <v>8.8402664499999997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183</v>
      </c>
      <c r="AT382" s="238" t="s">
        <v>179</v>
      </c>
      <c r="AU382" s="238" t="s">
        <v>177</v>
      </c>
      <c r="AY382" s="18" t="s">
        <v>176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83</v>
      </c>
      <c r="BK382" s="239">
        <f>ROUND(I382*H382,2)</f>
        <v>0</v>
      </c>
      <c r="BL382" s="18" t="s">
        <v>183</v>
      </c>
      <c r="BM382" s="238" t="s">
        <v>332</v>
      </c>
    </row>
    <row r="383" s="2" customFormat="1">
      <c r="A383" s="39"/>
      <c r="B383" s="40"/>
      <c r="C383" s="41"/>
      <c r="D383" s="262" t="s">
        <v>194</v>
      </c>
      <c r="E383" s="41"/>
      <c r="F383" s="263" t="s">
        <v>333</v>
      </c>
      <c r="G383" s="41"/>
      <c r="H383" s="41"/>
      <c r="I383" s="264"/>
      <c r="J383" s="41"/>
      <c r="K383" s="41"/>
      <c r="L383" s="45"/>
      <c r="M383" s="265"/>
      <c r="N383" s="26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194</v>
      </c>
      <c r="AU383" s="18" t="s">
        <v>177</v>
      </c>
    </row>
    <row r="384" s="14" customFormat="1">
      <c r="A384" s="14"/>
      <c r="B384" s="251"/>
      <c r="C384" s="252"/>
      <c r="D384" s="242" t="s">
        <v>185</v>
      </c>
      <c r="E384" s="252"/>
      <c r="F384" s="254" t="s">
        <v>334</v>
      </c>
      <c r="G384" s="252"/>
      <c r="H384" s="255">
        <v>6748.2950000000001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1" t="s">
        <v>185</v>
      </c>
      <c r="AU384" s="261" t="s">
        <v>177</v>
      </c>
      <c r="AV384" s="14" t="s">
        <v>85</v>
      </c>
      <c r="AW384" s="14" t="s">
        <v>4</v>
      </c>
      <c r="AX384" s="14" t="s">
        <v>83</v>
      </c>
      <c r="AY384" s="261" t="s">
        <v>176</v>
      </c>
    </row>
    <row r="385" s="2" customFormat="1" ht="21.75" customHeight="1">
      <c r="A385" s="39"/>
      <c r="B385" s="40"/>
      <c r="C385" s="227" t="s">
        <v>335</v>
      </c>
      <c r="D385" s="227" t="s">
        <v>179</v>
      </c>
      <c r="E385" s="228" t="s">
        <v>336</v>
      </c>
      <c r="F385" s="229" t="s">
        <v>337</v>
      </c>
      <c r="G385" s="230" t="s">
        <v>243</v>
      </c>
      <c r="H385" s="231">
        <v>674.83000000000004</v>
      </c>
      <c r="I385" s="232"/>
      <c r="J385" s="233">
        <f>ROUND(I385*H385,2)</f>
        <v>0</v>
      </c>
      <c r="K385" s="229" t="s">
        <v>225</v>
      </c>
      <c r="L385" s="45"/>
      <c r="M385" s="234" t="s">
        <v>1</v>
      </c>
      <c r="N385" s="235" t="s">
        <v>41</v>
      </c>
      <c r="O385" s="92"/>
      <c r="P385" s="236">
        <f>O385*H385</f>
        <v>0</v>
      </c>
      <c r="Q385" s="236">
        <v>0.0030000000000000001</v>
      </c>
      <c r="R385" s="236">
        <f>Q385*H385</f>
        <v>2.0244900000000001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183</v>
      </c>
      <c r="AT385" s="238" t="s">
        <v>179</v>
      </c>
      <c r="AU385" s="238" t="s">
        <v>177</v>
      </c>
      <c r="AY385" s="18" t="s">
        <v>176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83</v>
      </c>
      <c r="BK385" s="239">
        <f>ROUND(I385*H385,2)</f>
        <v>0</v>
      </c>
      <c r="BL385" s="18" t="s">
        <v>183</v>
      </c>
      <c r="BM385" s="238" t="s">
        <v>338</v>
      </c>
    </row>
    <row r="386" s="2" customFormat="1">
      <c r="A386" s="39"/>
      <c r="B386" s="40"/>
      <c r="C386" s="41"/>
      <c r="D386" s="262" t="s">
        <v>194</v>
      </c>
      <c r="E386" s="41"/>
      <c r="F386" s="263" t="s">
        <v>339</v>
      </c>
      <c r="G386" s="41"/>
      <c r="H386" s="41"/>
      <c r="I386" s="264"/>
      <c r="J386" s="41"/>
      <c r="K386" s="41"/>
      <c r="L386" s="45"/>
      <c r="M386" s="265"/>
      <c r="N386" s="266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194</v>
      </c>
      <c r="AU386" s="18" t="s">
        <v>177</v>
      </c>
    </row>
    <row r="387" s="13" customFormat="1">
      <c r="A387" s="13"/>
      <c r="B387" s="240"/>
      <c r="C387" s="241"/>
      <c r="D387" s="242" t="s">
        <v>185</v>
      </c>
      <c r="E387" s="243" t="s">
        <v>1</v>
      </c>
      <c r="F387" s="244" t="s">
        <v>207</v>
      </c>
      <c r="G387" s="241"/>
      <c r="H387" s="243" t="s">
        <v>1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0" t="s">
        <v>185</v>
      </c>
      <c r="AU387" s="250" t="s">
        <v>177</v>
      </c>
      <c r="AV387" s="13" t="s">
        <v>83</v>
      </c>
      <c r="AW387" s="13" t="s">
        <v>34</v>
      </c>
      <c r="AX387" s="13" t="s">
        <v>76</v>
      </c>
      <c r="AY387" s="250" t="s">
        <v>176</v>
      </c>
    </row>
    <row r="388" s="13" customFormat="1">
      <c r="A388" s="13"/>
      <c r="B388" s="240"/>
      <c r="C388" s="241"/>
      <c r="D388" s="242" t="s">
        <v>185</v>
      </c>
      <c r="E388" s="243" t="s">
        <v>1</v>
      </c>
      <c r="F388" s="244" t="s">
        <v>281</v>
      </c>
      <c r="G388" s="241"/>
      <c r="H388" s="243" t="s">
        <v>1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0" t="s">
        <v>185</v>
      </c>
      <c r="AU388" s="250" t="s">
        <v>177</v>
      </c>
      <c r="AV388" s="13" t="s">
        <v>83</v>
      </c>
      <c r="AW388" s="13" t="s">
        <v>34</v>
      </c>
      <c r="AX388" s="13" t="s">
        <v>76</v>
      </c>
      <c r="AY388" s="250" t="s">
        <v>176</v>
      </c>
    </row>
    <row r="389" s="13" customFormat="1">
      <c r="A389" s="13"/>
      <c r="B389" s="240"/>
      <c r="C389" s="241"/>
      <c r="D389" s="242" t="s">
        <v>185</v>
      </c>
      <c r="E389" s="243" t="s">
        <v>1</v>
      </c>
      <c r="F389" s="244" t="s">
        <v>188</v>
      </c>
      <c r="G389" s="241"/>
      <c r="H389" s="243" t="s">
        <v>1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0" t="s">
        <v>185</v>
      </c>
      <c r="AU389" s="250" t="s">
        <v>177</v>
      </c>
      <c r="AV389" s="13" t="s">
        <v>83</v>
      </c>
      <c r="AW389" s="13" t="s">
        <v>34</v>
      </c>
      <c r="AX389" s="13" t="s">
        <v>76</v>
      </c>
      <c r="AY389" s="250" t="s">
        <v>176</v>
      </c>
    </row>
    <row r="390" s="13" customFormat="1">
      <c r="A390" s="13"/>
      <c r="B390" s="240"/>
      <c r="C390" s="241"/>
      <c r="D390" s="242" t="s">
        <v>185</v>
      </c>
      <c r="E390" s="243" t="s">
        <v>1</v>
      </c>
      <c r="F390" s="244" t="s">
        <v>282</v>
      </c>
      <c r="G390" s="241"/>
      <c r="H390" s="243" t="s">
        <v>1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0" t="s">
        <v>185</v>
      </c>
      <c r="AU390" s="250" t="s">
        <v>177</v>
      </c>
      <c r="AV390" s="13" t="s">
        <v>83</v>
      </c>
      <c r="AW390" s="13" t="s">
        <v>34</v>
      </c>
      <c r="AX390" s="13" t="s">
        <v>76</v>
      </c>
      <c r="AY390" s="250" t="s">
        <v>176</v>
      </c>
    </row>
    <row r="391" s="14" customFormat="1">
      <c r="A391" s="14"/>
      <c r="B391" s="251"/>
      <c r="C391" s="252"/>
      <c r="D391" s="242" t="s">
        <v>185</v>
      </c>
      <c r="E391" s="253" t="s">
        <v>1</v>
      </c>
      <c r="F391" s="254" t="s">
        <v>283</v>
      </c>
      <c r="G391" s="252"/>
      <c r="H391" s="255">
        <v>53.406999999999996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185</v>
      </c>
      <c r="AU391" s="261" t="s">
        <v>177</v>
      </c>
      <c r="AV391" s="14" t="s">
        <v>85</v>
      </c>
      <c r="AW391" s="14" t="s">
        <v>34</v>
      </c>
      <c r="AX391" s="14" t="s">
        <v>76</v>
      </c>
      <c r="AY391" s="261" t="s">
        <v>176</v>
      </c>
    </row>
    <row r="392" s="14" customFormat="1">
      <c r="A392" s="14"/>
      <c r="B392" s="251"/>
      <c r="C392" s="252"/>
      <c r="D392" s="242" t="s">
        <v>185</v>
      </c>
      <c r="E392" s="253" t="s">
        <v>1</v>
      </c>
      <c r="F392" s="254" t="s">
        <v>284</v>
      </c>
      <c r="G392" s="252"/>
      <c r="H392" s="255">
        <v>91.972499999999997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185</v>
      </c>
      <c r="AU392" s="261" t="s">
        <v>177</v>
      </c>
      <c r="AV392" s="14" t="s">
        <v>85</v>
      </c>
      <c r="AW392" s="14" t="s">
        <v>34</v>
      </c>
      <c r="AX392" s="14" t="s">
        <v>76</v>
      </c>
      <c r="AY392" s="261" t="s">
        <v>176</v>
      </c>
    </row>
    <row r="393" s="14" customFormat="1">
      <c r="A393" s="14"/>
      <c r="B393" s="251"/>
      <c r="C393" s="252"/>
      <c r="D393" s="242" t="s">
        <v>185</v>
      </c>
      <c r="E393" s="253" t="s">
        <v>1</v>
      </c>
      <c r="F393" s="254" t="s">
        <v>285</v>
      </c>
      <c r="G393" s="252"/>
      <c r="H393" s="255">
        <v>36.515000000000001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1" t="s">
        <v>185</v>
      </c>
      <c r="AU393" s="261" t="s">
        <v>177</v>
      </c>
      <c r="AV393" s="14" t="s">
        <v>85</v>
      </c>
      <c r="AW393" s="14" t="s">
        <v>34</v>
      </c>
      <c r="AX393" s="14" t="s">
        <v>76</v>
      </c>
      <c r="AY393" s="261" t="s">
        <v>176</v>
      </c>
    </row>
    <row r="394" s="14" customFormat="1">
      <c r="A394" s="14"/>
      <c r="B394" s="251"/>
      <c r="C394" s="252"/>
      <c r="D394" s="242" t="s">
        <v>185</v>
      </c>
      <c r="E394" s="253" t="s">
        <v>1</v>
      </c>
      <c r="F394" s="254" t="s">
        <v>286</v>
      </c>
      <c r="G394" s="252"/>
      <c r="H394" s="255">
        <v>53.765000000000001</v>
      </c>
      <c r="I394" s="256"/>
      <c r="J394" s="252"/>
      <c r="K394" s="252"/>
      <c r="L394" s="257"/>
      <c r="M394" s="258"/>
      <c r="N394" s="259"/>
      <c r="O394" s="259"/>
      <c r="P394" s="259"/>
      <c r="Q394" s="259"/>
      <c r="R394" s="259"/>
      <c r="S394" s="259"/>
      <c r="T394" s="26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1" t="s">
        <v>185</v>
      </c>
      <c r="AU394" s="261" t="s">
        <v>177</v>
      </c>
      <c r="AV394" s="14" t="s">
        <v>85</v>
      </c>
      <c r="AW394" s="14" t="s">
        <v>34</v>
      </c>
      <c r="AX394" s="14" t="s">
        <v>76</v>
      </c>
      <c r="AY394" s="261" t="s">
        <v>176</v>
      </c>
    </row>
    <row r="395" s="14" customFormat="1">
      <c r="A395" s="14"/>
      <c r="B395" s="251"/>
      <c r="C395" s="252"/>
      <c r="D395" s="242" t="s">
        <v>185</v>
      </c>
      <c r="E395" s="253" t="s">
        <v>1</v>
      </c>
      <c r="F395" s="254" t="s">
        <v>287</v>
      </c>
      <c r="G395" s="252"/>
      <c r="H395" s="255">
        <v>27.109999999999999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185</v>
      </c>
      <c r="AU395" s="261" t="s">
        <v>177</v>
      </c>
      <c r="AV395" s="14" t="s">
        <v>85</v>
      </c>
      <c r="AW395" s="14" t="s">
        <v>34</v>
      </c>
      <c r="AX395" s="14" t="s">
        <v>76</v>
      </c>
      <c r="AY395" s="261" t="s">
        <v>176</v>
      </c>
    </row>
    <row r="396" s="14" customFormat="1">
      <c r="A396" s="14"/>
      <c r="B396" s="251"/>
      <c r="C396" s="252"/>
      <c r="D396" s="242" t="s">
        <v>185</v>
      </c>
      <c r="E396" s="253" t="s">
        <v>1</v>
      </c>
      <c r="F396" s="254" t="s">
        <v>288</v>
      </c>
      <c r="G396" s="252"/>
      <c r="H396" s="255">
        <v>34.909999999999997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1" t="s">
        <v>185</v>
      </c>
      <c r="AU396" s="261" t="s">
        <v>177</v>
      </c>
      <c r="AV396" s="14" t="s">
        <v>85</v>
      </c>
      <c r="AW396" s="14" t="s">
        <v>34</v>
      </c>
      <c r="AX396" s="14" t="s">
        <v>76</v>
      </c>
      <c r="AY396" s="261" t="s">
        <v>176</v>
      </c>
    </row>
    <row r="397" s="14" customFormat="1">
      <c r="A397" s="14"/>
      <c r="B397" s="251"/>
      <c r="C397" s="252"/>
      <c r="D397" s="242" t="s">
        <v>185</v>
      </c>
      <c r="E397" s="253" t="s">
        <v>1</v>
      </c>
      <c r="F397" s="254" t="s">
        <v>289</v>
      </c>
      <c r="G397" s="252"/>
      <c r="H397" s="255">
        <v>29.690000000000001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185</v>
      </c>
      <c r="AU397" s="261" t="s">
        <v>177</v>
      </c>
      <c r="AV397" s="14" t="s">
        <v>85</v>
      </c>
      <c r="AW397" s="14" t="s">
        <v>34</v>
      </c>
      <c r="AX397" s="14" t="s">
        <v>76</v>
      </c>
      <c r="AY397" s="261" t="s">
        <v>176</v>
      </c>
    </row>
    <row r="398" s="14" customFormat="1">
      <c r="A398" s="14"/>
      <c r="B398" s="251"/>
      <c r="C398" s="252"/>
      <c r="D398" s="242" t="s">
        <v>185</v>
      </c>
      <c r="E398" s="253" t="s">
        <v>1</v>
      </c>
      <c r="F398" s="254" t="s">
        <v>290</v>
      </c>
      <c r="G398" s="252"/>
      <c r="H398" s="255">
        <v>51.990000000000002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1" t="s">
        <v>185</v>
      </c>
      <c r="AU398" s="261" t="s">
        <v>177</v>
      </c>
      <c r="AV398" s="14" t="s">
        <v>85</v>
      </c>
      <c r="AW398" s="14" t="s">
        <v>34</v>
      </c>
      <c r="AX398" s="14" t="s">
        <v>76</v>
      </c>
      <c r="AY398" s="261" t="s">
        <v>176</v>
      </c>
    </row>
    <row r="399" s="15" customFormat="1">
      <c r="A399" s="15"/>
      <c r="B399" s="267"/>
      <c r="C399" s="268"/>
      <c r="D399" s="242" t="s">
        <v>185</v>
      </c>
      <c r="E399" s="269" t="s">
        <v>1</v>
      </c>
      <c r="F399" s="270" t="s">
        <v>291</v>
      </c>
      <c r="G399" s="268"/>
      <c r="H399" s="271">
        <v>379.35950000000003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7" t="s">
        <v>185</v>
      </c>
      <c r="AU399" s="277" t="s">
        <v>177</v>
      </c>
      <c r="AV399" s="15" t="s">
        <v>177</v>
      </c>
      <c r="AW399" s="15" t="s">
        <v>34</v>
      </c>
      <c r="AX399" s="15" t="s">
        <v>76</v>
      </c>
      <c r="AY399" s="277" t="s">
        <v>176</v>
      </c>
    </row>
    <row r="400" s="13" customFormat="1">
      <c r="A400" s="13"/>
      <c r="B400" s="240"/>
      <c r="C400" s="241"/>
      <c r="D400" s="242" t="s">
        <v>185</v>
      </c>
      <c r="E400" s="243" t="s">
        <v>1</v>
      </c>
      <c r="F400" s="244" t="s">
        <v>292</v>
      </c>
      <c r="G400" s="241"/>
      <c r="H400" s="243" t="s">
        <v>1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0" t="s">
        <v>185</v>
      </c>
      <c r="AU400" s="250" t="s">
        <v>177</v>
      </c>
      <c r="AV400" s="13" t="s">
        <v>83</v>
      </c>
      <c r="AW400" s="13" t="s">
        <v>34</v>
      </c>
      <c r="AX400" s="13" t="s">
        <v>76</v>
      </c>
      <c r="AY400" s="250" t="s">
        <v>176</v>
      </c>
    </row>
    <row r="401" s="14" customFormat="1">
      <c r="A401" s="14"/>
      <c r="B401" s="251"/>
      <c r="C401" s="252"/>
      <c r="D401" s="242" t="s">
        <v>185</v>
      </c>
      <c r="E401" s="253" t="s">
        <v>1</v>
      </c>
      <c r="F401" s="254" t="s">
        <v>293</v>
      </c>
      <c r="G401" s="252"/>
      <c r="H401" s="255">
        <v>54.134999999999998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1" t="s">
        <v>185</v>
      </c>
      <c r="AU401" s="261" t="s">
        <v>177</v>
      </c>
      <c r="AV401" s="14" t="s">
        <v>85</v>
      </c>
      <c r="AW401" s="14" t="s">
        <v>34</v>
      </c>
      <c r="AX401" s="14" t="s">
        <v>76</v>
      </c>
      <c r="AY401" s="261" t="s">
        <v>176</v>
      </c>
    </row>
    <row r="402" s="14" customFormat="1">
      <c r="A402" s="14"/>
      <c r="B402" s="251"/>
      <c r="C402" s="252"/>
      <c r="D402" s="242" t="s">
        <v>185</v>
      </c>
      <c r="E402" s="253" t="s">
        <v>1</v>
      </c>
      <c r="F402" s="254" t="s">
        <v>294</v>
      </c>
      <c r="G402" s="252"/>
      <c r="H402" s="255">
        <v>56.295000000000002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1" t="s">
        <v>185</v>
      </c>
      <c r="AU402" s="261" t="s">
        <v>177</v>
      </c>
      <c r="AV402" s="14" t="s">
        <v>85</v>
      </c>
      <c r="AW402" s="14" t="s">
        <v>34</v>
      </c>
      <c r="AX402" s="14" t="s">
        <v>76</v>
      </c>
      <c r="AY402" s="261" t="s">
        <v>176</v>
      </c>
    </row>
    <row r="403" s="14" customFormat="1">
      <c r="A403" s="14"/>
      <c r="B403" s="251"/>
      <c r="C403" s="252"/>
      <c r="D403" s="242" t="s">
        <v>185</v>
      </c>
      <c r="E403" s="253" t="s">
        <v>1</v>
      </c>
      <c r="F403" s="254" t="s">
        <v>295</v>
      </c>
      <c r="G403" s="252"/>
      <c r="H403" s="255">
        <v>7.1699999999999999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1" t="s">
        <v>185</v>
      </c>
      <c r="AU403" s="261" t="s">
        <v>177</v>
      </c>
      <c r="AV403" s="14" t="s">
        <v>85</v>
      </c>
      <c r="AW403" s="14" t="s">
        <v>34</v>
      </c>
      <c r="AX403" s="14" t="s">
        <v>76</v>
      </c>
      <c r="AY403" s="261" t="s">
        <v>176</v>
      </c>
    </row>
    <row r="404" s="14" customFormat="1">
      <c r="A404" s="14"/>
      <c r="B404" s="251"/>
      <c r="C404" s="252"/>
      <c r="D404" s="242" t="s">
        <v>185</v>
      </c>
      <c r="E404" s="253" t="s">
        <v>1</v>
      </c>
      <c r="F404" s="254" t="s">
        <v>296</v>
      </c>
      <c r="G404" s="252"/>
      <c r="H404" s="255">
        <v>3.1499999999999999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1" t="s">
        <v>185</v>
      </c>
      <c r="AU404" s="261" t="s">
        <v>177</v>
      </c>
      <c r="AV404" s="14" t="s">
        <v>85</v>
      </c>
      <c r="AW404" s="14" t="s">
        <v>34</v>
      </c>
      <c r="AX404" s="14" t="s">
        <v>76</v>
      </c>
      <c r="AY404" s="261" t="s">
        <v>176</v>
      </c>
    </row>
    <row r="405" s="14" customFormat="1">
      <c r="A405" s="14"/>
      <c r="B405" s="251"/>
      <c r="C405" s="252"/>
      <c r="D405" s="242" t="s">
        <v>185</v>
      </c>
      <c r="E405" s="253" t="s">
        <v>1</v>
      </c>
      <c r="F405" s="254" t="s">
        <v>297</v>
      </c>
      <c r="G405" s="252"/>
      <c r="H405" s="255">
        <v>7.0800000000000001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1" t="s">
        <v>185</v>
      </c>
      <c r="AU405" s="261" t="s">
        <v>177</v>
      </c>
      <c r="AV405" s="14" t="s">
        <v>85</v>
      </c>
      <c r="AW405" s="14" t="s">
        <v>34</v>
      </c>
      <c r="AX405" s="14" t="s">
        <v>76</v>
      </c>
      <c r="AY405" s="261" t="s">
        <v>176</v>
      </c>
    </row>
    <row r="406" s="14" customFormat="1">
      <c r="A406" s="14"/>
      <c r="B406" s="251"/>
      <c r="C406" s="252"/>
      <c r="D406" s="242" t="s">
        <v>185</v>
      </c>
      <c r="E406" s="253" t="s">
        <v>1</v>
      </c>
      <c r="F406" s="254" t="s">
        <v>298</v>
      </c>
      <c r="G406" s="252"/>
      <c r="H406" s="255">
        <v>19.739999999999998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1" t="s">
        <v>185</v>
      </c>
      <c r="AU406" s="261" t="s">
        <v>177</v>
      </c>
      <c r="AV406" s="14" t="s">
        <v>85</v>
      </c>
      <c r="AW406" s="14" t="s">
        <v>34</v>
      </c>
      <c r="AX406" s="14" t="s">
        <v>76</v>
      </c>
      <c r="AY406" s="261" t="s">
        <v>176</v>
      </c>
    </row>
    <row r="407" s="14" customFormat="1">
      <c r="A407" s="14"/>
      <c r="B407" s="251"/>
      <c r="C407" s="252"/>
      <c r="D407" s="242" t="s">
        <v>185</v>
      </c>
      <c r="E407" s="253" t="s">
        <v>1</v>
      </c>
      <c r="F407" s="254" t="s">
        <v>299</v>
      </c>
      <c r="G407" s="252"/>
      <c r="H407" s="255">
        <v>29.219999999999999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1" t="s">
        <v>185</v>
      </c>
      <c r="AU407" s="261" t="s">
        <v>177</v>
      </c>
      <c r="AV407" s="14" t="s">
        <v>85</v>
      </c>
      <c r="AW407" s="14" t="s">
        <v>34</v>
      </c>
      <c r="AX407" s="14" t="s">
        <v>76</v>
      </c>
      <c r="AY407" s="261" t="s">
        <v>176</v>
      </c>
    </row>
    <row r="408" s="14" customFormat="1">
      <c r="A408" s="14"/>
      <c r="B408" s="251"/>
      <c r="C408" s="252"/>
      <c r="D408" s="242" t="s">
        <v>185</v>
      </c>
      <c r="E408" s="253" t="s">
        <v>1</v>
      </c>
      <c r="F408" s="254" t="s">
        <v>300</v>
      </c>
      <c r="G408" s="252"/>
      <c r="H408" s="255">
        <v>28.440000000000001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185</v>
      </c>
      <c r="AU408" s="261" t="s">
        <v>177</v>
      </c>
      <c r="AV408" s="14" t="s">
        <v>85</v>
      </c>
      <c r="AW408" s="14" t="s">
        <v>34</v>
      </c>
      <c r="AX408" s="14" t="s">
        <v>76</v>
      </c>
      <c r="AY408" s="261" t="s">
        <v>176</v>
      </c>
    </row>
    <row r="409" s="14" customFormat="1">
      <c r="A409" s="14"/>
      <c r="B409" s="251"/>
      <c r="C409" s="252"/>
      <c r="D409" s="242" t="s">
        <v>185</v>
      </c>
      <c r="E409" s="253" t="s">
        <v>1</v>
      </c>
      <c r="F409" s="254" t="s">
        <v>301</v>
      </c>
      <c r="G409" s="252"/>
      <c r="H409" s="255">
        <v>11.34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185</v>
      </c>
      <c r="AU409" s="261" t="s">
        <v>177</v>
      </c>
      <c r="AV409" s="14" t="s">
        <v>85</v>
      </c>
      <c r="AW409" s="14" t="s">
        <v>34</v>
      </c>
      <c r="AX409" s="14" t="s">
        <v>76</v>
      </c>
      <c r="AY409" s="261" t="s">
        <v>176</v>
      </c>
    </row>
    <row r="410" s="14" customFormat="1">
      <c r="A410" s="14"/>
      <c r="B410" s="251"/>
      <c r="C410" s="252"/>
      <c r="D410" s="242" t="s">
        <v>185</v>
      </c>
      <c r="E410" s="253" t="s">
        <v>1</v>
      </c>
      <c r="F410" s="254" t="s">
        <v>302</v>
      </c>
      <c r="G410" s="252"/>
      <c r="H410" s="255">
        <v>38.07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1" t="s">
        <v>185</v>
      </c>
      <c r="AU410" s="261" t="s">
        <v>177</v>
      </c>
      <c r="AV410" s="14" t="s">
        <v>85</v>
      </c>
      <c r="AW410" s="14" t="s">
        <v>34</v>
      </c>
      <c r="AX410" s="14" t="s">
        <v>76</v>
      </c>
      <c r="AY410" s="261" t="s">
        <v>176</v>
      </c>
    </row>
    <row r="411" s="14" customFormat="1">
      <c r="A411" s="14"/>
      <c r="B411" s="251"/>
      <c r="C411" s="252"/>
      <c r="D411" s="242" t="s">
        <v>185</v>
      </c>
      <c r="E411" s="253" t="s">
        <v>1</v>
      </c>
      <c r="F411" s="254" t="s">
        <v>303</v>
      </c>
      <c r="G411" s="252"/>
      <c r="H411" s="255">
        <v>6.9749999999999996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1" t="s">
        <v>185</v>
      </c>
      <c r="AU411" s="261" t="s">
        <v>177</v>
      </c>
      <c r="AV411" s="14" t="s">
        <v>85</v>
      </c>
      <c r="AW411" s="14" t="s">
        <v>34</v>
      </c>
      <c r="AX411" s="14" t="s">
        <v>76</v>
      </c>
      <c r="AY411" s="261" t="s">
        <v>176</v>
      </c>
    </row>
    <row r="412" s="14" customFormat="1">
      <c r="A412" s="14"/>
      <c r="B412" s="251"/>
      <c r="C412" s="252"/>
      <c r="D412" s="242" t="s">
        <v>185</v>
      </c>
      <c r="E412" s="253" t="s">
        <v>1</v>
      </c>
      <c r="F412" s="254" t="s">
        <v>304</v>
      </c>
      <c r="G412" s="252"/>
      <c r="H412" s="255">
        <v>3.4500000000000002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1" t="s">
        <v>185</v>
      </c>
      <c r="AU412" s="261" t="s">
        <v>177</v>
      </c>
      <c r="AV412" s="14" t="s">
        <v>85</v>
      </c>
      <c r="AW412" s="14" t="s">
        <v>34</v>
      </c>
      <c r="AX412" s="14" t="s">
        <v>76</v>
      </c>
      <c r="AY412" s="261" t="s">
        <v>176</v>
      </c>
    </row>
    <row r="413" s="14" customFormat="1">
      <c r="A413" s="14"/>
      <c r="B413" s="251"/>
      <c r="C413" s="252"/>
      <c r="D413" s="242" t="s">
        <v>185</v>
      </c>
      <c r="E413" s="253" t="s">
        <v>1</v>
      </c>
      <c r="F413" s="254" t="s">
        <v>305</v>
      </c>
      <c r="G413" s="252"/>
      <c r="H413" s="255">
        <v>8.4900000000000002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1" t="s">
        <v>185</v>
      </c>
      <c r="AU413" s="261" t="s">
        <v>177</v>
      </c>
      <c r="AV413" s="14" t="s">
        <v>85</v>
      </c>
      <c r="AW413" s="14" t="s">
        <v>34</v>
      </c>
      <c r="AX413" s="14" t="s">
        <v>76</v>
      </c>
      <c r="AY413" s="261" t="s">
        <v>176</v>
      </c>
    </row>
    <row r="414" s="14" customFormat="1">
      <c r="A414" s="14"/>
      <c r="B414" s="251"/>
      <c r="C414" s="252"/>
      <c r="D414" s="242" t="s">
        <v>185</v>
      </c>
      <c r="E414" s="253" t="s">
        <v>1</v>
      </c>
      <c r="F414" s="254" t="s">
        <v>306</v>
      </c>
      <c r="G414" s="252"/>
      <c r="H414" s="255">
        <v>21.914999999999999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1" t="s">
        <v>185</v>
      </c>
      <c r="AU414" s="261" t="s">
        <v>177</v>
      </c>
      <c r="AV414" s="14" t="s">
        <v>85</v>
      </c>
      <c r="AW414" s="14" t="s">
        <v>34</v>
      </c>
      <c r="AX414" s="14" t="s">
        <v>76</v>
      </c>
      <c r="AY414" s="261" t="s">
        <v>176</v>
      </c>
    </row>
    <row r="415" s="15" customFormat="1">
      <c r="A415" s="15"/>
      <c r="B415" s="267"/>
      <c r="C415" s="268"/>
      <c r="D415" s="242" t="s">
        <v>185</v>
      </c>
      <c r="E415" s="269" t="s">
        <v>1</v>
      </c>
      <c r="F415" s="270" t="s">
        <v>291</v>
      </c>
      <c r="G415" s="268"/>
      <c r="H415" s="271">
        <v>295.47000000000003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7" t="s">
        <v>185</v>
      </c>
      <c r="AU415" s="277" t="s">
        <v>177</v>
      </c>
      <c r="AV415" s="15" t="s">
        <v>177</v>
      </c>
      <c r="AW415" s="15" t="s">
        <v>34</v>
      </c>
      <c r="AX415" s="15" t="s">
        <v>76</v>
      </c>
      <c r="AY415" s="277" t="s">
        <v>176</v>
      </c>
    </row>
    <row r="416" s="16" customFormat="1">
      <c r="A416" s="16"/>
      <c r="B416" s="278"/>
      <c r="C416" s="279"/>
      <c r="D416" s="242" t="s">
        <v>185</v>
      </c>
      <c r="E416" s="280" t="s">
        <v>1</v>
      </c>
      <c r="F416" s="281" t="s">
        <v>307</v>
      </c>
      <c r="G416" s="279"/>
      <c r="H416" s="282">
        <v>674.82950000000005</v>
      </c>
      <c r="I416" s="283"/>
      <c r="J416" s="279"/>
      <c r="K416" s="279"/>
      <c r="L416" s="284"/>
      <c r="M416" s="285"/>
      <c r="N416" s="286"/>
      <c r="O416" s="286"/>
      <c r="P416" s="286"/>
      <c r="Q416" s="286"/>
      <c r="R416" s="286"/>
      <c r="S416" s="286"/>
      <c r="T416" s="28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88" t="s">
        <v>185</v>
      </c>
      <c r="AU416" s="288" t="s">
        <v>177</v>
      </c>
      <c r="AV416" s="16" t="s">
        <v>183</v>
      </c>
      <c r="AW416" s="16" t="s">
        <v>34</v>
      </c>
      <c r="AX416" s="16" t="s">
        <v>83</v>
      </c>
      <c r="AY416" s="288" t="s">
        <v>176</v>
      </c>
    </row>
    <row r="417" s="2" customFormat="1" ht="21.75" customHeight="1">
      <c r="A417" s="39"/>
      <c r="B417" s="40"/>
      <c r="C417" s="227" t="s">
        <v>340</v>
      </c>
      <c r="D417" s="227" t="s">
        <v>179</v>
      </c>
      <c r="E417" s="228" t="s">
        <v>341</v>
      </c>
      <c r="F417" s="229" t="s">
        <v>342</v>
      </c>
      <c r="G417" s="230" t="s">
        <v>243</v>
      </c>
      <c r="H417" s="231">
        <v>674.83000000000004</v>
      </c>
      <c r="I417" s="232"/>
      <c r="J417" s="233">
        <f>ROUND(I417*H417,2)</f>
        <v>0</v>
      </c>
      <c r="K417" s="229" t="s">
        <v>225</v>
      </c>
      <c r="L417" s="45"/>
      <c r="M417" s="234" t="s">
        <v>1</v>
      </c>
      <c r="N417" s="235" t="s">
        <v>41</v>
      </c>
      <c r="O417" s="92"/>
      <c r="P417" s="236">
        <f>O417*H417</f>
        <v>0</v>
      </c>
      <c r="Q417" s="236">
        <v>0.0043800000000000002</v>
      </c>
      <c r="R417" s="236">
        <f>Q417*H417</f>
        <v>2.9557554000000001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183</v>
      </c>
      <c r="AT417" s="238" t="s">
        <v>179</v>
      </c>
      <c r="AU417" s="238" t="s">
        <v>177</v>
      </c>
      <c r="AY417" s="18" t="s">
        <v>176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83</v>
      </c>
      <c r="BK417" s="239">
        <f>ROUND(I417*H417,2)</f>
        <v>0</v>
      </c>
      <c r="BL417" s="18" t="s">
        <v>183</v>
      </c>
      <c r="BM417" s="238" t="s">
        <v>343</v>
      </c>
    </row>
    <row r="418" s="2" customFormat="1">
      <c r="A418" s="39"/>
      <c r="B418" s="40"/>
      <c r="C418" s="41"/>
      <c r="D418" s="262" t="s">
        <v>194</v>
      </c>
      <c r="E418" s="41"/>
      <c r="F418" s="263" t="s">
        <v>344</v>
      </c>
      <c r="G418" s="41"/>
      <c r="H418" s="41"/>
      <c r="I418" s="264"/>
      <c r="J418" s="41"/>
      <c r="K418" s="41"/>
      <c r="L418" s="45"/>
      <c r="M418" s="265"/>
      <c r="N418" s="266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194</v>
      </c>
      <c r="AU418" s="18" t="s">
        <v>177</v>
      </c>
    </row>
    <row r="419" s="13" customFormat="1">
      <c r="A419" s="13"/>
      <c r="B419" s="240"/>
      <c r="C419" s="241"/>
      <c r="D419" s="242" t="s">
        <v>185</v>
      </c>
      <c r="E419" s="243" t="s">
        <v>1</v>
      </c>
      <c r="F419" s="244" t="s">
        <v>345</v>
      </c>
      <c r="G419" s="241"/>
      <c r="H419" s="243" t="s">
        <v>1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0" t="s">
        <v>185</v>
      </c>
      <c r="AU419" s="250" t="s">
        <v>177</v>
      </c>
      <c r="AV419" s="13" t="s">
        <v>83</v>
      </c>
      <c r="AW419" s="13" t="s">
        <v>34</v>
      </c>
      <c r="AX419" s="13" t="s">
        <v>76</v>
      </c>
      <c r="AY419" s="250" t="s">
        <v>176</v>
      </c>
    </row>
    <row r="420" s="13" customFormat="1">
      <c r="A420" s="13"/>
      <c r="B420" s="240"/>
      <c r="C420" s="241"/>
      <c r="D420" s="242" t="s">
        <v>185</v>
      </c>
      <c r="E420" s="243" t="s">
        <v>1</v>
      </c>
      <c r="F420" s="244" t="s">
        <v>346</v>
      </c>
      <c r="G420" s="241"/>
      <c r="H420" s="243" t="s">
        <v>1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0" t="s">
        <v>185</v>
      </c>
      <c r="AU420" s="250" t="s">
        <v>177</v>
      </c>
      <c r="AV420" s="13" t="s">
        <v>83</v>
      </c>
      <c r="AW420" s="13" t="s">
        <v>34</v>
      </c>
      <c r="AX420" s="13" t="s">
        <v>76</v>
      </c>
      <c r="AY420" s="250" t="s">
        <v>176</v>
      </c>
    </row>
    <row r="421" s="14" customFormat="1">
      <c r="A421" s="14"/>
      <c r="B421" s="251"/>
      <c r="C421" s="252"/>
      <c r="D421" s="242" t="s">
        <v>185</v>
      </c>
      <c r="E421" s="253" t="s">
        <v>1</v>
      </c>
      <c r="F421" s="254" t="s">
        <v>347</v>
      </c>
      <c r="G421" s="252"/>
      <c r="H421" s="255">
        <v>674.83000000000004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1" t="s">
        <v>185</v>
      </c>
      <c r="AU421" s="261" t="s">
        <v>177</v>
      </c>
      <c r="AV421" s="14" t="s">
        <v>85</v>
      </c>
      <c r="AW421" s="14" t="s">
        <v>34</v>
      </c>
      <c r="AX421" s="14" t="s">
        <v>76</v>
      </c>
      <c r="AY421" s="261" t="s">
        <v>176</v>
      </c>
    </row>
    <row r="422" s="16" customFormat="1">
      <c r="A422" s="16"/>
      <c r="B422" s="278"/>
      <c r="C422" s="279"/>
      <c r="D422" s="242" t="s">
        <v>185</v>
      </c>
      <c r="E422" s="280" t="s">
        <v>1</v>
      </c>
      <c r="F422" s="281" t="s">
        <v>307</v>
      </c>
      <c r="G422" s="279"/>
      <c r="H422" s="282">
        <v>674.83000000000004</v>
      </c>
      <c r="I422" s="283"/>
      <c r="J422" s="279"/>
      <c r="K422" s="279"/>
      <c r="L422" s="284"/>
      <c r="M422" s="285"/>
      <c r="N422" s="286"/>
      <c r="O422" s="286"/>
      <c r="P422" s="286"/>
      <c r="Q422" s="286"/>
      <c r="R422" s="286"/>
      <c r="S422" s="286"/>
      <c r="T422" s="28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88" t="s">
        <v>185</v>
      </c>
      <c r="AU422" s="288" t="s">
        <v>177</v>
      </c>
      <c r="AV422" s="16" t="s">
        <v>183</v>
      </c>
      <c r="AW422" s="16" t="s">
        <v>34</v>
      </c>
      <c r="AX422" s="16" t="s">
        <v>83</v>
      </c>
      <c r="AY422" s="288" t="s">
        <v>176</v>
      </c>
    </row>
    <row r="423" s="2" customFormat="1" ht="44.25" customHeight="1">
      <c r="A423" s="39"/>
      <c r="B423" s="40"/>
      <c r="C423" s="227" t="s">
        <v>348</v>
      </c>
      <c r="D423" s="227" t="s">
        <v>179</v>
      </c>
      <c r="E423" s="228" t="s">
        <v>349</v>
      </c>
      <c r="F423" s="229" t="s">
        <v>350</v>
      </c>
      <c r="G423" s="230" t="s">
        <v>243</v>
      </c>
      <c r="H423" s="231">
        <v>144.72999999999999</v>
      </c>
      <c r="I423" s="232"/>
      <c r="J423" s="233">
        <f>ROUND(I423*H423,2)</f>
        <v>0</v>
      </c>
      <c r="K423" s="229" t="s">
        <v>225</v>
      </c>
      <c r="L423" s="45"/>
      <c r="M423" s="234" t="s">
        <v>1</v>
      </c>
      <c r="N423" s="235" t="s">
        <v>41</v>
      </c>
      <c r="O423" s="92"/>
      <c r="P423" s="236">
        <f>O423*H423</f>
        <v>0</v>
      </c>
      <c r="Q423" s="236">
        <v>0.0206</v>
      </c>
      <c r="R423" s="236">
        <f>Q423*H423</f>
        <v>2.9814379999999998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183</v>
      </c>
      <c r="AT423" s="238" t="s">
        <v>179</v>
      </c>
      <c r="AU423" s="238" t="s">
        <v>177</v>
      </c>
      <c r="AY423" s="18" t="s">
        <v>176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83</v>
      </c>
      <c r="BK423" s="239">
        <f>ROUND(I423*H423,2)</f>
        <v>0</v>
      </c>
      <c r="BL423" s="18" t="s">
        <v>183</v>
      </c>
      <c r="BM423" s="238" t="s">
        <v>351</v>
      </c>
    </row>
    <row r="424" s="2" customFormat="1">
      <c r="A424" s="39"/>
      <c r="B424" s="40"/>
      <c r="C424" s="41"/>
      <c r="D424" s="262" t="s">
        <v>194</v>
      </c>
      <c r="E424" s="41"/>
      <c r="F424" s="263" t="s">
        <v>352</v>
      </c>
      <c r="G424" s="41"/>
      <c r="H424" s="41"/>
      <c r="I424" s="264"/>
      <c r="J424" s="41"/>
      <c r="K424" s="41"/>
      <c r="L424" s="45"/>
      <c r="M424" s="265"/>
      <c r="N424" s="266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194</v>
      </c>
      <c r="AU424" s="18" t="s">
        <v>177</v>
      </c>
    </row>
    <row r="425" s="13" customFormat="1">
      <c r="A425" s="13"/>
      <c r="B425" s="240"/>
      <c r="C425" s="241"/>
      <c r="D425" s="242" t="s">
        <v>185</v>
      </c>
      <c r="E425" s="243" t="s">
        <v>1</v>
      </c>
      <c r="F425" s="244" t="s">
        <v>207</v>
      </c>
      <c r="G425" s="241"/>
      <c r="H425" s="243" t="s">
        <v>1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0" t="s">
        <v>185</v>
      </c>
      <c r="AU425" s="250" t="s">
        <v>177</v>
      </c>
      <c r="AV425" s="13" t="s">
        <v>83</v>
      </c>
      <c r="AW425" s="13" t="s">
        <v>34</v>
      </c>
      <c r="AX425" s="13" t="s">
        <v>76</v>
      </c>
      <c r="AY425" s="250" t="s">
        <v>176</v>
      </c>
    </row>
    <row r="426" s="13" customFormat="1">
      <c r="A426" s="13"/>
      <c r="B426" s="240"/>
      <c r="C426" s="241"/>
      <c r="D426" s="242" t="s">
        <v>185</v>
      </c>
      <c r="E426" s="243" t="s">
        <v>1</v>
      </c>
      <c r="F426" s="244" t="s">
        <v>281</v>
      </c>
      <c r="G426" s="241"/>
      <c r="H426" s="243" t="s">
        <v>1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0" t="s">
        <v>185</v>
      </c>
      <c r="AU426" s="250" t="s">
        <v>177</v>
      </c>
      <c r="AV426" s="13" t="s">
        <v>83</v>
      </c>
      <c r="AW426" s="13" t="s">
        <v>34</v>
      </c>
      <c r="AX426" s="13" t="s">
        <v>76</v>
      </c>
      <c r="AY426" s="250" t="s">
        <v>176</v>
      </c>
    </row>
    <row r="427" s="13" customFormat="1">
      <c r="A427" s="13"/>
      <c r="B427" s="240"/>
      <c r="C427" s="241"/>
      <c r="D427" s="242" t="s">
        <v>185</v>
      </c>
      <c r="E427" s="243" t="s">
        <v>1</v>
      </c>
      <c r="F427" s="244" t="s">
        <v>188</v>
      </c>
      <c r="G427" s="241"/>
      <c r="H427" s="243" t="s">
        <v>1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0" t="s">
        <v>185</v>
      </c>
      <c r="AU427" s="250" t="s">
        <v>177</v>
      </c>
      <c r="AV427" s="13" t="s">
        <v>83</v>
      </c>
      <c r="AW427" s="13" t="s">
        <v>34</v>
      </c>
      <c r="AX427" s="13" t="s">
        <v>76</v>
      </c>
      <c r="AY427" s="250" t="s">
        <v>176</v>
      </c>
    </row>
    <row r="428" s="14" customFormat="1">
      <c r="A428" s="14"/>
      <c r="B428" s="251"/>
      <c r="C428" s="252"/>
      <c r="D428" s="242" t="s">
        <v>185</v>
      </c>
      <c r="E428" s="253" t="s">
        <v>1</v>
      </c>
      <c r="F428" s="254" t="s">
        <v>353</v>
      </c>
      <c r="G428" s="252"/>
      <c r="H428" s="255">
        <v>92.126999999999995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1" t="s">
        <v>185</v>
      </c>
      <c r="AU428" s="261" t="s">
        <v>177</v>
      </c>
      <c r="AV428" s="14" t="s">
        <v>85</v>
      </c>
      <c r="AW428" s="14" t="s">
        <v>34</v>
      </c>
      <c r="AX428" s="14" t="s">
        <v>76</v>
      </c>
      <c r="AY428" s="261" t="s">
        <v>176</v>
      </c>
    </row>
    <row r="429" s="14" customFormat="1">
      <c r="A429" s="14"/>
      <c r="B429" s="251"/>
      <c r="C429" s="252"/>
      <c r="D429" s="242" t="s">
        <v>185</v>
      </c>
      <c r="E429" s="253" t="s">
        <v>1</v>
      </c>
      <c r="F429" s="254" t="s">
        <v>354</v>
      </c>
      <c r="G429" s="252"/>
      <c r="H429" s="255">
        <v>52.603000000000002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1" t="s">
        <v>185</v>
      </c>
      <c r="AU429" s="261" t="s">
        <v>177</v>
      </c>
      <c r="AV429" s="14" t="s">
        <v>85</v>
      </c>
      <c r="AW429" s="14" t="s">
        <v>34</v>
      </c>
      <c r="AX429" s="14" t="s">
        <v>76</v>
      </c>
      <c r="AY429" s="261" t="s">
        <v>176</v>
      </c>
    </row>
    <row r="430" s="16" customFormat="1">
      <c r="A430" s="16"/>
      <c r="B430" s="278"/>
      <c r="C430" s="279"/>
      <c r="D430" s="242" t="s">
        <v>185</v>
      </c>
      <c r="E430" s="280" t="s">
        <v>1</v>
      </c>
      <c r="F430" s="281" t="s">
        <v>307</v>
      </c>
      <c r="G430" s="279"/>
      <c r="H430" s="282">
        <v>144.72999999999999</v>
      </c>
      <c r="I430" s="283"/>
      <c r="J430" s="279"/>
      <c r="K430" s="279"/>
      <c r="L430" s="284"/>
      <c r="M430" s="285"/>
      <c r="N430" s="286"/>
      <c r="O430" s="286"/>
      <c r="P430" s="286"/>
      <c r="Q430" s="286"/>
      <c r="R430" s="286"/>
      <c r="S430" s="286"/>
      <c r="T430" s="287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8" t="s">
        <v>185</v>
      </c>
      <c r="AU430" s="288" t="s">
        <v>177</v>
      </c>
      <c r="AV430" s="16" t="s">
        <v>183</v>
      </c>
      <c r="AW430" s="16" t="s">
        <v>34</v>
      </c>
      <c r="AX430" s="16" t="s">
        <v>83</v>
      </c>
      <c r="AY430" s="288" t="s">
        <v>176</v>
      </c>
    </row>
    <row r="431" s="2" customFormat="1" ht="24.15" customHeight="1">
      <c r="A431" s="39"/>
      <c r="B431" s="40"/>
      <c r="C431" s="227" t="s">
        <v>7</v>
      </c>
      <c r="D431" s="227" t="s">
        <v>179</v>
      </c>
      <c r="E431" s="228" t="s">
        <v>355</v>
      </c>
      <c r="F431" s="229" t="s">
        <v>356</v>
      </c>
      <c r="G431" s="230" t="s">
        <v>243</v>
      </c>
      <c r="H431" s="231">
        <v>255.297</v>
      </c>
      <c r="I431" s="232"/>
      <c r="J431" s="233">
        <f>ROUND(I431*H431,2)</f>
        <v>0</v>
      </c>
      <c r="K431" s="229" t="s">
        <v>1</v>
      </c>
      <c r="L431" s="45"/>
      <c r="M431" s="234" t="s">
        <v>1</v>
      </c>
      <c r="N431" s="235" t="s">
        <v>41</v>
      </c>
      <c r="O431" s="92"/>
      <c r="P431" s="236">
        <f>O431*H431</f>
        <v>0</v>
      </c>
      <c r="Q431" s="236">
        <v>0.00025999999999999998</v>
      </c>
      <c r="R431" s="236">
        <f>Q431*H431</f>
        <v>0.066377219999999987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183</v>
      </c>
      <c r="AT431" s="238" t="s">
        <v>179</v>
      </c>
      <c r="AU431" s="238" t="s">
        <v>177</v>
      </c>
      <c r="AY431" s="18" t="s">
        <v>176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83</v>
      </c>
      <c r="BK431" s="239">
        <f>ROUND(I431*H431,2)</f>
        <v>0</v>
      </c>
      <c r="BL431" s="18" t="s">
        <v>183</v>
      </c>
      <c r="BM431" s="238" t="s">
        <v>357</v>
      </c>
    </row>
    <row r="432" s="13" customFormat="1">
      <c r="A432" s="13"/>
      <c r="B432" s="240"/>
      <c r="C432" s="241"/>
      <c r="D432" s="242" t="s">
        <v>185</v>
      </c>
      <c r="E432" s="243" t="s">
        <v>1</v>
      </c>
      <c r="F432" s="244" t="s">
        <v>207</v>
      </c>
      <c r="G432" s="241"/>
      <c r="H432" s="243" t="s">
        <v>1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0" t="s">
        <v>185</v>
      </c>
      <c r="AU432" s="250" t="s">
        <v>177</v>
      </c>
      <c r="AV432" s="13" t="s">
        <v>83</v>
      </c>
      <c r="AW432" s="13" t="s">
        <v>34</v>
      </c>
      <c r="AX432" s="13" t="s">
        <v>76</v>
      </c>
      <c r="AY432" s="250" t="s">
        <v>176</v>
      </c>
    </row>
    <row r="433" s="13" customFormat="1">
      <c r="A433" s="13"/>
      <c r="B433" s="240"/>
      <c r="C433" s="241"/>
      <c r="D433" s="242" t="s">
        <v>185</v>
      </c>
      <c r="E433" s="243" t="s">
        <v>1</v>
      </c>
      <c r="F433" s="244" t="s">
        <v>281</v>
      </c>
      <c r="G433" s="241"/>
      <c r="H433" s="243" t="s">
        <v>1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0" t="s">
        <v>185</v>
      </c>
      <c r="AU433" s="250" t="s">
        <v>177</v>
      </c>
      <c r="AV433" s="13" t="s">
        <v>83</v>
      </c>
      <c r="AW433" s="13" t="s">
        <v>34</v>
      </c>
      <c r="AX433" s="13" t="s">
        <v>76</v>
      </c>
      <c r="AY433" s="250" t="s">
        <v>176</v>
      </c>
    </row>
    <row r="434" s="13" customFormat="1">
      <c r="A434" s="13"/>
      <c r="B434" s="240"/>
      <c r="C434" s="241"/>
      <c r="D434" s="242" t="s">
        <v>185</v>
      </c>
      <c r="E434" s="243" t="s">
        <v>1</v>
      </c>
      <c r="F434" s="244" t="s">
        <v>188</v>
      </c>
      <c r="G434" s="241"/>
      <c r="H434" s="243" t="s">
        <v>1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0" t="s">
        <v>185</v>
      </c>
      <c r="AU434" s="250" t="s">
        <v>177</v>
      </c>
      <c r="AV434" s="13" t="s">
        <v>83</v>
      </c>
      <c r="AW434" s="13" t="s">
        <v>34</v>
      </c>
      <c r="AX434" s="13" t="s">
        <v>76</v>
      </c>
      <c r="AY434" s="250" t="s">
        <v>176</v>
      </c>
    </row>
    <row r="435" s="13" customFormat="1">
      <c r="A435" s="13"/>
      <c r="B435" s="240"/>
      <c r="C435" s="241"/>
      <c r="D435" s="242" t="s">
        <v>185</v>
      </c>
      <c r="E435" s="243" t="s">
        <v>1</v>
      </c>
      <c r="F435" s="244" t="s">
        <v>358</v>
      </c>
      <c r="G435" s="241"/>
      <c r="H435" s="243" t="s">
        <v>1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0" t="s">
        <v>185</v>
      </c>
      <c r="AU435" s="250" t="s">
        <v>177</v>
      </c>
      <c r="AV435" s="13" t="s">
        <v>83</v>
      </c>
      <c r="AW435" s="13" t="s">
        <v>34</v>
      </c>
      <c r="AX435" s="13" t="s">
        <v>76</v>
      </c>
      <c r="AY435" s="250" t="s">
        <v>176</v>
      </c>
    </row>
    <row r="436" s="13" customFormat="1">
      <c r="A436" s="13"/>
      <c r="B436" s="240"/>
      <c r="C436" s="241"/>
      <c r="D436" s="242" t="s">
        <v>185</v>
      </c>
      <c r="E436" s="243" t="s">
        <v>1</v>
      </c>
      <c r="F436" s="244" t="s">
        <v>359</v>
      </c>
      <c r="G436" s="241"/>
      <c r="H436" s="243" t="s">
        <v>1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0" t="s">
        <v>185</v>
      </c>
      <c r="AU436" s="250" t="s">
        <v>177</v>
      </c>
      <c r="AV436" s="13" t="s">
        <v>83</v>
      </c>
      <c r="AW436" s="13" t="s">
        <v>34</v>
      </c>
      <c r="AX436" s="13" t="s">
        <v>76</v>
      </c>
      <c r="AY436" s="250" t="s">
        <v>176</v>
      </c>
    </row>
    <row r="437" s="14" customFormat="1">
      <c r="A437" s="14"/>
      <c r="B437" s="251"/>
      <c r="C437" s="252"/>
      <c r="D437" s="242" t="s">
        <v>185</v>
      </c>
      <c r="E437" s="253" t="s">
        <v>1</v>
      </c>
      <c r="F437" s="254" t="s">
        <v>360</v>
      </c>
      <c r="G437" s="252"/>
      <c r="H437" s="255">
        <v>49.935000000000002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1" t="s">
        <v>185</v>
      </c>
      <c r="AU437" s="261" t="s">
        <v>177</v>
      </c>
      <c r="AV437" s="14" t="s">
        <v>85</v>
      </c>
      <c r="AW437" s="14" t="s">
        <v>34</v>
      </c>
      <c r="AX437" s="14" t="s">
        <v>76</v>
      </c>
      <c r="AY437" s="261" t="s">
        <v>176</v>
      </c>
    </row>
    <row r="438" s="14" customFormat="1">
      <c r="A438" s="14"/>
      <c r="B438" s="251"/>
      <c r="C438" s="252"/>
      <c r="D438" s="242" t="s">
        <v>185</v>
      </c>
      <c r="E438" s="253" t="s">
        <v>1</v>
      </c>
      <c r="F438" s="254" t="s">
        <v>361</v>
      </c>
      <c r="G438" s="252"/>
      <c r="H438" s="255">
        <v>13.686999999999999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1" t="s">
        <v>185</v>
      </c>
      <c r="AU438" s="261" t="s">
        <v>177</v>
      </c>
      <c r="AV438" s="14" t="s">
        <v>85</v>
      </c>
      <c r="AW438" s="14" t="s">
        <v>34</v>
      </c>
      <c r="AX438" s="14" t="s">
        <v>76</v>
      </c>
      <c r="AY438" s="261" t="s">
        <v>176</v>
      </c>
    </row>
    <row r="439" s="14" customFormat="1">
      <c r="A439" s="14"/>
      <c r="B439" s="251"/>
      <c r="C439" s="252"/>
      <c r="D439" s="242" t="s">
        <v>185</v>
      </c>
      <c r="E439" s="253" t="s">
        <v>1</v>
      </c>
      <c r="F439" s="254" t="s">
        <v>362</v>
      </c>
      <c r="G439" s="252"/>
      <c r="H439" s="255">
        <v>20.190000000000001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1" t="s">
        <v>185</v>
      </c>
      <c r="AU439" s="261" t="s">
        <v>177</v>
      </c>
      <c r="AV439" s="14" t="s">
        <v>85</v>
      </c>
      <c r="AW439" s="14" t="s">
        <v>34</v>
      </c>
      <c r="AX439" s="14" t="s">
        <v>76</v>
      </c>
      <c r="AY439" s="261" t="s">
        <v>176</v>
      </c>
    </row>
    <row r="440" s="14" customFormat="1">
      <c r="A440" s="14"/>
      <c r="B440" s="251"/>
      <c r="C440" s="252"/>
      <c r="D440" s="242" t="s">
        <v>185</v>
      </c>
      <c r="E440" s="253" t="s">
        <v>1</v>
      </c>
      <c r="F440" s="254" t="s">
        <v>363</v>
      </c>
      <c r="G440" s="252"/>
      <c r="H440" s="255">
        <v>2.75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1" t="s">
        <v>185</v>
      </c>
      <c r="AU440" s="261" t="s">
        <v>177</v>
      </c>
      <c r="AV440" s="14" t="s">
        <v>85</v>
      </c>
      <c r="AW440" s="14" t="s">
        <v>34</v>
      </c>
      <c r="AX440" s="14" t="s">
        <v>76</v>
      </c>
      <c r="AY440" s="261" t="s">
        <v>176</v>
      </c>
    </row>
    <row r="441" s="15" customFormat="1">
      <c r="A441" s="15"/>
      <c r="B441" s="267"/>
      <c r="C441" s="268"/>
      <c r="D441" s="242" t="s">
        <v>185</v>
      </c>
      <c r="E441" s="269" t="s">
        <v>1</v>
      </c>
      <c r="F441" s="270" t="s">
        <v>291</v>
      </c>
      <c r="G441" s="268"/>
      <c r="H441" s="271">
        <v>86.561999999999998</v>
      </c>
      <c r="I441" s="272"/>
      <c r="J441" s="268"/>
      <c r="K441" s="268"/>
      <c r="L441" s="273"/>
      <c r="M441" s="274"/>
      <c r="N441" s="275"/>
      <c r="O441" s="275"/>
      <c r="P441" s="275"/>
      <c r="Q441" s="275"/>
      <c r="R441" s="275"/>
      <c r="S441" s="275"/>
      <c r="T441" s="27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7" t="s">
        <v>185</v>
      </c>
      <c r="AU441" s="277" t="s">
        <v>177</v>
      </c>
      <c r="AV441" s="15" t="s">
        <v>177</v>
      </c>
      <c r="AW441" s="15" t="s">
        <v>34</v>
      </c>
      <c r="AX441" s="15" t="s">
        <v>76</v>
      </c>
      <c r="AY441" s="277" t="s">
        <v>176</v>
      </c>
    </row>
    <row r="442" s="13" customFormat="1">
      <c r="A442" s="13"/>
      <c r="B442" s="240"/>
      <c r="C442" s="241"/>
      <c r="D442" s="242" t="s">
        <v>185</v>
      </c>
      <c r="E442" s="243" t="s">
        <v>1</v>
      </c>
      <c r="F442" s="244" t="s">
        <v>364</v>
      </c>
      <c r="G442" s="241"/>
      <c r="H442" s="243" t="s">
        <v>1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0" t="s">
        <v>185</v>
      </c>
      <c r="AU442" s="250" t="s">
        <v>177</v>
      </c>
      <c r="AV442" s="13" t="s">
        <v>83</v>
      </c>
      <c r="AW442" s="13" t="s">
        <v>34</v>
      </c>
      <c r="AX442" s="13" t="s">
        <v>76</v>
      </c>
      <c r="AY442" s="250" t="s">
        <v>176</v>
      </c>
    </row>
    <row r="443" s="14" customFormat="1">
      <c r="A443" s="14"/>
      <c r="B443" s="251"/>
      <c r="C443" s="252"/>
      <c r="D443" s="242" t="s">
        <v>185</v>
      </c>
      <c r="E443" s="253" t="s">
        <v>1</v>
      </c>
      <c r="F443" s="254" t="s">
        <v>365</v>
      </c>
      <c r="G443" s="252"/>
      <c r="H443" s="255">
        <v>16.600000000000001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1" t="s">
        <v>185</v>
      </c>
      <c r="AU443" s="261" t="s">
        <v>177</v>
      </c>
      <c r="AV443" s="14" t="s">
        <v>85</v>
      </c>
      <c r="AW443" s="14" t="s">
        <v>34</v>
      </c>
      <c r="AX443" s="14" t="s">
        <v>76</v>
      </c>
      <c r="AY443" s="261" t="s">
        <v>176</v>
      </c>
    </row>
    <row r="444" s="14" customFormat="1">
      <c r="A444" s="14"/>
      <c r="B444" s="251"/>
      <c r="C444" s="252"/>
      <c r="D444" s="242" t="s">
        <v>185</v>
      </c>
      <c r="E444" s="253" t="s">
        <v>1</v>
      </c>
      <c r="F444" s="254" t="s">
        <v>366</v>
      </c>
      <c r="G444" s="252"/>
      <c r="H444" s="255">
        <v>16.52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1" t="s">
        <v>185</v>
      </c>
      <c r="AU444" s="261" t="s">
        <v>177</v>
      </c>
      <c r="AV444" s="14" t="s">
        <v>85</v>
      </c>
      <c r="AW444" s="14" t="s">
        <v>34</v>
      </c>
      <c r="AX444" s="14" t="s">
        <v>76</v>
      </c>
      <c r="AY444" s="261" t="s">
        <v>176</v>
      </c>
    </row>
    <row r="445" s="14" customFormat="1">
      <c r="A445" s="14"/>
      <c r="B445" s="251"/>
      <c r="C445" s="252"/>
      <c r="D445" s="242" t="s">
        <v>185</v>
      </c>
      <c r="E445" s="253" t="s">
        <v>1</v>
      </c>
      <c r="F445" s="254" t="s">
        <v>367</v>
      </c>
      <c r="G445" s="252"/>
      <c r="H445" s="255">
        <v>18.085000000000001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1" t="s">
        <v>185</v>
      </c>
      <c r="AU445" s="261" t="s">
        <v>177</v>
      </c>
      <c r="AV445" s="14" t="s">
        <v>85</v>
      </c>
      <c r="AW445" s="14" t="s">
        <v>34</v>
      </c>
      <c r="AX445" s="14" t="s">
        <v>76</v>
      </c>
      <c r="AY445" s="261" t="s">
        <v>176</v>
      </c>
    </row>
    <row r="446" s="14" customFormat="1">
      <c r="A446" s="14"/>
      <c r="B446" s="251"/>
      <c r="C446" s="252"/>
      <c r="D446" s="242" t="s">
        <v>185</v>
      </c>
      <c r="E446" s="253" t="s">
        <v>1</v>
      </c>
      <c r="F446" s="254" t="s">
        <v>368</v>
      </c>
      <c r="G446" s="252"/>
      <c r="H446" s="255">
        <v>18.914999999999999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1" t="s">
        <v>185</v>
      </c>
      <c r="AU446" s="261" t="s">
        <v>177</v>
      </c>
      <c r="AV446" s="14" t="s">
        <v>85</v>
      </c>
      <c r="AW446" s="14" t="s">
        <v>34</v>
      </c>
      <c r="AX446" s="14" t="s">
        <v>76</v>
      </c>
      <c r="AY446" s="261" t="s">
        <v>176</v>
      </c>
    </row>
    <row r="447" s="14" customFormat="1">
      <c r="A447" s="14"/>
      <c r="B447" s="251"/>
      <c r="C447" s="252"/>
      <c r="D447" s="242" t="s">
        <v>185</v>
      </c>
      <c r="E447" s="253" t="s">
        <v>1</v>
      </c>
      <c r="F447" s="254" t="s">
        <v>369</v>
      </c>
      <c r="G447" s="252"/>
      <c r="H447" s="255">
        <v>23.379999999999999</v>
      </c>
      <c r="I447" s="256"/>
      <c r="J447" s="252"/>
      <c r="K447" s="252"/>
      <c r="L447" s="257"/>
      <c r="M447" s="258"/>
      <c r="N447" s="259"/>
      <c r="O447" s="259"/>
      <c r="P447" s="259"/>
      <c r="Q447" s="259"/>
      <c r="R447" s="259"/>
      <c r="S447" s="259"/>
      <c r="T447" s="26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1" t="s">
        <v>185</v>
      </c>
      <c r="AU447" s="261" t="s">
        <v>177</v>
      </c>
      <c r="AV447" s="14" t="s">
        <v>85</v>
      </c>
      <c r="AW447" s="14" t="s">
        <v>34</v>
      </c>
      <c r="AX447" s="14" t="s">
        <v>76</v>
      </c>
      <c r="AY447" s="261" t="s">
        <v>176</v>
      </c>
    </row>
    <row r="448" s="14" customFormat="1">
      <c r="A448" s="14"/>
      <c r="B448" s="251"/>
      <c r="C448" s="252"/>
      <c r="D448" s="242" t="s">
        <v>185</v>
      </c>
      <c r="E448" s="253" t="s">
        <v>1</v>
      </c>
      <c r="F448" s="254" t="s">
        <v>370</v>
      </c>
      <c r="G448" s="252"/>
      <c r="H448" s="255">
        <v>35.344999999999999</v>
      </c>
      <c r="I448" s="256"/>
      <c r="J448" s="252"/>
      <c r="K448" s="252"/>
      <c r="L448" s="257"/>
      <c r="M448" s="258"/>
      <c r="N448" s="259"/>
      <c r="O448" s="259"/>
      <c r="P448" s="259"/>
      <c r="Q448" s="259"/>
      <c r="R448" s="259"/>
      <c r="S448" s="259"/>
      <c r="T448" s="26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1" t="s">
        <v>185</v>
      </c>
      <c r="AU448" s="261" t="s">
        <v>177</v>
      </c>
      <c r="AV448" s="14" t="s">
        <v>85</v>
      </c>
      <c r="AW448" s="14" t="s">
        <v>34</v>
      </c>
      <c r="AX448" s="14" t="s">
        <v>76</v>
      </c>
      <c r="AY448" s="261" t="s">
        <v>176</v>
      </c>
    </row>
    <row r="449" s="14" customFormat="1">
      <c r="A449" s="14"/>
      <c r="B449" s="251"/>
      <c r="C449" s="252"/>
      <c r="D449" s="242" t="s">
        <v>185</v>
      </c>
      <c r="E449" s="253" t="s">
        <v>1</v>
      </c>
      <c r="F449" s="254" t="s">
        <v>371</v>
      </c>
      <c r="G449" s="252"/>
      <c r="H449" s="255">
        <v>6.8399999999999999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1" t="s">
        <v>185</v>
      </c>
      <c r="AU449" s="261" t="s">
        <v>177</v>
      </c>
      <c r="AV449" s="14" t="s">
        <v>85</v>
      </c>
      <c r="AW449" s="14" t="s">
        <v>34</v>
      </c>
      <c r="AX449" s="14" t="s">
        <v>76</v>
      </c>
      <c r="AY449" s="261" t="s">
        <v>176</v>
      </c>
    </row>
    <row r="450" s="14" customFormat="1">
      <c r="A450" s="14"/>
      <c r="B450" s="251"/>
      <c r="C450" s="252"/>
      <c r="D450" s="242" t="s">
        <v>185</v>
      </c>
      <c r="E450" s="253" t="s">
        <v>1</v>
      </c>
      <c r="F450" s="254" t="s">
        <v>372</v>
      </c>
      <c r="G450" s="252"/>
      <c r="H450" s="255">
        <v>12.01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1" t="s">
        <v>185</v>
      </c>
      <c r="AU450" s="261" t="s">
        <v>177</v>
      </c>
      <c r="AV450" s="14" t="s">
        <v>85</v>
      </c>
      <c r="AW450" s="14" t="s">
        <v>34</v>
      </c>
      <c r="AX450" s="14" t="s">
        <v>76</v>
      </c>
      <c r="AY450" s="261" t="s">
        <v>176</v>
      </c>
    </row>
    <row r="451" s="14" customFormat="1">
      <c r="A451" s="14"/>
      <c r="B451" s="251"/>
      <c r="C451" s="252"/>
      <c r="D451" s="242" t="s">
        <v>185</v>
      </c>
      <c r="E451" s="253" t="s">
        <v>1</v>
      </c>
      <c r="F451" s="254" t="s">
        <v>373</v>
      </c>
      <c r="G451" s="252"/>
      <c r="H451" s="255">
        <v>21.039999999999999</v>
      </c>
      <c r="I451" s="256"/>
      <c r="J451" s="252"/>
      <c r="K451" s="252"/>
      <c r="L451" s="257"/>
      <c r="M451" s="258"/>
      <c r="N451" s="259"/>
      <c r="O451" s="259"/>
      <c r="P451" s="259"/>
      <c r="Q451" s="259"/>
      <c r="R451" s="259"/>
      <c r="S451" s="259"/>
      <c r="T451" s="26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1" t="s">
        <v>185</v>
      </c>
      <c r="AU451" s="261" t="s">
        <v>177</v>
      </c>
      <c r="AV451" s="14" t="s">
        <v>85</v>
      </c>
      <c r="AW451" s="14" t="s">
        <v>34</v>
      </c>
      <c r="AX451" s="14" t="s">
        <v>76</v>
      </c>
      <c r="AY451" s="261" t="s">
        <v>176</v>
      </c>
    </row>
    <row r="452" s="15" customFormat="1">
      <c r="A452" s="15"/>
      <c r="B452" s="267"/>
      <c r="C452" s="268"/>
      <c r="D452" s="242" t="s">
        <v>185</v>
      </c>
      <c r="E452" s="269" t="s">
        <v>1</v>
      </c>
      <c r="F452" s="270" t="s">
        <v>291</v>
      </c>
      <c r="G452" s="268"/>
      <c r="H452" s="271">
        <v>168.73500000000001</v>
      </c>
      <c r="I452" s="272"/>
      <c r="J452" s="268"/>
      <c r="K452" s="268"/>
      <c r="L452" s="273"/>
      <c r="M452" s="274"/>
      <c r="N452" s="275"/>
      <c r="O452" s="275"/>
      <c r="P452" s="275"/>
      <c r="Q452" s="275"/>
      <c r="R452" s="275"/>
      <c r="S452" s="275"/>
      <c r="T452" s="27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7" t="s">
        <v>185</v>
      </c>
      <c r="AU452" s="277" t="s">
        <v>177</v>
      </c>
      <c r="AV452" s="15" t="s">
        <v>177</v>
      </c>
      <c r="AW452" s="15" t="s">
        <v>34</v>
      </c>
      <c r="AX452" s="15" t="s">
        <v>76</v>
      </c>
      <c r="AY452" s="277" t="s">
        <v>176</v>
      </c>
    </row>
    <row r="453" s="16" customFormat="1">
      <c r="A453" s="16"/>
      <c r="B453" s="278"/>
      <c r="C453" s="279"/>
      <c r="D453" s="242" t="s">
        <v>185</v>
      </c>
      <c r="E453" s="280" t="s">
        <v>1</v>
      </c>
      <c r="F453" s="281" t="s">
        <v>307</v>
      </c>
      <c r="G453" s="279"/>
      <c r="H453" s="282">
        <v>255.297</v>
      </c>
      <c r="I453" s="283"/>
      <c r="J453" s="279"/>
      <c r="K453" s="279"/>
      <c r="L453" s="284"/>
      <c r="M453" s="285"/>
      <c r="N453" s="286"/>
      <c r="O453" s="286"/>
      <c r="P453" s="286"/>
      <c r="Q453" s="286"/>
      <c r="R453" s="286"/>
      <c r="S453" s="286"/>
      <c r="T453" s="287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8" t="s">
        <v>185</v>
      </c>
      <c r="AU453" s="288" t="s">
        <v>177</v>
      </c>
      <c r="AV453" s="16" t="s">
        <v>183</v>
      </c>
      <c r="AW453" s="16" t="s">
        <v>34</v>
      </c>
      <c r="AX453" s="16" t="s">
        <v>83</v>
      </c>
      <c r="AY453" s="288" t="s">
        <v>176</v>
      </c>
    </row>
    <row r="454" s="12" customFormat="1" ht="20.88" customHeight="1">
      <c r="A454" s="12"/>
      <c r="B454" s="211"/>
      <c r="C454" s="212"/>
      <c r="D454" s="213" t="s">
        <v>75</v>
      </c>
      <c r="E454" s="225" t="s">
        <v>374</v>
      </c>
      <c r="F454" s="225" t="s">
        <v>375</v>
      </c>
      <c r="G454" s="212"/>
      <c r="H454" s="212"/>
      <c r="I454" s="215"/>
      <c r="J454" s="226">
        <f>BK454</f>
        <v>0</v>
      </c>
      <c r="K454" s="212"/>
      <c r="L454" s="217"/>
      <c r="M454" s="218"/>
      <c r="N454" s="219"/>
      <c r="O454" s="219"/>
      <c r="P454" s="220">
        <f>SUM(P455:P645)</f>
        <v>0</v>
      </c>
      <c r="Q454" s="219"/>
      <c r="R454" s="220">
        <f>SUM(R455:R645)</f>
        <v>46.929911249999996</v>
      </c>
      <c r="S454" s="219"/>
      <c r="T454" s="221">
        <f>SUM(T455:T645)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22" t="s">
        <v>83</v>
      </c>
      <c r="AT454" s="223" t="s">
        <v>75</v>
      </c>
      <c r="AU454" s="223" t="s">
        <v>85</v>
      </c>
      <c r="AY454" s="222" t="s">
        <v>176</v>
      </c>
      <c r="BK454" s="224">
        <f>SUM(BK455:BK645)</f>
        <v>0</v>
      </c>
    </row>
    <row r="455" s="2" customFormat="1" ht="24.15" customHeight="1">
      <c r="A455" s="39"/>
      <c r="B455" s="40"/>
      <c r="C455" s="227" t="s">
        <v>376</v>
      </c>
      <c r="D455" s="227" t="s">
        <v>179</v>
      </c>
      <c r="E455" s="228" t="s">
        <v>377</v>
      </c>
      <c r="F455" s="229" t="s">
        <v>378</v>
      </c>
      <c r="G455" s="230" t="s">
        <v>204</v>
      </c>
      <c r="H455" s="231">
        <v>1.284</v>
      </c>
      <c r="I455" s="232"/>
      <c r="J455" s="233">
        <f>ROUND(I455*H455,2)</f>
        <v>0</v>
      </c>
      <c r="K455" s="229" t="s">
        <v>225</v>
      </c>
      <c r="L455" s="45"/>
      <c r="M455" s="234" t="s">
        <v>1</v>
      </c>
      <c r="N455" s="235" t="s">
        <v>41</v>
      </c>
      <c r="O455" s="92"/>
      <c r="P455" s="236">
        <f>O455*H455</f>
        <v>0</v>
      </c>
      <c r="Q455" s="236">
        <v>0.0030300000000000001</v>
      </c>
      <c r="R455" s="236">
        <f>Q455*H455</f>
        <v>0.0038905200000000002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183</v>
      </c>
      <c r="AT455" s="238" t="s">
        <v>179</v>
      </c>
      <c r="AU455" s="238" t="s">
        <v>177</v>
      </c>
      <c r="AY455" s="18" t="s">
        <v>176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83</v>
      </c>
      <c r="BK455" s="239">
        <f>ROUND(I455*H455,2)</f>
        <v>0</v>
      </c>
      <c r="BL455" s="18" t="s">
        <v>183</v>
      </c>
      <c r="BM455" s="238" t="s">
        <v>379</v>
      </c>
    </row>
    <row r="456" s="2" customFormat="1">
      <c r="A456" s="39"/>
      <c r="B456" s="40"/>
      <c r="C456" s="41"/>
      <c r="D456" s="262" t="s">
        <v>194</v>
      </c>
      <c r="E456" s="41"/>
      <c r="F456" s="263" t="s">
        <v>380</v>
      </c>
      <c r="G456" s="41"/>
      <c r="H456" s="41"/>
      <c r="I456" s="264"/>
      <c r="J456" s="41"/>
      <c r="K456" s="41"/>
      <c r="L456" s="45"/>
      <c r="M456" s="265"/>
      <c r="N456" s="26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194</v>
      </c>
      <c r="AU456" s="18" t="s">
        <v>177</v>
      </c>
    </row>
    <row r="457" s="13" customFormat="1">
      <c r="A457" s="13"/>
      <c r="B457" s="240"/>
      <c r="C457" s="241"/>
      <c r="D457" s="242" t="s">
        <v>185</v>
      </c>
      <c r="E457" s="243" t="s">
        <v>1</v>
      </c>
      <c r="F457" s="244" t="s">
        <v>207</v>
      </c>
      <c r="G457" s="241"/>
      <c r="H457" s="243" t="s">
        <v>1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0" t="s">
        <v>185</v>
      </c>
      <c r="AU457" s="250" t="s">
        <v>177</v>
      </c>
      <c r="AV457" s="13" t="s">
        <v>83</v>
      </c>
      <c r="AW457" s="13" t="s">
        <v>34</v>
      </c>
      <c r="AX457" s="13" t="s">
        <v>76</v>
      </c>
      <c r="AY457" s="250" t="s">
        <v>176</v>
      </c>
    </row>
    <row r="458" s="13" customFormat="1">
      <c r="A458" s="13"/>
      <c r="B458" s="240"/>
      <c r="C458" s="241"/>
      <c r="D458" s="242" t="s">
        <v>185</v>
      </c>
      <c r="E458" s="243" t="s">
        <v>1</v>
      </c>
      <c r="F458" s="244" t="s">
        <v>281</v>
      </c>
      <c r="G458" s="241"/>
      <c r="H458" s="243" t="s">
        <v>1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0" t="s">
        <v>185</v>
      </c>
      <c r="AU458" s="250" t="s">
        <v>177</v>
      </c>
      <c r="AV458" s="13" t="s">
        <v>83</v>
      </c>
      <c r="AW458" s="13" t="s">
        <v>34</v>
      </c>
      <c r="AX458" s="13" t="s">
        <v>76</v>
      </c>
      <c r="AY458" s="250" t="s">
        <v>176</v>
      </c>
    </row>
    <row r="459" s="13" customFormat="1">
      <c r="A459" s="13"/>
      <c r="B459" s="240"/>
      <c r="C459" s="241"/>
      <c r="D459" s="242" t="s">
        <v>185</v>
      </c>
      <c r="E459" s="243" t="s">
        <v>1</v>
      </c>
      <c r="F459" s="244" t="s">
        <v>188</v>
      </c>
      <c r="G459" s="241"/>
      <c r="H459" s="243" t="s">
        <v>1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0" t="s">
        <v>185</v>
      </c>
      <c r="AU459" s="250" t="s">
        <v>177</v>
      </c>
      <c r="AV459" s="13" t="s">
        <v>83</v>
      </c>
      <c r="AW459" s="13" t="s">
        <v>34</v>
      </c>
      <c r="AX459" s="13" t="s">
        <v>76</v>
      </c>
      <c r="AY459" s="250" t="s">
        <v>176</v>
      </c>
    </row>
    <row r="460" s="13" customFormat="1">
      <c r="A460" s="13"/>
      <c r="B460" s="240"/>
      <c r="C460" s="241"/>
      <c r="D460" s="242" t="s">
        <v>185</v>
      </c>
      <c r="E460" s="243" t="s">
        <v>1</v>
      </c>
      <c r="F460" s="244" t="s">
        <v>381</v>
      </c>
      <c r="G460" s="241"/>
      <c r="H460" s="243" t="s">
        <v>1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0" t="s">
        <v>185</v>
      </c>
      <c r="AU460" s="250" t="s">
        <v>177</v>
      </c>
      <c r="AV460" s="13" t="s">
        <v>83</v>
      </c>
      <c r="AW460" s="13" t="s">
        <v>34</v>
      </c>
      <c r="AX460" s="13" t="s">
        <v>76</v>
      </c>
      <c r="AY460" s="250" t="s">
        <v>176</v>
      </c>
    </row>
    <row r="461" s="14" customFormat="1">
      <c r="A461" s="14"/>
      <c r="B461" s="251"/>
      <c r="C461" s="252"/>
      <c r="D461" s="242" t="s">
        <v>185</v>
      </c>
      <c r="E461" s="253" t="s">
        <v>1</v>
      </c>
      <c r="F461" s="254" t="s">
        <v>382</v>
      </c>
      <c r="G461" s="252"/>
      <c r="H461" s="255">
        <v>1.0955999999999999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1" t="s">
        <v>185</v>
      </c>
      <c r="AU461" s="261" t="s">
        <v>177</v>
      </c>
      <c r="AV461" s="14" t="s">
        <v>85</v>
      </c>
      <c r="AW461" s="14" t="s">
        <v>34</v>
      </c>
      <c r="AX461" s="14" t="s">
        <v>76</v>
      </c>
      <c r="AY461" s="261" t="s">
        <v>176</v>
      </c>
    </row>
    <row r="462" s="14" customFormat="1">
      <c r="A462" s="14"/>
      <c r="B462" s="251"/>
      <c r="C462" s="252"/>
      <c r="D462" s="242" t="s">
        <v>185</v>
      </c>
      <c r="E462" s="253" t="s">
        <v>1</v>
      </c>
      <c r="F462" s="254" t="s">
        <v>383</v>
      </c>
      <c r="G462" s="252"/>
      <c r="H462" s="255">
        <v>0.18809999999999999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1" t="s">
        <v>185</v>
      </c>
      <c r="AU462" s="261" t="s">
        <v>177</v>
      </c>
      <c r="AV462" s="14" t="s">
        <v>85</v>
      </c>
      <c r="AW462" s="14" t="s">
        <v>34</v>
      </c>
      <c r="AX462" s="14" t="s">
        <v>76</v>
      </c>
      <c r="AY462" s="261" t="s">
        <v>176</v>
      </c>
    </row>
    <row r="463" s="16" customFormat="1">
      <c r="A463" s="16"/>
      <c r="B463" s="278"/>
      <c r="C463" s="279"/>
      <c r="D463" s="242" t="s">
        <v>185</v>
      </c>
      <c r="E463" s="280" t="s">
        <v>1</v>
      </c>
      <c r="F463" s="281" t="s">
        <v>307</v>
      </c>
      <c r="G463" s="279"/>
      <c r="H463" s="282">
        <v>1.2837000000000001</v>
      </c>
      <c r="I463" s="283"/>
      <c r="J463" s="279"/>
      <c r="K463" s="279"/>
      <c r="L463" s="284"/>
      <c r="M463" s="285"/>
      <c r="N463" s="286"/>
      <c r="O463" s="286"/>
      <c r="P463" s="286"/>
      <c r="Q463" s="286"/>
      <c r="R463" s="286"/>
      <c r="S463" s="286"/>
      <c r="T463" s="287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88" t="s">
        <v>185</v>
      </c>
      <c r="AU463" s="288" t="s">
        <v>177</v>
      </c>
      <c r="AV463" s="16" t="s">
        <v>183</v>
      </c>
      <c r="AW463" s="16" t="s">
        <v>34</v>
      </c>
      <c r="AX463" s="16" t="s">
        <v>83</v>
      </c>
      <c r="AY463" s="288" t="s">
        <v>176</v>
      </c>
    </row>
    <row r="464" s="2" customFormat="1" ht="24.15" customHeight="1">
      <c r="A464" s="39"/>
      <c r="B464" s="40"/>
      <c r="C464" s="227" t="s">
        <v>384</v>
      </c>
      <c r="D464" s="227" t="s">
        <v>179</v>
      </c>
      <c r="E464" s="228" t="s">
        <v>385</v>
      </c>
      <c r="F464" s="229" t="s">
        <v>386</v>
      </c>
      <c r="G464" s="230" t="s">
        <v>243</v>
      </c>
      <c r="H464" s="231">
        <v>3.8900000000000001</v>
      </c>
      <c r="I464" s="232"/>
      <c r="J464" s="233">
        <f>ROUND(I464*H464,2)</f>
        <v>0</v>
      </c>
      <c r="K464" s="229" t="s">
        <v>225</v>
      </c>
      <c r="L464" s="45"/>
      <c r="M464" s="234" t="s">
        <v>1</v>
      </c>
      <c r="N464" s="235" t="s">
        <v>41</v>
      </c>
      <c r="O464" s="92"/>
      <c r="P464" s="236">
        <f>O464*H464</f>
        <v>0</v>
      </c>
      <c r="Q464" s="236">
        <v>0.076999999999999999</v>
      </c>
      <c r="R464" s="236">
        <f>Q464*H464</f>
        <v>0.29953000000000002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183</v>
      </c>
      <c r="AT464" s="238" t="s">
        <v>179</v>
      </c>
      <c r="AU464" s="238" t="s">
        <v>177</v>
      </c>
      <c r="AY464" s="18" t="s">
        <v>176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83</v>
      </c>
      <c r="BK464" s="239">
        <f>ROUND(I464*H464,2)</f>
        <v>0</v>
      </c>
      <c r="BL464" s="18" t="s">
        <v>183</v>
      </c>
      <c r="BM464" s="238" t="s">
        <v>387</v>
      </c>
    </row>
    <row r="465" s="2" customFormat="1">
      <c r="A465" s="39"/>
      <c r="B465" s="40"/>
      <c r="C465" s="41"/>
      <c r="D465" s="262" t="s">
        <v>194</v>
      </c>
      <c r="E465" s="41"/>
      <c r="F465" s="263" t="s">
        <v>388</v>
      </c>
      <c r="G465" s="41"/>
      <c r="H465" s="41"/>
      <c r="I465" s="264"/>
      <c r="J465" s="41"/>
      <c r="K465" s="41"/>
      <c r="L465" s="45"/>
      <c r="M465" s="265"/>
      <c r="N465" s="26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194</v>
      </c>
      <c r="AU465" s="18" t="s">
        <v>177</v>
      </c>
    </row>
    <row r="466" s="13" customFormat="1">
      <c r="A466" s="13"/>
      <c r="B466" s="240"/>
      <c r="C466" s="241"/>
      <c r="D466" s="242" t="s">
        <v>185</v>
      </c>
      <c r="E466" s="243" t="s">
        <v>1</v>
      </c>
      <c r="F466" s="244" t="s">
        <v>207</v>
      </c>
      <c r="G466" s="241"/>
      <c r="H466" s="243" t="s">
        <v>1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0" t="s">
        <v>185</v>
      </c>
      <c r="AU466" s="250" t="s">
        <v>177</v>
      </c>
      <c r="AV466" s="13" t="s">
        <v>83</v>
      </c>
      <c r="AW466" s="13" t="s">
        <v>34</v>
      </c>
      <c r="AX466" s="13" t="s">
        <v>76</v>
      </c>
      <c r="AY466" s="250" t="s">
        <v>176</v>
      </c>
    </row>
    <row r="467" s="13" customFormat="1">
      <c r="A467" s="13"/>
      <c r="B467" s="240"/>
      <c r="C467" s="241"/>
      <c r="D467" s="242" t="s">
        <v>185</v>
      </c>
      <c r="E467" s="243" t="s">
        <v>1</v>
      </c>
      <c r="F467" s="244" t="s">
        <v>281</v>
      </c>
      <c r="G467" s="241"/>
      <c r="H467" s="243" t="s">
        <v>1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0" t="s">
        <v>185</v>
      </c>
      <c r="AU467" s="250" t="s">
        <v>177</v>
      </c>
      <c r="AV467" s="13" t="s">
        <v>83</v>
      </c>
      <c r="AW467" s="13" t="s">
        <v>34</v>
      </c>
      <c r="AX467" s="13" t="s">
        <v>76</v>
      </c>
      <c r="AY467" s="250" t="s">
        <v>176</v>
      </c>
    </row>
    <row r="468" s="13" customFormat="1">
      <c r="A468" s="13"/>
      <c r="B468" s="240"/>
      <c r="C468" s="241"/>
      <c r="D468" s="242" t="s">
        <v>185</v>
      </c>
      <c r="E468" s="243" t="s">
        <v>1</v>
      </c>
      <c r="F468" s="244" t="s">
        <v>188</v>
      </c>
      <c r="G468" s="241"/>
      <c r="H468" s="243" t="s">
        <v>1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0" t="s">
        <v>185</v>
      </c>
      <c r="AU468" s="250" t="s">
        <v>177</v>
      </c>
      <c r="AV468" s="13" t="s">
        <v>83</v>
      </c>
      <c r="AW468" s="13" t="s">
        <v>34</v>
      </c>
      <c r="AX468" s="13" t="s">
        <v>76</v>
      </c>
      <c r="AY468" s="250" t="s">
        <v>176</v>
      </c>
    </row>
    <row r="469" s="13" customFormat="1">
      <c r="A469" s="13"/>
      <c r="B469" s="240"/>
      <c r="C469" s="241"/>
      <c r="D469" s="242" t="s">
        <v>185</v>
      </c>
      <c r="E469" s="243" t="s">
        <v>1</v>
      </c>
      <c r="F469" s="244" t="s">
        <v>381</v>
      </c>
      <c r="G469" s="241"/>
      <c r="H469" s="243" t="s">
        <v>1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0" t="s">
        <v>185</v>
      </c>
      <c r="AU469" s="250" t="s">
        <v>177</v>
      </c>
      <c r="AV469" s="13" t="s">
        <v>83</v>
      </c>
      <c r="AW469" s="13" t="s">
        <v>34</v>
      </c>
      <c r="AX469" s="13" t="s">
        <v>76</v>
      </c>
      <c r="AY469" s="250" t="s">
        <v>176</v>
      </c>
    </row>
    <row r="470" s="14" customFormat="1">
      <c r="A470" s="14"/>
      <c r="B470" s="251"/>
      <c r="C470" s="252"/>
      <c r="D470" s="242" t="s">
        <v>185</v>
      </c>
      <c r="E470" s="253" t="s">
        <v>1</v>
      </c>
      <c r="F470" s="254" t="s">
        <v>389</v>
      </c>
      <c r="G470" s="252"/>
      <c r="H470" s="255">
        <v>3.3199999999999998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1" t="s">
        <v>185</v>
      </c>
      <c r="AU470" s="261" t="s">
        <v>177</v>
      </c>
      <c r="AV470" s="14" t="s">
        <v>85</v>
      </c>
      <c r="AW470" s="14" t="s">
        <v>34</v>
      </c>
      <c r="AX470" s="14" t="s">
        <v>76</v>
      </c>
      <c r="AY470" s="261" t="s">
        <v>176</v>
      </c>
    </row>
    <row r="471" s="14" customFormat="1">
      <c r="A471" s="14"/>
      <c r="B471" s="251"/>
      <c r="C471" s="252"/>
      <c r="D471" s="242" t="s">
        <v>185</v>
      </c>
      <c r="E471" s="253" t="s">
        <v>1</v>
      </c>
      <c r="F471" s="254" t="s">
        <v>390</v>
      </c>
      <c r="G471" s="252"/>
      <c r="H471" s="255">
        <v>0.56999999999999995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1" t="s">
        <v>185</v>
      </c>
      <c r="AU471" s="261" t="s">
        <v>177</v>
      </c>
      <c r="AV471" s="14" t="s">
        <v>85</v>
      </c>
      <c r="AW471" s="14" t="s">
        <v>34</v>
      </c>
      <c r="AX471" s="14" t="s">
        <v>76</v>
      </c>
      <c r="AY471" s="261" t="s">
        <v>176</v>
      </c>
    </row>
    <row r="472" s="16" customFormat="1">
      <c r="A472" s="16"/>
      <c r="B472" s="278"/>
      <c r="C472" s="279"/>
      <c r="D472" s="242" t="s">
        <v>185</v>
      </c>
      <c r="E472" s="280" t="s">
        <v>1</v>
      </c>
      <c r="F472" s="281" t="s">
        <v>307</v>
      </c>
      <c r="G472" s="279"/>
      <c r="H472" s="282">
        <v>3.8900000000000001</v>
      </c>
      <c r="I472" s="283"/>
      <c r="J472" s="279"/>
      <c r="K472" s="279"/>
      <c r="L472" s="284"/>
      <c r="M472" s="285"/>
      <c r="N472" s="286"/>
      <c r="O472" s="286"/>
      <c r="P472" s="286"/>
      <c r="Q472" s="286"/>
      <c r="R472" s="286"/>
      <c r="S472" s="286"/>
      <c r="T472" s="287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8" t="s">
        <v>185</v>
      </c>
      <c r="AU472" s="288" t="s">
        <v>177</v>
      </c>
      <c r="AV472" s="16" t="s">
        <v>183</v>
      </c>
      <c r="AW472" s="16" t="s">
        <v>34</v>
      </c>
      <c r="AX472" s="16" t="s">
        <v>83</v>
      </c>
      <c r="AY472" s="288" t="s">
        <v>176</v>
      </c>
    </row>
    <row r="473" s="2" customFormat="1" ht="33" customHeight="1">
      <c r="A473" s="39"/>
      <c r="B473" s="40"/>
      <c r="C473" s="227" t="s">
        <v>391</v>
      </c>
      <c r="D473" s="227" t="s">
        <v>179</v>
      </c>
      <c r="E473" s="228" t="s">
        <v>392</v>
      </c>
      <c r="F473" s="229" t="s">
        <v>393</v>
      </c>
      <c r="G473" s="230" t="s">
        <v>204</v>
      </c>
      <c r="H473" s="231">
        <v>13.093999999999999</v>
      </c>
      <c r="I473" s="232"/>
      <c r="J473" s="233">
        <f>ROUND(I473*H473,2)</f>
        <v>0</v>
      </c>
      <c r="K473" s="229" t="s">
        <v>225</v>
      </c>
      <c r="L473" s="45"/>
      <c r="M473" s="234" t="s">
        <v>1</v>
      </c>
      <c r="N473" s="235" t="s">
        <v>41</v>
      </c>
      <c r="O473" s="92"/>
      <c r="P473" s="236">
        <f>O473*H473</f>
        <v>0</v>
      </c>
      <c r="Q473" s="236">
        <v>2.5018699999999998</v>
      </c>
      <c r="R473" s="236">
        <f>Q473*H473</f>
        <v>32.759485779999999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183</v>
      </c>
      <c r="AT473" s="238" t="s">
        <v>179</v>
      </c>
      <c r="AU473" s="238" t="s">
        <v>177</v>
      </c>
      <c r="AY473" s="18" t="s">
        <v>176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83</v>
      </c>
      <c r="BK473" s="239">
        <f>ROUND(I473*H473,2)</f>
        <v>0</v>
      </c>
      <c r="BL473" s="18" t="s">
        <v>183</v>
      </c>
      <c r="BM473" s="238" t="s">
        <v>394</v>
      </c>
    </row>
    <row r="474" s="2" customFormat="1">
      <c r="A474" s="39"/>
      <c r="B474" s="40"/>
      <c r="C474" s="41"/>
      <c r="D474" s="262" t="s">
        <v>194</v>
      </c>
      <c r="E474" s="41"/>
      <c r="F474" s="263" t="s">
        <v>395</v>
      </c>
      <c r="G474" s="41"/>
      <c r="H474" s="41"/>
      <c r="I474" s="264"/>
      <c r="J474" s="41"/>
      <c r="K474" s="41"/>
      <c r="L474" s="45"/>
      <c r="M474" s="265"/>
      <c r="N474" s="266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194</v>
      </c>
      <c r="AU474" s="18" t="s">
        <v>177</v>
      </c>
    </row>
    <row r="475" s="13" customFormat="1">
      <c r="A475" s="13"/>
      <c r="B475" s="240"/>
      <c r="C475" s="241"/>
      <c r="D475" s="242" t="s">
        <v>185</v>
      </c>
      <c r="E475" s="243" t="s">
        <v>1</v>
      </c>
      <c r="F475" s="244" t="s">
        <v>207</v>
      </c>
      <c r="G475" s="241"/>
      <c r="H475" s="243" t="s">
        <v>1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0" t="s">
        <v>185</v>
      </c>
      <c r="AU475" s="250" t="s">
        <v>177</v>
      </c>
      <c r="AV475" s="13" t="s">
        <v>83</v>
      </c>
      <c r="AW475" s="13" t="s">
        <v>34</v>
      </c>
      <c r="AX475" s="13" t="s">
        <v>76</v>
      </c>
      <c r="AY475" s="250" t="s">
        <v>176</v>
      </c>
    </row>
    <row r="476" s="13" customFormat="1">
      <c r="A476" s="13"/>
      <c r="B476" s="240"/>
      <c r="C476" s="241"/>
      <c r="D476" s="242" t="s">
        <v>185</v>
      </c>
      <c r="E476" s="243" t="s">
        <v>1</v>
      </c>
      <c r="F476" s="244" t="s">
        <v>281</v>
      </c>
      <c r="G476" s="241"/>
      <c r="H476" s="243" t="s">
        <v>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0" t="s">
        <v>185</v>
      </c>
      <c r="AU476" s="250" t="s">
        <v>177</v>
      </c>
      <c r="AV476" s="13" t="s">
        <v>83</v>
      </c>
      <c r="AW476" s="13" t="s">
        <v>34</v>
      </c>
      <c r="AX476" s="13" t="s">
        <v>76</v>
      </c>
      <c r="AY476" s="250" t="s">
        <v>176</v>
      </c>
    </row>
    <row r="477" s="13" customFormat="1">
      <c r="A477" s="13"/>
      <c r="B477" s="240"/>
      <c r="C477" s="241"/>
      <c r="D477" s="242" t="s">
        <v>185</v>
      </c>
      <c r="E477" s="243" t="s">
        <v>1</v>
      </c>
      <c r="F477" s="244" t="s">
        <v>188</v>
      </c>
      <c r="G477" s="241"/>
      <c r="H477" s="243" t="s">
        <v>1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0" t="s">
        <v>185</v>
      </c>
      <c r="AU477" s="250" t="s">
        <v>177</v>
      </c>
      <c r="AV477" s="13" t="s">
        <v>83</v>
      </c>
      <c r="AW477" s="13" t="s">
        <v>34</v>
      </c>
      <c r="AX477" s="13" t="s">
        <v>76</v>
      </c>
      <c r="AY477" s="250" t="s">
        <v>176</v>
      </c>
    </row>
    <row r="478" s="13" customFormat="1">
      <c r="A478" s="13"/>
      <c r="B478" s="240"/>
      <c r="C478" s="241"/>
      <c r="D478" s="242" t="s">
        <v>185</v>
      </c>
      <c r="E478" s="243" t="s">
        <v>1</v>
      </c>
      <c r="F478" s="244" t="s">
        <v>396</v>
      </c>
      <c r="G478" s="241"/>
      <c r="H478" s="243" t="s">
        <v>1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0" t="s">
        <v>185</v>
      </c>
      <c r="AU478" s="250" t="s">
        <v>177</v>
      </c>
      <c r="AV478" s="13" t="s">
        <v>83</v>
      </c>
      <c r="AW478" s="13" t="s">
        <v>34</v>
      </c>
      <c r="AX478" s="13" t="s">
        <v>76</v>
      </c>
      <c r="AY478" s="250" t="s">
        <v>176</v>
      </c>
    </row>
    <row r="479" s="13" customFormat="1">
      <c r="A479" s="13"/>
      <c r="B479" s="240"/>
      <c r="C479" s="241"/>
      <c r="D479" s="242" t="s">
        <v>185</v>
      </c>
      <c r="E479" s="243" t="s">
        <v>1</v>
      </c>
      <c r="F479" s="244" t="s">
        <v>397</v>
      </c>
      <c r="G479" s="241"/>
      <c r="H479" s="243" t="s">
        <v>1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0" t="s">
        <v>185</v>
      </c>
      <c r="AU479" s="250" t="s">
        <v>177</v>
      </c>
      <c r="AV479" s="13" t="s">
        <v>83</v>
      </c>
      <c r="AW479" s="13" t="s">
        <v>34</v>
      </c>
      <c r="AX479" s="13" t="s">
        <v>76</v>
      </c>
      <c r="AY479" s="250" t="s">
        <v>176</v>
      </c>
    </row>
    <row r="480" s="14" customFormat="1">
      <c r="A480" s="14"/>
      <c r="B480" s="251"/>
      <c r="C480" s="252"/>
      <c r="D480" s="242" t="s">
        <v>185</v>
      </c>
      <c r="E480" s="253" t="s">
        <v>1</v>
      </c>
      <c r="F480" s="254" t="s">
        <v>398</v>
      </c>
      <c r="G480" s="252"/>
      <c r="H480" s="255">
        <v>0.30375000000000002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1" t="s">
        <v>185</v>
      </c>
      <c r="AU480" s="261" t="s">
        <v>177</v>
      </c>
      <c r="AV480" s="14" t="s">
        <v>85</v>
      </c>
      <c r="AW480" s="14" t="s">
        <v>34</v>
      </c>
      <c r="AX480" s="14" t="s">
        <v>76</v>
      </c>
      <c r="AY480" s="261" t="s">
        <v>176</v>
      </c>
    </row>
    <row r="481" s="14" customFormat="1">
      <c r="A481" s="14"/>
      <c r="B481" s="251"/>
      <c r="C481" s="252"/>
      <c r="D481" s="242" t="s">
        <v>185</v>
      </c>
      <c r="E481" s="253" t="s">
        <v>1</v>
      </c>
      <c r="F481" s="254" t="s">
        <v>399</v>
      </c>
      <c r="G481" s="252"/>
      <c r="H481" s="255">
        <v>0.78000000000000003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1" t="s">
        <v>185</v>
      </c>
      <c r="AU481" s="261" t="s">
        <v>177</v>
      </c>
      <c r="AV481" s="14" t="s">
        <v>85</v>
      </c>
      <c r="AW481" s="14" t="s">
        <v>34</v>
      </c>
      <c r="AX481" s="14" t="s">
        <v>76</v>
      </c>
      <c r="AY481" s="261" t="s">
        <v>176</v>
      </c>
    </row>
    <row r="482" s="14" customFormat="1">
      <c r="A482" s="14"/>
      <c r="B482" s="251"/>
      <c r="C482" s="252"/>
      <c r="D482" s="242" t="s">
        <v>185</v>
      </c>
      <c r="E482" s="253" t="s">
        <v>1</v>
      </c>
      <c r="F482" s="254" t="s">
        <v>400</v>
      </c>
      <c r="G482" s="252"/>
      <c r="H482" s="255">
        <v>1.4775</v>
      </c>
      <c r="I482" s="256"/>
      <c r="J482" s="252"/>
      <c r="K482" s="252"/>
      <c r="L482" s="257"/>
      <c r="M482" s="258"/>
      <c r="N482" s="259"/>
      <c r="O482" s="259"/>
      <c r="P482" s="259"/>
      <c r="Q482" s="259"/>
      <c r="R482" s="259"/>
      <c r="S482" s="259"/>
      <c r="T482" s="26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1" t="s">
        <v>185</v>
      </c>
      <c r="AU482" s="261" t="s">
        <v>177</v>
      </c>
      <c r="AV482" s="14" t="s">
        <v>85</v>
      </c>
      <c r="AW482" s="14" t="s">
        <v>34</v>
      </c>
      <c r="AX482" s="14" t="s">
        <v>76</v>
      </c>
      <c r="AY482" s="261" t="s">
        <v>176</v>
      </c>
    </row>
    <row r="483" s="14" customFormat="1">
      <c r="A483" s="14"/>
      <c r="B483" s="251"/>
      <c r="C483" s="252"/>
      <c r="D483" s="242" t="s">
        <v>185</v>
      </c>
      <c r="E483" s="253" t="s">
        <v>1</v>
      </c>
      <c r="F483" s="254" t="s">
        <v>401</v>
      </c>
      <c r="G483" s="252"/>
      <c r="H483" s="255">
        <v>0.315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1" t="s">
        <v>185</v>
      </c>
      <c r="AU483" s="261" t="s">
        <v>177</v>
      </c>
      <c r="AV483" s="14" t="s">
        <v>85</v>
      </c>
      <c r="AW483" s="14" t="s">
        <v>34</v>
      </c>
      <c r="AX483" s="14" t="s">
        <v>76</v>
      </c>
      <c r="AY483" s="261" t="s">
        <v>176</v>
      </c>
    </row>
    <row r="484" s="14" customFormat="1">
      <c r="A484" s="14"/>
      <c r="B484" s="251"/>
      <c r="C484" s="252"/>
      <c r="D484" s="242" t="s">
        <v>185</v>
      </c>
      <c r="E484" s="253" t="s">
        <v>1</v>
      </c>
      <c r="F484" s="254" t="s">
        <v>402</v>
      </c>
      <c r="G484" s="252"/>
      <c r="H484" s="255">
        <v>1.0687500000000001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1" t="s">
        <v>185</v>
      </c>
      <c r="AU484" s="261" t="s">
        <v>177</v>
      </c>
      <c r="AV484" s="14" t="s">
        <v>85</v>
      </c>
      <c r="AW484" s="14" t="s">
        <v>34</v>
      </c>
      <c r="AX484" s="14" t="s">
        <v>76</v>
      </c>
      <c r="AY484" s="261" t="s">
        <v>176</v>
      </c>
    </row>
    <row r="485" s="15" customFormat="1">
      <c r="A485" s="15"/>
      <c r="B485" s="267"/>
      <c r="C485" s="268"/>
      <c r="D485" s="242" t="s">
        <v>185</v>
      </c>
      <c r="E485" s="269" t="s">
        <v>1</v>
      </c>
      <c r="F485" s="270" t="s">
        <v>291</v>
      </c>
      <c r="G485" s="268"/>
      <c r="H485" s="271">
        <v>3.9449999999999998</v>
      </c>
      <c r="I485" s="272"/>
      <c r="J485" s="268"/>
      <c r="K485" s="268"/>
      <c r="L485" s="273"/>
      <c r="M485" s="274"/>
      <c r="N485" s="275"/>
      <c r="O485" s="275"/>
      <c r="P485" s="275"/>
      <c r="Q485" s="275"/>
      <c r="R485" s="275"/>
      <c r="S485" s="275"/>
      <c r="T485" s="27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7" t="s">
        <v>185</v>
      </c>
      <c r="AU485" s="277" t="s">
        <v>177</v>
      </c>
      <c r="AV485" s="15" t="s">
        <v>177</v>
      </c>
      <c r="AW485" s="15" t="s">
        <v>34</v>
      </c>
      <c r="AX485" s="15" t="s">
        <v>76</v>
      </c>
      <c r="AY485" s="277" t="s">
        <v>176</v>
      </c>
    </row>
    <row r="486" s="13" customFormat="1">
      <c r="A486" s="13"/>
      <c r="B486" s="240"/>
      <c r="C486" s="241"/>
      <c r="D486" s="242" t="s">
        <v>185</v>
      </c>
      <c r="E486" s="243" t="s">
        <v>1</v>
      </c>
      <c r="F486" s="244" t="s">
        <v>403</v>
      </c>
      <c r="G486" s="241"/>
      <c r="H486" s="243" t="s">
        <v>1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0" t="s">
        <v>185</v>
      </c>
      <c r="AU486" s="250" t="s">
        <v>177</v>
      </c>
      <c r="AV486" s="13" t="s">
        <v>83</v>
      </c>
      <c r="AW486" s="13" t="s">
        <v>34</v>
      </c>
      <c r="AX486" s="13" t="s">
        <v>76</v>
      </c>
      <c r="AY486" s="250" t="s">
        <v>176</v>
      </c>
    </row>
    <row r="487" s="14" customFormat="1">
      <c r="A487" s="14"/>
      <c r="B487" s="251"/>
      <c r="C487" s="252"/>
      <c r="D487" s="242" t="s">
        <v>185</v>
      </c>
      <c r="E487" s="253" t="s">
        <v>1</v>
      </c>
      <c r="F487" s="254" t="s">
        <v>404</v>
      </c>
      <c r="G487" s="252"/>
      <c r="H487" s="255">
        <v>1.5225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1" t="s">
        <v>185</v>
      </c>
      <c r="AU487" s="261" t="s">
        <v>177</v>
      </c>
      <c r="AV487" s="14" t="s">
        <v>85</v>
      </c>
      <c r="AW487" s="14" t="s">
        <v>34</v>
      </c>
      <c r="AX487" s="14" t="s">
        <v>76</v>
      </c>
      <c r="AY487" s="261" t="s">
        <v>176</v>
      </c>
    </row>
    <row r="488" s="14" customFormat="1">
      <c r="A488" s="14"/>
      <c r="B488" s="251"/>
      <c r="C488" s="252"/>
      <c r="D488" s="242" t="s">
        <v>185</v>
      </c>
      <c r="E488" s="253" t="s">
        <v>1</v>
      </c>
      <c r="F488" s="254" t="s">
        <v>405</v>
      </c>
      <c r="G488" s="252"/>
      <c r="H488" s="255">
        <v>1.2749999999999999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1" t="s">
        <v>185</v>
      </c>
      <c r="AU488" s="261" t="s">
        <v>177</v>
      </c>
      <c r="AV488" s="14" t="s">
        <v>85</v>
      </c>
      <c r="AW488" s="14" t="s">
        <v>34</v>
      </c>
      <c r="AX488" s="14" t="s">
        <v>76</v>
      </c>
      <c r="AY488" s="261" t="s">
        <v>176</v>
      </c>
    </row>
    <row r="489" s="14" customFormat="1">
      <c r="A489" s="14"/>
      <c r="B489" s="251"/>
      <c r="C489" s="252"/>
      <c r="D489" s="242" t="s">
        <v>185</v>
      </c>
      <c r="E489" s="253" t="s">
        <v>1</v>
      </c>
      <c r="F489" s="254" t="s">
        <v>406</v>
      </c>
      <c r="G489" s="252"/>
      <c r="H489" s="255">
        <v>0.34499999999999997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1" t="s">
        <v>185</v>
      </c>
      <c r="AU489" s="261" t="s">
        <v>177</v>
      </c>
      <c r="AV489" s="14" t="s">
        <v>85</v>
      </c>
      <c r="AW489" s="14" t="s">
        <v>34</v>
      </c>
      <c r="AX489" s="14" t="s">
        <v>76</v>
      </c>
      <c r="AY489" s="261" t="s">
        <v>176</v>
      </c>
    </row>
    <row r="490" s="15" customFormat="1">
      <c r="A490" s="15"/>
      <c r="B490" s="267"/>
      <c r="C490" s="268"/>
      <c r="D490" s="242" t="s">
        <v>185</v>
      </c>
      <c r="E490" s="269" t="s">
        <v>1</v>
      </c>
      <c r="F490" s="270" t="s">
        <v>291</v>
      </c>
      <c r="G490" s="268"/>
      <c r="H490" s="271">
        <v>3.1425000000000001</v>
      </c>
      <c r="I490" s="272"/>
      <c r="J490" s="268"/>
      <c r="K490" s="268"/>
      <c r="L490" s="273"/>
      <c r="M490" s="274"/>
      <c r="N490" s="275"/>
      <c r="O490" s="275"/>
      <c r="P490" s="275"/>
      <c r="Q490" s="275"/>
      <c r="R490" s="275"/>
      <c r="S490" s="275"/>
      <c r="T490" s="27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7" t="s">
        <v>185</v>
      </c>
      <c r="AU490" s="277" t="s">
        <v>177</v>
      </c>
      <c r="AV490" s="15" t="s">
        <v>177</v>
      </c>
      <c r="AW490" s="15" t="s">
        <v>34</v>
      </c>
      <c r="AX490" s="15" t="s">
        <v>76</v>
      </c>
      <c r="AY490" s="277" t="s">
        <v>176</v>
      </c>
    </row>
    <row r="491" s="13" customFormat="1">
      <c r="A491" s="13"/>
      <c r="B491" s="240"/>
      <c r="C491" s="241"/>
      <c r="D491" s="242" t="s">
        <v>185</v>
      </c>
      <c r="E491" s="243" t="s">
        <v>1</v>
      </c>
      <c r="F491" s="244" t="s">
        <v>407</v>
      </c>
      <c r="G491" s="241"/>
      <c r="H491" s="243" t="s">
        <v>1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0" t="s">
        <v>185</v>
      </c>
      <c r="AU491" s="250" t="s">
        <v>177</v>
      </c>
      <c r="AV491" s="13" t="s">
        <v>83</v>
      </c>
      <c r="AW491" s="13" t="s">
        <v>34</v>
      </c>
      <c r="AX491" s="13" t="s">
        <v>76</v>
      </c>
      <c r="AY491" s="250" t="s">
        <v>176</v>
      </c>
    </row>
    <row r="492" s="14" customFormat="1">
      <c r="A492" s="14"/>
      <c r="B492" s="251"/>
      <c r="C492" s="252"/>
      <c r="D492" s="242" t="s">
        <v>185</v>
      </c>
      <c r="E492" s="253" t="s">
        <v>1</v>
      </c>
      <c r="F492" s="254" t="s">
        <v>408</v>
      </c>
      <c r="G492" s="252"/>
      <c r="H492" s="255">
        <v>0.19875000000000001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1" t="s">
        <v>185</v>
      </c>
      <c r="AU492" s="261" t="s">
        <v>177</v>
      </c>
      <c r="AV492" s="14" t="s">
        <v>85</v>
      </c>
      <c r="AW492" s="14" t="s">
        <v>34</v>
      </c>
      <c r="AX492" s="14" t="s">
        <v>76</v>
      </c>
      <c r="AY492" s="261" t="s">
        <v>176</v>
      </c>
    </row>
    <row r="493" s="15" customFormat="1">
      <c r="A493" s="15"/>
      <c r="B493" s="267"/>
      <c r="C493" s="268"/>
      <c r="D493" s="242" t="s">
        <v>185</v>
      </c>
      <c r="E493" s="269" t="s">
        <v>1</v>
      </c>
      <c r="F493" s="270" t="s">
        <v>291</v>
      </c>
      <c r="G493" s="268"/>
      <c r="H493" s="271">
        <v>0.19875000000000001</v>
      </c>
      <c r="I493" s="272"/>
      <c r="J493" s="268"/>
      <c r="K493" s="268"/>
      <c r="L493" s="273"/>
      <c r="M493" s="274"/>
      <c r="N493" s="275"/>
      <c r="O493" s="275"/>
      <c r="P493" s="275"/>
      <c r="Q493" s="275"/>
      <c r="R493" s="275"/>
      <c r="S493" s="275"/>
      <c r="T493" s="27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7" t="s">
        <v>185</v>
      </c>
      <c r="AU493" s="277" t="s">
        <v>177</v>
      </c>
      <c r="AV493" s="15" t="s">
        <v>177</v>
      </c>
      <c r="AW493" s="15" t="s">
        <v>34</v>
      </c>
      <c r="AX493" s="15" t="s">
        <v>76</v>
      </c>
      <c r="AY493" s="277" t="s">
        <v>176</v>
      </c>
    </row>
    <row r="494" s="13" customFormat="1">
      <c r="A494" s="13"/>
      <c r="B494" s="240"/>
      <c r="C494" s="241"/>
      <c r="D494" s="242" t="s">
        <v>185</v>
      </c>
      <c r="E494" s="243" t="s">
        <v>1</v>
      </c>
      <c r="F494" s="244" t="s">
        <v>188</v>
      </c>
      <c r="G494" s="241"/>
      <c r="H494" s="243" t="s">
        <v>1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0" t="s">
        <v>185</v>
      </c>
      <c r="AU494" s="250" t="s">
        <v>177</v>
      </c>
      <c r="AV494" s="13" t="s">
        <v>83</v>
      </c>
      <c r="AW494" s="13" t="s">
        <v>34</v>
      </c>
      <c r="AX494" s="13" t="s">
        <v>76</v>
      </c>
      <c r="AY494" s="250" t="s">
        <v>176</v>
      </c>
    </row>
    <row r="495" s="13" customFormat="1">
      <c r="A495" s="13"/>
      <c r="B495" s="240"/>
      <c r="C495" s="241"/>
      <c r="D495" s="242" t="s">
        <v>185</v>
      </c>
      <c r="E495" s="243" t="s">
        <v>1</v>
      </c>
      <c r="F495" s="244" t="s">
        <v>409</v>
      </c>
      <c r="G495" s="241"/>
      <c r="H495" s="243" t="s">
        <v>1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0" t="s">
        <v>185</v>
      </c>
      <c r="AU495" s="250" t="s">
        <v>177</v>
      </c>
      <c r="AV495" s="13" t="s">
        <v>83</v>
      </c>
      <c r="AW495" s="13" t="s">
        <v>34</v>
      </c>
      <c r="AX495" s="13" t="s">
        <v>76</v>
      </c>
      <c r="AY495" s="250" t="s">
        <v>176</v>
      </c>
    </row>
    <row r="496" s="13" customFormat="1">
      <c r="A496" s="13"/>
      <c r="B496" s="240"/>
      <c r="C496" s="241"/>
      <c r="D496" s="242" t="s">
        <v>185</v>
      </c>
      <c r="E496" s="243" t="s">
        <v>1</v>
      </c>
      <c r="F496" s="244" t="s">
        <v>410</v>
      </c>
      <c r="G496" s="241"/>
      <c r="H496" s="243" t="s">
        <v>1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0" t="s">
        <v>185</v>
      </c>
      <c r="AU496" s="250" t="s">
        <v>177</v>
      </c>
      <c r="AV496" s="13" t="s">
        <v>83</v>
      </c>
      <c r="AW496" s="13" t="s">
        <v>34</v>
      </c>
      <c r="AX496" s="13" t="s">
        <v>76</v>
      </c>
      <c r="AY496" s="250" t="s">
        <v>176</v>
      </c>
    </row>
    <row r="497" s="14" customFormat="1">
      <c r="A497" s="14"/>
      <c r="B497" s="251"/>
      <c r="C497" s="252"/>
      <c r="D497" s="242" t="s">
        <v>185</v>
      </c>
      <c r="E497" s="253" t="s">
        <v>1</v>
      </c>
      <c r="F497" s="254" t="s">
        <v>411</v>
      </c>
      <c r="G497" s="252"/>
      <c r="H497" s="255">
        <v>0.25159999999999999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1" t="s">
        <v>185</v>
      </c>
      <c r="AU497" s="261" t="s">
        <v>177</v>
      </c>
      <c r="AV497" s="14" t="s">
        <v>85</v>
      </c>
      <c r="AW497" s="14" t="s">
        <v>34</v>
      </c>
      <c r="AX497" s="14" t="s">
        <v>76</v>
      </c>
      <c r="AY497" s="261" t="s">
        <v>176</v>
      </c>
    </row>
    <row r="498" s="14" customFormat="1">
      <c r="A498" s="14"/>
      <c r="B498" s="251"/>
      <c r="C498" s="252"/>
      <c r="D498" s="242" t="s">
        <v>185</v>
      </c>
      <c r="E498" s="253" t="s">
        <v>1</v>
      </c>
      <c r="F498" s="254" t="s">
        <v>412</v>
      </c>
      <c r="G498" s="252"/>
      <c r="H498" s="255">
        <v>0.18360000000000001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1" t="s">
        <v>185</v>
      </c>
      <c r="AU498" s="261" t="s">
        <v>177</v>
      </c>
      <c r="AV498" s="14" t="s">
        <v>85</v>
      </c>
      <c r="AW498" s="14" t="s">
        <v>34</v>
      </c>
      <c r="AX498" s="14" t="s">
        <v>76</v>
      </c>
      <c r="AY498" s="261" t="s">
        <v>176</v>
      </c>
    </row>
    <row r="499" s="14" customFormat="1">
      <c r="A499" s="14"/>
      <c r="B499" s="251"/>
      <c r="C499" s="252"/>
      <c r="D499" s="242" t="s">
        <v>185</v>
      </c>
      <c r="E499" s="253" t="s">
        <v>1</v>
      </c>
      <c r="F499" s="254" t="s">
        <v>413</v>
      </c>
      <c r="G499" s="252"/>
      <c r="H499" s="255">
        <v>0.10199999999999999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1" t="s">
        <v>185</v>
      </c>
      <c r="AU499" s="261" t="s">
        <v>177</v>
      </c>
      <c r="AV499" s="14" t="s">
        <v>85</v>
      </c>
      <c r="AW499" s="14" t="s">
        <v>34</v>
      </c>
      <c r="AX499" s="14" t="s">
        <v>76</v>
      </c>
      <c r="AY499" s="261" t="s">
        <v>176</v>
      </c>
    </row>
    <row r="500" s="14" customFormat="1">
      <c r="A500" s="14"/>
      <c r="B500" s="251"/>
      <c r="C500" s="252"/>
      <c r="D500" s="242" t="s">
        <v>185</v>
      </c>
      <c r="E500" s="253" t="s">
        <v>1</v>
      </c>
      <c r="F500" s="254" t="s">
        <v>414</v>
      </c>
      <c r="G500" s="252"/>
      <c r="H500" s="255">
        <v>0.15640000000000001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1" t="s">
        <v>185</v>
      </c>
      <c r="AU500" s="261" t="s">
        <v>177</v>
      </c>
      <c r="AV500" s="14" t="s">
        <v>85</v>
      </c>
      <c r="AW500" s="14" t="s">
        <v>34</v>
      </c>
      <c r="AX500" s="14" t="s">
        <v>76</v>
      </c>
      <c r="AY500" s="261" t="s">
        <v>176</v>
      </c>
    </row>
    <row r="501" s="14" customFormat="1">
      <c r="A501" s="14"/>
      <c r="B501" s="251"/>
      <c r="C501" s="252"/>
      <c r="D501" s="242" t="s">
        <v>185</v>
      </c>
      <c r="E501" s="253" t="s">
        <v>1</v>
      </c>
      <c r="F501" s="254" t="s">
        <v>415</v>
      </c>
      <c r="G501" s="252"/>
      <c r="H501" s="255">
        <v>0.1224</v>
      </c>
      <c r="I501" s="256"/>
      <c r="J501" s="252"/>
      <c r="K501" s="252"/>
      <c r="L501" s="257"/>
      <c r="M501" s="258"/>
      <c r="N501" s="259"/>
      <c r="O501" s="259"/>
      <c r="P501" s="259"/>
      <c r="Q501" s="259"/>
      <c r="R501" s="259"/>
      <c r="S501" s="259"/>
      <c r="T501" s="26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1" t="s">
        <v>185</v>
      </c>
      <c r="AU501" s="261" t="s">
        <v>177</v>
      </c>
      <c r="AV501" s="14" t="s">
        <v>85</v>
      </c>
      <c r="AW501" s="14" t="s">
        <v>34</v>
      </c>
      <c r="AX501" s="14" t="s">
        <v>76</v>
      </c>
      <c r="AY501" s="261" t="s">
        <v>176</v>
      </c>
    </row>
    <row r="502" s="14" customFormat="1">
      <c r="A502" s="14"/>
      <c r="B502" s="251"/>
      <c r="C502" s="252"/>
      <c r="D502" s="242" t="s">
        <v>185</v>
      </c>
      <c r="E502" s="253" t="s">
        <v>1</v>
      </c>
      <c r="F502" s="254" t="s">
        <v>416</v>
      </c>
      <c r="G502" s="252"/>
      <c r="H502" s="255">
        <v>0.11559999999999999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1" t="s">
        <v>185</v>
      </c>
      <c r="AU502" s="261" t="s">
        <v>177</v>
      </c>
      <c r="AV502" s="14" t="s">
        <v>85</v>
      </c>
      <c r="AW502" s="14" t="s">
        <v>34</v>
      </c>
      <c r="AX502" s="14" t="s">
        <v>76</v>
      </c>
      <c r="AY502" s="261" t="s">
        <v>176</v>
      </c>
    </row>
    <row r="503" s="15" customFormat="1">
      <c r="A503" s="15"/>
      <c r="B503" s="267"/>
      <c r="C503" s="268"/>
      <c r="D503" s="242" t="s">
        <v>185</v>
      </c>
      <c r="E503" s="269" t="s">
        <v>1</v>
      </c>
      <c r="F503" s="270" t="s">
        <v>291</v>
      </c>
      <c r="G503" s="268"/>
      <c r="H503" s="271">
        <v>0.93159999999999998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7" t="s">
        <v>185</v>
      </c>
      <c r="AU503" s="277" t="s">
        <v>177</v>
      </c>
      <c r="AV503" s="15" t="s">
        <v>177</v>
      </c>
      <c r="AW503" s="15" t="s">
        <v>34</v>
      </c>
      <c r="AX503" s="15" t="s">
        <v>76</v>
      </c>
      <c r="AY503" s="277" t="s">
        <v>176</v>
      </c>
    </row>
    <row r="504" s="13" customFormat="1">
      <c r="A504" s="13"/>
      <c r="B504" s="240"/>
      <c r="C504" s="241"/>
      <c r="D504" s="242" t="s">
        <v>185</v>
      </c>
      <c r="E504" s="243" t="s">
        <v>1</v>
      </c>
      <c r="F504" s="244" t="s">
        <v>417</v>
      </c>
      <c r="G504" s="241"/>
      <c r="H504" s="243" t="s">
        <v>1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0" t="s">
        <v>185</v>
      </c>
      <c r="AU504" s="250" t="s">
        <v>177</v>
      </c>
      <c r="AV504" s="13" t="s">
        <v>83</v>
      </c>
      <c r="AW504" s="13" t="s">
        <v>34</v>
      </c>
      <c r="AX504" s="13" t="s">
        <v>76</v>
      </c>
      <c r="AY504" s="250" t="s">
        <v>176</v>
      </c>
    </row>
    <row r="505" s="14" customFormat="1">
      <c r="A505" s="14"/>
      <c r="B505" s="251"/>
      <c r="C505" s="252"/>
      <c r="D505" s="242" t="s">
        <v>185</v>
      </c>
      <c r="E505" s="253" t="s">
        <v>1</v>
      </c>
      <c r="F505" s="254" t="s">
        <v>418</v>
      </c>
      <c r="G505" s="252"/>
      <c r="H505" s="255">
        <v>0.40799999999999997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1" t="s">
        <v>185</v>
      </c>
      <c r="AU505" s="261" t="s">
        <v>177</v>
      </c>
      <c r="AV505" s="14" t="s">
        <v>85</v>
      </c>
      <c r="AW505" s="14" t="s">
        <v>34</v>
      </c>
      <c r="AX505" s="14" t="s">
        <v>76</v>
      </c>
      <c r="AY505" s="261" t="s">
        <v>176</v>
      </c>
    </row>
    <row r="506" s="15" customFormat="1">
      <c r="A506" s="15"/>
      <c r="B506" s="267"/>
      <c r="C506" s="268"/>
      <c r="D506" s="242" t="s">
        <v>185</v>
      </c>
      <c r="E506" s="269" t="s">
        <v>1</v>
      </c>
      <c r="F506" s="270" t="s">
        <v>291</v>
      </c>
      <c r="G506" s="268"/>
      <c r="H506" s="271">
        <v>0.40799999999999997</v>
      </c>
      <c r="I506" s="272"/>
      <c r="J506" s="268"/>
      <c r="K506" s="268"/>
      <c r="L506" s="273"/>
      <c r="M506" s="274"/>
      <c r="N506" s="275"/>
      <c r="O506" s="275"/>
      <c r="P506" s="275"/>
      <c r="Q506" s="275"/>
      <c r="R506" s="275"/>
      <c r="S506" s="275"/>
      <c r="T506" s="27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7" t="s">
        <v>185</v>
      </c>
      <c r="AU506" s="277" t="s">
        <v>177</v>
      </c>
      <c r="AV506" s="15" t="s">
        <v>177</v>
      </c>
      <c r="AW506" s="15" t="s">
        <v>34</v>
      </c>
      <c r="AX506" s="15" t="s">
        <v>76</v>
      </c>
      <c r="AY506" s="277" t="s">
        <v>176</v>
      </c>
    </row>
    <row r="507" s="13" customFormat="1">
      <c r="A507" s="13"/>
      <c r="B507" s="240"/>
      <c r="C507" s="241"/>
      <c r="D507" s="242" t="s">
        <v>185</v>
      </c>
      <c r="E507" s="243" t="s">
        <v>1</v>
      </c>
      <c r="F507" s="244" t="s">
        <v>419</v>
      </c>
      <c r="G507" s="241"/>
      <c r="H507" s="243" t="s">
        <v>1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0" t="s">
        <v>185</v>
      </c>
      <c r="AU507" s="250" t="s">
        <v>177</v>
      </c>
      <c r="AV507" s="13" t="s">
        <v>83</v>
      </c>
      <c r="AW507" s="13" t="s">
        <v>34</v>
      </c>
      <c r="AX507" s="13" t="s">
        <v>76</v>
      </c>
      <c r="AY507" s="250" t="s">
        <v>176</v>
      </c>
    </row>
    <row r="508" s="14" customFormat="1">
      <c r="A508" s="14"/>
      <c r="B508" s="251"/>
      <c r="C508" s="252"/>
      <c r="D508" s="242" t="s">
        <v>185</v>
      </c>
      <c r="E508" s="253" t="s">
        <v>1</v>
      </c>
      <c r="F508" s="254" t="s">
        <v>420</v>
      </c>
      <c r="G508" s="252"/>
      <c r="H508" s="255">
        <v>1.3600000000000001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1" t="s">
        <v>185</v>
      </c>
      <c r="AU508" s="261" t="s">
        <v>177</v>
      </c>
      <c r="AV508" s="14" t="s">
        <v>85</v>
      </c>
      <c r="AW508" s="14" t="s">
        <v>34</v>
      </c>
      <c r="AX508" s="14" t="s">
        <v>76</v>
      </c>
      <c r="AY508" s="261" t="s">
        <v>176</v>
      </c>
    </row>
    <row r="509" s="14" customFormat="1">
      <c r="A509" s="14"/>
      <c r="B509" s="251"/>
      <c r="C509" s="252"/>
      <c r="D509" s="242" t="s">
        <v>185</v>
      </c>
      <c r="E509" s="253" t="s">
        <v>1</v>
      </c>
      <c r="F509" s="254" t="s">
        <v>421</v>
      </c>
      <c r="G509" s="252"/>
      <c r="H509" s="255">
        <v>0.1224</v>
      </c>
      <c r="I509" s="256"/>
      <c r="J509" s="252"/>
      <c r="K509" s="252"/>
      <c r="L509" s="257"/>
      <c r="M509" s="258"/>
      <c r="N509" s="259"/>
      <c r="O509" s="259"/>
      <c r="P509" s="259"/>
      <c r="Q509" s="259"/>
      <c r="R509" s="259"/>
      <c r="S509" s="259"/>
      <c r="T509" s="26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1" t="s">
        <v>185</v>
      </c>
      <c r="AU509" s="261" t="s">
        <v>177</v>
      </c>
      <c r="AV509" s="14" t="s">
        <v>85</v>
      </c>
      <c r="AW509" s="14" t="s">
        <v>34</v>
      </c>
      <c r="AX509" s="14" t="s">
        <v>76</v>
      </c>
      <c r="AY509" s="261" t="s">
        <v>176</v>
      </c>
    </row>
    <row r="510" s="14" customFormat="1">
      <c r="A510" s="14"/>
      <c r="B510" s="251"/>
      <c r="C510" s="252"/>
      <c r="D510" s="242" t="s">
        <v>185</v>
      </c>
      <c r="E510" s="253" t="s">
        <v>1</v>
      </c>
      <c r="F510" s="254" t="s">
        <v>422</v>
      </c>
      <c r="G510" s="252"/>
      <c r="H510" s="255">
        <v>1.5232000000000001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1" t="s">
        <v>185</v>
      </c>
      <c r="AU510" s="261" t="s">
        <v>177</v>
      </c>
      <c r="AV510" s="14" t="s">
        <v>85</v>
      </c>
      <c r="AW510" s="14" t="s">
        <v>34</v>
      </c>
      <c r="AX510" s="14" t="s">
        <v>76</v>
      </c>
      <c r="AY510" s="261" t="s">
        <v>176</v>
      </c>
    </row>
    <row r="511" s="15" customFormat="1">
      <c r="A511" s="15"/>
      <c r="B511" s="267"/>
      <c r="C511" s="268"/>
      <c r="D511" s="242" t="s">
        <v>185</v>
      </c>
      <c r="E511" s="269" t="s">
        <v>1</v>
      </c>
      <c r="F511" s="270" t="s">
        <v>291</v>
      </c>
      <c r="G511" s="268"/>
      <c r="H511" s="271">
        <v>3.0055999999999998</v>
      </c>
      <c r="I511" s="272"/>
      <c r="J511" s="268"/>
      <c r="K511" s="268"/>
      <c r="L511" s="273"/>
      <c r="M511" s="274"/>
      <c r="N511" s="275"/>
      <c r="O511" s="275"/>
      <c r="P511" s="275"/>
      <c r="Q511" s="275"/>
      <c r="R511" s="275"/>
      <c r="S511" s="275"/>
      <c r="T511" s="27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7" t="s">
        <v>185</v>
      </c>
      <c r="AU511" s="277" t="s">
        <v>177</v>
      </c>
      <c r="AV511" s="15" t="s">
        <v>177</v>
      </c>
      <c r="AW511" s="15" t="s">
        <v>34</v>
      </c>
      <c r="AX511" s="15" t="s">
        <v>76</v>
      </c>
      <c r="AY511" s="277" t="s">
        <v>176</v>
      </c>
    </row>
    <row r="512" s="13" customFormat="1">
      <c r="A512" s="13"/>
      <c r="B512" s="240"/>
      <c r="C512" s="241"/>
      <c r="D512" s="242" t="s">
        <v>185</v>
      </c>
      <c r="E512" s="243" t="s">
        <v>1</v>
      </c>
      <c r="F512" s="244" t="s">
        <v>423</v>
      </c>
      <c r="G512" s="241"/>
      <c r="H512" s="243" t="s">
        <v>1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0" t="s">
        <v>185</v>
      </c>
      <c r="AU512" s="250" t="s">
        <v>177</v>
      </c>
      <c r="AV512" s="13" t="s">
        <v>83</v>
      </c>
      <c r="AW512" s="13" t="s">
        <v>34</v>
      </c>
      <c r="AX512" s="13" t="s">
        <v>76</v>
      </c>
      <c r="AY512" s="250" t="s">
        <v>176</v>
      </c>
    </row>
    <row r="513" s="14" customFormat="1">
      <c r="A513" s="14"/>
      <c r="B513" s="251"/>
      <c r="C513" s="252"/>
      <c r="D513" s="242" t="s">
        <v>185</v>
      </c>
      <c r="E513" s="253" t="s">
        <v>1</v>
      </c>
      <c r="F513" s="254" t="s">
        <v>424</v>
      </c>
      <c r="G513" s="252"/>
      <c r="H513" s="255">
        <v>0.7208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1" t="s">
        <v>185</v>
      </c>
      <c r="AU513" s="261" t="s">
        <v>177</v>
      </c>
      <c r="AV513" s="14" t="s">
        <v>85</v>
      </c>
      <c r="AW513" s="14" t="s">
        <v>34</v>
      </c>
      <c r="AX513" s="14" t="s">
        <v>76</v>
      </c>
      <c r="AY513" s="261" t="s">
        <v>176</v>
      </c>
    </row>
    <row r="514" s="15" customFormat="1">
      <c r="A514" s="15"/>
      <c r="B514" s="267"/>
      <c r="C514" s="268"/>
      <c r="D514" s="242" t="s">
        <v>185</v>
      </c>
      <c r="E514" s="269" t="s">
        <v>1</v>
      </c>
      <c r="F514" s="270" t="s">
        <v>291</v>
      </c>
      <c r="G514" s="268"/>
      <c r="H514" s="271">
        <v>0.7208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7" t="s">
        <v>185</v>
      </c>
      <c r="AU514" s="277" t="s">
        <v>177</v>
      </c>
      <c r="AV514" s="15" t="s">
        <v>177</v>
      </c>
      <c r="AW514" s="15" t="s">
        <v>34</v>
      </c>
      <c r="AX514" s="15" t="s">
        <v>76</v>
      </c>
      <c r="AY514" s="277" t="s">
        <v>176</v>
      </c>
    </row>
    <row r="515" s="13" customFormat="1">
      <c r="A515" s="13"/>
      <c r="B515" s="240"/>
      <c r="C515" s="241"/>
      <c r="D515" s="242" t="s">
        <v>185</v>
      </c>
      <c r="E515" s="243" t="s">
        <v>1</v>
      </c>
      <c r="F515" s="244" t="s">
        <v>188</v>
      </c>
      <c r="G515" s="241"/>
      <c r="H515" s="243" t="s">
        <v>1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0" t="s">
        <v>185</v>
      </c>
      <c r="AU515" s="250" t="s">
        <v>177</v>
      </c>
      <c r="AV515" s="13" t="s">
        <v>83</v>
      </c>
      <c r="AW515" s="13" t="s">
        <v>34</v>
      </c>
      <c r="AX515" s="13" t="s">
        <v>76</v>
      </c>
      <c r="AY515" s="250" t="s">
        <v>176</v>
      </c>
    </row>
    <row r="516" s="13" customFormat="1">
      <c r="A516" s="13"/>
      <c r="B516" s="240"/>
      <c r="C516" s="241"/>
      <c r="D516" s="242" t="s">
        <v>185</v>
      </c>
      <c r="E516" s="243" t="s">
        <v>1</v>
      </c>
      <c r="F516" s="244" t="s">
        <v>425</v>
      </c>
      <c r="G516" s="241"/>
      <c r="H516" s="243" t="s">
        <v>1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0" t="s">
        <v>185</v>
      </c>
      <c r="AU516" s="250" t="s">
        <v>177</v>
      </c>
      <c r="AV516" s="13" t="s">
        <v>83</v>
      </c>
      <c r="AW516" s="13" t="s">
        <v>34</v>
      </c>
      <c r="AX516" s="13" t="s">
        <v>76</v>
      </c>
      <c r="AY516" s="250" t="s">
        <v>176</v>
      </c>
    </row>
    <row r="517" s="13" customFormat="1">
      <c r="A517" s="13"/>
      <c r="B517" s="240"/>
      <c r="C517" s="241"/>
      <c r="D517" s="242" t="s">
        <v>185</v>
      </c>
      <c r="E517" s="243" t="s">
        <v>1</v>
      </c>
      <c r="F517" s="244" t="s">
        <v>426</v>
      </c>
      <c r="G517" s="241"/>
      <c r="H517" s="243" t="s">
        <v>1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0" t="s">
        <v>185</v>
      </c>
      <c r="AU517" s="250" t="s">
        <v>177</v>
      </c>
      <c r="AV517" s="13" t="s">
        <v>83</v>
      </c>
      <c r="AW517" s="13" t="s">
        <v>34</v>
      </c>
      <c r="AX517" s="13" t="s">
        <v>76</v>
      </c>
      <c r="AY517" s="250" t="s">
        <v>176</v>
      </c>
    </row>
    <row r="518" s="14" customFormat="1">
      <c r="A518" s="14"/>
      <c r="B518" s="251"/>
      <c r="C518" s="252"/>
      <c r="D518" s="242" t="s">
        <v>185</v>
      </c>
      <c r="E518" s="253" t="s">
        <v>1</v>
      </c>
      <c r="F518" s="254" t="s">
        <v>427</v>
      </c>
      <c r="G518" s="252"/>
      <c r="H518" s="255">
        <v>0.74199999999999999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1" t="s">
        <v>185</v>
      </c>
      <c r="AU518" s="261" t="s">
        <v>177</v>
      </c>
      <c r="AV518" s="14" t="s">
        <v>85</v>
      </c>
      <c r="AW518" s="14" t="s">
        <v>34</v>
      </c>
      <c r="AX518" s="14" t="s">
        <v>76</v>
      </c>
      <c r="AY518" s="261" t="s">
        <v>176</v>
      </c>
    </row>
    <row r="519" s="15" customFormat="1">
      <c r="A519" s="15"/>
      <c r="B519" s="267"/>
      <c r="C519" s="268"/>
      <c r="D519" s="242" t="s">
        <v>185</v>
      </c>
      <c r="E519" s="269" t="s">
        <v>1</v>
      </c>
      <c r="F519" s="270" t="s">
        <v>291</v>
      </c>
      <c r="G519" s="268"/>
      <c r="H519" s="271">
        <v>0.74199999999999999</v>
      </c>
      <c r="I519" s="272"/>
      <c r="J519" s="268"/>
      <c r="K519" s="268"/>
      <c r="L519" s="273"/>
      <c r="M519" s="274"/>
      <c r="N519" s="275"/>
      <c r="O519" s="275"/>
      <c r="P519" s="275"/>
      <c r="Q519" s="275"/>
      <c r="R519" s="275"/>
      <c r="S519" s="275"/>
      <c r="T519" s="27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7" t="s">
        <v>185</v>
      </c>
      <c r="AU519" s="277" t="s">
        <v>177</v>
      </c>
      <c r="AV519" s="15" t="s">
        <v>177</v>
      </c>
      <c r="AW519" s="15" t="s">
        <v>34</v>
      </c>
      <c r="AX519" s="15" t="s">
        <v>76</v>
      </c>
      <c r="AY519" s="277" t="s">
        <v>176</v>
      </c>
    </row>
    <row r="520" s="16" customFormat="1">
      <c r="A520" s="16"/>
      <c r="B520" s="278"/>
      <c r="C520" s="279"/>
      <c r="D520" s="242" t="s">
        <v>185</v>
      </c>
      <c r="E520" s="280" t="s">
        <v>1</v>
      </c>
      <c r="F520" s="281" t="s">
        <v>307</v>
      </c>
      <c r="G520" s="279"/>
      <c r="H520" s="282">
        <v>13.094250000000001</v>
      </c>
      <c r="I520" s="283"/>
      <c r="J520" s="279"/>
      <c r="K520" s="279"/>
      <c r="L520" s="284"/>
      <c r="M520" s="285"/>
      <c r="N520" s="286"/>
      <c r="O520" s="286"/>
      <c r="P520" s="286"/>
      <c r="Q520" s="286"/>
      <c r="R520" s="286"/>
      <c r="S520" s="286"/>
      <c r="T520" s="287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88" t="s">
        <v>185</v>
      </c>
      <c r="AU520" s="288" t="s">
        <v>177</v>
      </c>
      <c r="AV520" s="16" t="s">
        <v>183</v>
      </c>
      <c r="AW520" s="16" t="s">
        <v>34</v>
      </c>
      <c r="AX520" s="16" t="s">
        <v>83</v>
      </c>
      <c r="AY520" s="288" t="s">
        <v>176</v>
      </c>
    </row>
    <row r="521" s="2" customFormat="1" ht="24.15" customHeight="1">
      <c r="A521" s="39"/>
      <c r="B521" s="40"/>
      <c r="C521" s="227" t="s">
        <v>428</v>
      </c>
      <c r="D521" s="227" t="s">
        <v>179</v>
      </c>
      <c r="E521" s="228" t="s">
        <v>429</v>
      </c>
      <c r="F521" s="229" t="s">
        <v>430</v>
      </c>
      <c r="G521" s="230" t="s">
        <v>204</v>
      </c>
      <c r="H521" s="231">
        <v>13.093999999999999</v>
      </c>
      <c r="I521" s="232"/>
      <c r="J521" s="233">
        <f>ROUND(I521*H521,2)</f>
        <v>0</v>
      </c>
      <c r="K521" s="229" t="s">
        <v>225</v>
      </c>
      <c r="L521" s="45"/>
      <c r="M521" s="234" t="s">
        <v>1</v>
      </c>
      <c r="N521" s="235" t="s">
        <v>41</v>
      </c>
      <c r="O521" s="92"/>
      <c r="P521" s="236">
        <f>O521*H521</f>
        <v>0</v>
      </c>
      <c r="Q521" s="236">
        <v>0</v>
      </c>
      <c r="R521" s="236">
        <f>Q521*H521</f>
        <v>0</v>
      </c>
      <c r="S521" s="236">
        <v>0</v>
      </c>
      <c r="T521" s="23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8" t="s">
        <v>183</v>
      </c>
      <c r="AT521" s="238" t="s">
        <v>179</v>
      </c>
      <c r="AU521" s="238" t="s">
        <v>177</v>
      </c>
      <c r="AY521" s="18" t="s">
        <v>176</v>
      </c>
      <c r="BE521" s="239">
        <f>IF(N521="základní",J521,0)</f>
        <v>0</v>
      </c>
      <c r="BF521" s="239">
        <f>IF(N521="snížená",J521,0)</f>
        <v>0</v>
      </c>
      <c r="BG521" s="239">
        <f>IF(N521="zákl. přenesená",J521,0)</f>
        <v>0</v>
      </c>
      <c r="BH521" s="239">
        <f>IF(N521="sníž. přenesená",J521,0)</f>
        <v>0</v>
      </c>
      <c r="BI521" s="239">
        <f>IF(N521="nulová",J521,0)</f>
        <v>0</v>
      </c>
      <c r="BJ521" s="18" t="s">
        <v>83</v>
      </c>
      <c r="BK521" s="239">
        <f>ROUND(I521*H521,2)</f>
        <v>0</v>
      </c>
      <c r="BL521" s="18" t="s">
        <v>183</v>
      </c>
      <c r="BM521" s="238" t="s">
        <v>431</v>
      </c>
    </row>
    <row r="522" s="2" customFormat="1">
      <c r="A522" s="39"/>
      <c r="B522" s="40"/>
      <c r="C522" s="41"/>
      <c r="D522" s="262" t="s">
        <v>194</v>
      </c>
      <c r="E522" s="41"/>
      <c r="F522" s="263" t="s">
        <v>432</v>
      </c>
      <c r="G522" s="41"/>
      <c r="H522" s="41"/>
      <c r="I522" s="264"/>
      <c r="J522" s="41"/>
      <c r="K522" s="41"/>
      <c r="L522" s="45"/>
      <c r="M522" s="265"/>
      <c r="N522" s="266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194</v>
      </c>
      <c r="AU522" s="18" t="s">
        <v>177</v>
      </c>
    </row>
    <row r="523" s="2" customFormat="1" ht="24.15" customHeight="1">
      <c r="A523" s="39"/>
      <c r="B523" s="40"/>
      <c r="C523" s="227" t="s">
        <v>433</v>
      </c>
      <c r="D523" s="227" t="s">
        <v>179</v>
      </c>
      <c r="E523" s="228" t="s">
        <v>434</v>
      </c>
      <c r="F523" s="229" t="s">
        <v>435</v>
      </c>
      <c r="G523" s="230" t="s">
        <v>243</v>
      </c>
      <c r="H523" s="231">
        <v>182.25</v>
      </c>
      <c r="I523" s="232"/>
      <c r="J523" s="233">
        <f>ROUND(I523*H523,2)</f>
        <v>0</v>
      </c>
      <c r="K523" s="229" t="s">
        <v>225</v>
      </c>
      <c r="L523" s="45"/>
      <c r="M523" s="234" t="s">
        <v>1</v>
      </c>
      <c r="N523" s="235" t="s">
        <v>41</v>
      </c>
      <c r="O523" s="92"/>
      <c r="P523" s="236">
        <f>O523*H523</f>
        <v>0</v>
      </c>
      <c r="Q523" s="236">
        <v>0.00048000000000000001</v>
      </c>
      <c r="R523" s="236">
        <f>Q523*H523</f>
        <v>0.087480000000000002</v>
      </c>
      <c r="S523" s="236">
        <v>0</v>
      </c>
      <c r="T523" s="23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8" t="s">
        <v>183</v>
      </c>
      <c r="AT523" s="238" t="s">
        <v>179</v>
      </c>
      <c r="AU523" s="238" t="s">
        <v>177</v>
      </c>
      <c r="AY523" s="18" t="s">
        <v>176</v>
      </c>
      <c r="BE523" s="239">
        <f>IF(N523="základní",J523,0)</f>
        <v>0</v>
      </c>
      <c r="BF523" s="239">
        <f>IF(N523="snížená",J523,0)</f>
        <v>0</v>
      </c>
      <c r="BG523" s="239">
        <f>IF(N523="zákl. přenesená",J523,0)</f>
        <v>0</v>
      </c>
      <c r="BH523" s="239">
        <f>IF(N523="sníž. přenesená",J523,0)</f>
        <v>0</v>
      </c>
      <c r="BI523" s="239">
        <f>IF(N523="nulová",J523,0)</f>
        <v>0</v>
      </c>
      <c r="BJ523" s="18" t="s">
        <v>83</v>
      </c>
      <c r="BK523" s="239">
        <f>ROUND(I523*H523,2)</f>
        <v>0</v>
      </c>
      <c r="BL523" s="18" t="s">
        <v>183</v>
      </c>
      <c r="BM523" s="238" t="s">
        <v>436</v>
      </c>
    </row>
    <row r="524" s="2" customFormat="1">
      <c r="A524" s="39"/>
      <c r="B524" s="40"/>
      <c r="C524" s="41"/>
      <c r="D524" s="262" t="s">
        <v>194</v>
      </c>
      <c r="E524" s="41"/>
      <c r="F524" s="263" t="s">
        <v>437</v>
      </c>
      <c r="G524" s="41"/>
      <c r="H524" s="41"/>
      <c r="I524" s="264"/>
      <c r="J524" s="41"/>
      <c r="K524" s="41"/>
      <c r="L524" s="45"/>
      <c r="M524" s="265"/>
      <c r="N524" s="266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194</v>
      </c>
      <c r="AU524" s="18" t="s">
        <v>177</v>
      </c>
    </row>
    <row r="525" s="13" customFormat="1">
      <c r="A525" s="13"/>
      <c r="B525" s="240"/>
      <c r="C525" s="241"/>
      <c r="D525" s="242" t="s">
        <v>185</v>
      </c>
      <c r="E525" s="243" t="s">
        <v>1</v>
      </c>
      <c r="F525" s="244" t="s">
        <v>207</v>
      </c>
      <c r="G525" s="241"/>
      <c r="H525" s="243" t="s">
        <v>1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0" t="s">
        <v>185</v>
      </c>
      <c r="AU525" s="250" t="s">
        <v>177</v>
      </c>
      <c r="AV525" s="13" t="s">
        <v>83</v>
      </c>
      <c r="AW525" s="13" t="s">
        <v>34</v>
      </c>
      <c r="AX525" s="13" t="s">
        <v>76</v>
      </c>
      <c r="AY525" s="250" t="s">
        <v>176</v>
      </c>
    </row>
    <row r="526" s="13" customFormat="1">
      <c r="A526" s="13"/>
      <c r="B526" s="240"/>
      <c r="C526" s="241"/>
      <c r="D526" s="242" t="s">
        <v>185</v>
      </c>
      <c r="E526" s="243" t="s">
        <v>1</v>
      </c>
      <c r="F526" s="244" t="s">
        <v>281</v>
      </c>
      <c r="G526" s="241"/>
      <c r="H526" s="243" t="s">
        <v>1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0" t="s">
        <v>185</v>
      </c>
      <c r="AU526" s="250" t="s">
        <v>177</v>
      </c>
      <c r="AV526" s="13" t="s">
        <v>83</v>
      </c>
      <c r="AW526" s="13" t="s">
        <v>34</v>
      </c>
      <c r="AX526" s="13" t="s">
        <v>76</v>
      </c>
      <c r="AY526" s="250" t="s">
        <v>176</v>
      </c>
    </row>
    <row r="527" s="13" customFormat="1">
      <c r="A527" s="13"/>
      <c r="B527" s="240"/>
      <c r="C527" s="241"/>
      <c r="D527" s="242" t="s">
        <v>185</v>
      </c>
      <c r="E527" s="243" t="s">
        <v>1</v>
      </c>
      <c r="F527" s="244" t="s">
        <v>188</v>
      </c>
      <c r="G527" s="241"/>
      <c r="H527" s="243" t="s">
        <v>1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0" t="s">
        <v>185</v>
      </c>
      <c r="AU527" s="250" t="s">
        <v>177</v>
      </c>
      <c r="AV527" s="13" t="s">
        <v>83</v>
      </c>
      <c r="AW527" s="13" t="s">
        <v>34</v>
      </c>
      <c r="AX527" s="13" t="s">
        <v>76</v>
      </c>
      <c r="AY527" s="250" t="s">
        <v>176</v>
      </c>
    </row>
    <row r="528" s="13" customFormat="1">
      <c r="A528" s="13"/>
      <c r="B528" s="240"/>
      <c r="C528" s="241"/>
      <c r="D528" s="242" t="s">
        <v>185</v>
      </c>
      <c r="E528" s="243" t="s">
        <v>1</v>
      </c>
      <c r="F528" s="244" t="s">
        <v>438</v>
      </c>
      <c r="G528" s="241"/>
      <c r="H528" s="243" t="s">
        <v>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0" t="s">
        <v>185</v>
      </c>
      <c r="AU528" s="250" t="s">
        <v>177</v>
      </c>
      <c r="AV528" s="13" t="s">
        <v>83</v>
      </c>
      <c r="AW528" s="13" t="s">
        <v>34</v>
      </c>
      <c r="AX528" s="13" t="s">
        <v>76</v>
      </c>
      <c r="AY528" s="250" t="s">
        <v>176</v>
      </c>
    </row>
    <row r="529" s="13" customFormat="1">
      <c r="A529" s="13"/>
      <c r="B529" s="240"/>
      <c r="C529" s="241"/>
      <c r="D529" s="242" t="s">
        <v>185</v>
      </c>
      <c r="E529" s="243" t="s">
        <v>1</v>
      </c>
      <c r="F529" s="244" t="s">
        <v>397</v>
      </c>
      <c r="G529" s="241"/>
      <c r="H529" s="243" t="s">
        <v>1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0" t="s">
        <v>185</v>
      </c>
      <c r="AU529" s="250" t="s">
        <v>177</v>
      </c>
      <c r="AV529" s="13" t="s">
        <v>83</v>
      </c>
      <c r="AW529" s="13" t="s">
        <v>34</v>
      </c>
      <c r="AX529" s="13" t="s">
        <v>76</v>
      </c>
      <c r="AY529" s="250" t="s">
        <v>176</v>
      </c>
    </row>
    <row r="530" s="14" customFormat="1">
      <c r="A530" s="14"/>
      <c r="B530" s="251"/>
      <c r="C530" s="252"/>
      <c r="D530" s="242" t="s">
        <v>185</v>
      </c>
      <c r="E530" s="253" t="s">
        <v>1</v>
      </c>
      <c r="F530" s="254" t="s">
        <v>439</v>
      </c>
      <c r="G530" s="252"/>
      <c r="H530" s="255">
        <v>4.0499999999999998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1" t="s">
        <v>185</v>
      </c>
      <c r="AU530" s="261" t="s">
        <v>177</v>
      </c>
      <c r="AV530" s="14" t="s">
        <v>85</v>
      </c>
      <c r="AW530" s="14" t="s">
        <v>34</v>
      </c>
      <c r="AX530" s="14" t="s">
        <v>76</v>
      </c>
      <c r="AY530" s="261" t="s">
        <v>176</v>
      </c>
    </row>
    <row r="531" s="14" customFormat="1">
      <c r="A531" s="14"/>
      <c r="B531" s="251"/>
      <c r="C531" s="252"/>
      <c r="D531" s="242" t="s">
        <v>185</v>
      </c>
      <c r="E531" s="253" t="s">
        <v>1</v>
      </c>
      <c r="F531" s="254" t="s">
        <v>440</v>
      </c>
      <c r="G531" s="252"/>
      <c r="H531" s="255">
        <v>10.4</v>
      </c>
      <c r="I531" s="256"/>
      <c r="J531" s="252"/>
      <c r="K531" s="252"/>
      <c r="L531" s="257"/>
      <c r="M531" s="258"/>
      <c r="N531" s="259"/>
      <c r="O531" s="259"/>
      <c r="P531" s="259"/>
      <c r="Q531" s="259"/>
      <c r="R531" s="259"/>
      <c r="S531" s="259"/>
      <c r="T531" s="26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1" t="s">
        <v>185</v>
      </c>
      <c r="AU531" s="261" t="s">
        <v>177</v>
      </c>
      <c r="AV531" s="14" t="s">
        <v>85</v>
      </c>
      <c r="AW531" s="14" t="s">
        <v>34</v>
      </c>
      <c r="AX531" s="14" t="s">
        <v>76</v>
      </c>
      <c r="AY531" s="261" t="s">
        <v>176</v>
      </c>
    </row>
    <row r="532" s="14" customFormat="1">
      <c r="A532" s="14"/>
      <c r="B532" s="251"/>
      <c r="C532" s="252"/>
      <c r="D532" s="242" t="s">
        <v>185</v>
      </c>
      <c r="E532" s="253" t="s">
        <v>1</v>
      </c>
      <c r="F532" s="254" t="s">
        <v>441</v>
      </c>
      <c r="G532" s="252"/>
      <c r="H532" s="255">
        <v>19.699999999999999</v>
      </c>
      <c r="I532" s="256"/>
      <c r="J532" s="252"/>
      <c r="K532" s="252"/>
      <c r="L532" s="257"/>
      <c r="M532" s="258"/>
      <c r="N532" s="259"/>
      <c r="O532" s="259"/>
      <c r="P532" s="259"/>
      <c r="Q532" s="259"/>
      <c r="R532" s="259"/>
      <c r="S532" s="259"/>
      <c r="T532" s="26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1" t="s">
        <v>185</v>
      </c>
      <c r="AU532" s="261" t="s">
        <v>177</v>
      </c>
      <c r="AV532" s="14" t="s">
        <v>85</v>
      </c>
      <c r="AW532" s="14" t="s">
        <v>34</v>
      </c>
      <c r="AX532" s="14" t="s">
        <v>76</v>
      </c>
      <c r="AY532" s="261" t="s">
        <v>176</v>
      </c>
    </row>
    <row r="533" s="14" customFormat="1">
      <c r="A533" s="14"/>
      <c r="B533" s="251"/>
      <c r="C533" s="252"/>
      <c r="D533" s="242" t="s">
        <v>185</v>
      </c>
      <c r="E533" s="253" t="s">
        <v>1</v>
      </c>
      <c r="F533" s="254" t="s">
        <v>442</v>
      </c>
      <c r="G533" s="252"/>
      <c r="H533" s="255">
        <v>4.2000000000000002</v>
      </c>
      <c r="I533" s="256"/>
      <c r="J533" s="252"/>
      <c r="K533" s="252"/>
      <c r="L533" s="257"/>
      <c r="M533" s="258"/>
      <c r="N533" s="259"/>
      <c r="O533" s="259"/>
      <c r="P533" s="259"/>
      <c r="Q533" s="259"/>
      <c r="R533" s="259"/>
      <c r="S533" s="259"/>
      <c r="T533" s="26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1" t="s">
        <v>185</v>
      </c>
      <c r="AU533" s="261" t="s">
        <v>177</v>
      </c>
      <c r="AV533" s="14" t="s">
        <v>85</v>
      </c>
      <c r="AW533" s="14" t="s">
        <v>34</v>
      </c>
      <c r="AX533" s="14" t="s">
        <v>76</v>
      </c>
      <c r="AY533" s="261" t="s">
        <v>176</v>
      </c>
    </row>
    <row r="534" s="14" customFormat="1">
      <c r="A534" s="14"/>
      <c r="B534" s="251"/>
      <c r="C534" s="252"/>
      <c r="D534" s="242" t="s">
        <v>185</v>
      </c>
      <c r="E534" s="253" t="s">
        <v>1</v>
      </c>
      <c r="F534" s="254" t="s">
        <v>443</v>
      </c>
      <c r="G534" s="252"/>
      <c r="H534" s="255">
        <v>14.25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1" t="s">
        <v>185</v>
      </c>
      <c r="AU534" s="261" t="s">
        <v>177</v>
      </c>
      <c r="AV534" s="14" t="s">
        <v>85</v>
      </c>
      <c r="AW534" s="14" t="s">
        <v>34</v>
      </c>
      <c r="AX534" s="14" t="s">
        <v>76</v>
      </c>
      <c r="AY534" s="261" t="s">
        <v>176</v>
      </c>
    </row>
    <row r="535" s="15" customFormat="1">
      <c r="A535" s="15"/>
      <c r="B535" s="267"/>
      <c r="C535" s="268"/>
      <c r="D535" s="242" t="s">
        <v>185</v>
      </c>
      <c r="E535" s="269" t="s">
        <v>1</v>
      </c>
      <c r="F535" s="270" t="s">
        <v>291</v>
      </c>
      <c r="G535" s="268"/>
      <c r="H535" s="271">
        <v>52.600000000000001</v>
      </c>
      <c r="I535" s="272"/>
      <c r="J535" s="268"/>
      <c r="K535" s="268"/>
      <c r="L535" s="273"/>
      <c r="M535" s="274"/>
      <c r="N535" s="275"/>
      <c r="O535" s="275"/>
      <c r="P535" s="275"/>
      <c r="Q535" s="275"/>
      <c r="R535" s="275"/>
      <c r="S535" s="275"/>
      <c r="T535" s="27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7" t="s">
        <v>185</v>
      </c>
      <c r="AU535" s="277" t="s">
        <v>177</v>
      </c>
      <c r="AV535" s="15" t="s">
        <v>177</v>
      </c>
      <c r="AW535" s="15" t="s">
        <v>34</v>
      </c>
      <c r="AX535" s="15" t="s">
        <v>76</v>
      </c>
      <c r="AY535" s="277" t="s">
        <v>176</v>
      </c>
    </row>
    <row r="536" s="13" customFormat="1">
      <c r="A536" s="13"/>
      <c r="B536" s="240"/>
      <c r="C536" s="241"/>
      <c r="D536" s="242" t="s">
        <v>185</v>
      </c>
      <c r="E536" s="243" t="s">
        <v>1</v>
      </c>
      <c r="F536" s="244" t="s">
        <v>403</v>
      </c>
      <c r="G536" s="241"/>
      <c r="H536" s="243" t="s">
        <v>1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0" t="s">
        <v>185</v>
      </c>
      <c r="AU536" s="250" t="s">
        <v>177</v>
      </c>
      <c r="AV536" s="13" t="s">
        <v>83</v>
      </c>
      <c r="AW536" s="13" t="s">
        <v>34</v>
      </c>
      <c r="AX536" s="13" t="s">
        <v>76</v>
      </c>
      <c r="AY536" s="250" t="s">
        <v>176</v>
      </c>
    </row>
    <row r="537" s="14" customFormat="1">
      <c r="A537" s="14"/>
      <c r="B537" s="251"/>
      <c r="C537" s="252"/>
      <c r="D537" s="242" t="s">
        <v>185</v>
      </c>
      <c r="E537" s="253" t="s">
        <v>1</v>
      </c>
      <c r="F537" s="254" t="s">
        <v>444</v>
      </c>
      <c r="G537" s="252"/>
      <c r="H537" s="255">
        <v>20.300000000000001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1" t="s">
        <v>185</v>
      </c>
      <c r="AU537" s="261" t="s">
        <v>177</v>
      </c>
      <c r="AV537" s="14" t="s">
        <v>85</v>
      </c>
      <c r="AW537" s="14" t="s">
        <v>34</v>
      </c>
      <c r="AX537" s="14" t="s">
        <v>76</v>
      </c>
      <c r="AY537" s="261" t="s">
        <v>176</v>
      </c>
    </row>
    <row r="538" s="14" customFormat="1">
      <c r="A538" s="14"/>
      <c r="B538" s="251"/>
      <c r="C538" s="252"/>
      <c r="D538" s="242" t="s">
        <v>185</v>
      </c>
      <c r="E538" s="253" t="s">
        <v>1</v>
      </c>
      <c r="F538" s="254" t="s">
        <v>445</v>
      </c>
      <c r="G538" s="252"/>
      <c r="H538" s="255">
        <v>17</v>
      </c>
      <c r="I538" s="256"/>
      <c r="J538" s="252"/>
      <c r="K538" s="252"/>
      <c r="L538" s="257"/>
      <c r="M538" s="258"/>
      <c r="N538" s="259"/>
      <c r="O538" s="259"/>
      <c r="P538" s="259"/>
      <c r="Q538" s="259"/>
      <c r="R538" s="259"/>
      <c r="S538" s="259"/>
      <c r="T538" s="26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1" t="s">
        <v>185</v>
      </c>
      <c r="AU538" s="261" t="s">
        <v>177</v>
      </c>
      <c r="AV538" s="14" t="s">
        <v>85</v>
      </c>
      <c r="AW538" s="14" t="s">
        <v>34</v>
      </c>
      <c r="AX538" s="14" t="s">
        <v>76</v>
      </c>
      <c r="AY538" s="261" t="s">
        <v>176</v>
      </c>
    </row>
    <row r="539" s="14" customFormat="1">
      <c r="A539" s="14"/>
      <c r="B539" s="251"/>
      <c r="C539" s="252"/>
      <c r="D539" s="242" t="s">
        <v>185</v>
      </c>
      <c r="E539" s="253" t="s">
        <v>1</v>
      </c>
      <c r="F539" s="254" t="s">
        <v>446</v>
      </c>
      <c r="G539" s="252"/>
      <c r="H539" s="255">
        <v>4.5999999999999996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1" t="s">
        <v>185</v>
      </c>
      <c r="AU539" s="261" t="s">
        <v>177</v>
      </c>
      <c r="AV539" s="14" t="s">
        <v>85</v>
      </c>
      <c r="AW539" s="14" t="s">
        <v>34</v>
      </c>
      <c r="AX539" s="14" t="s">
        <v>76</v>
      </c>
      <c r="AY539" s="261" t="s">
        <v>176</v>
      </c>
    </row>
    <row r="540" s="15" customFormat="1">
      <c r="A540" s="15"/>
      <c r="B540" s="267"/>
      <c r="C540" s="268"/>
      <c r="D540" s="242" t="s">
        <v>185</v>
      </c>
      <c r="E540" s="269" t="s">
        <v>1</v>
      </c>
      <c r="F540" s="270" t="s">
        <v>291</v>
      </c>
      <c r="G540" s="268"/>
      <c r="H540" s="271">
        <v>41.899999999999999</v>
      </c>
      <c r="I540" s="272"/>
      <c r="J540" s="268"/>
      <c r="K540" s="268"/>
      <c r="L540" s="273"/>
      <c r="M540" s="274"/>
      <c r="N540" s="275"/>
      <c r="O540" s="275"/>
      <c r="P540" s="275"/>
      <c r="Q540" s="275"/>
      <c r="R540" s="275"/>
      <c r="S540" s="275"/>
      <c r="T540" s="27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7" t="s">
        <v>185</v>
      </c>
      <c r="AU540" s="277" t="s">
        <v>177</v>
      </c>
      <c r="AV540" s="15" t="s">
        <v>177</v>
      </c>
      <c r="AW540" s="15" t="s">
        <v>34</v>
      </c>
      <c r="AX540" s="15" t="s">
        <v>76</v>
      </c>
      <c r="AY540" s="277" t="s">
        <v>176</v>
      </c>
    </row>
    <row r="541" s="13" customFormat="1">
      <c r="A541" s="13"/>
      <c r="B541" s="240"/>
      <c r="C541" s="241"/>
      <c r="D541" s="242" t="s">
        <v>185</v>
      </c>
      <c r="E541" s="243" t="s">
        <v>1</v>
      </c>
      <c r="F541" s="244" t="s">
        <v>407</v>
      </c>
      <c r="G541" s="241"/>
      <c r="H541" s="243" t="s">
        <v>1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0" t="s">
        <v>185</v>
      </c>
      <c r="AU541" s="250" t="s">
        <v>177</v>
      </c>
      <c r="AV541" s="13" t="s">
        <v>83</v>
      </c>
      <c r="AW541" s="13" t="s">
        <v>34</v>
      </c>
      <c r="AX541" s="13" t="s">
        <v>76</v>
      </c>
      <c r="AY541" s="250" t="s">
        <v>176</v>
      </c>
    </row>
    <row r="542" s="14" customFormat="1">
      <c r="A542" s="14"/>
      <c r="B542" s="251"/>
      <c r="C542" s="252"/>
      <c r="D542" s="242" t="s">
        <v>185</v>
      </c>
      <c r="E542" s="253" t="s">
        <v>1</v>
      </c>
      <c r="F542" s="254" t="s">
        <v>447</v>
      </c>
      <c r="G542" s="252"/>
      <c r="H542" s="255">
        <v>2.6499999999999999</v>
      </c>
      <c r="I542" s="256"/>
      <c r="J542" s="252"/>
      <c r="K542" s="252"/>
      <c r="L542" s="257"/>
      <c r="M542" s="258"/>
      <c r="N542" s="259"/>
      <c r="O542" s="259"/>
      <c r="P542" s="259"/>
      <c r="Q542" s="259"/>
      <c r="R542" s="259"/>
      <c r="S542" s="259"/>
      <c r="T542" s="26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1" t="s">
        <v>185</v>
      </c>
      <c r="AU542" s="261" t="s">
        <v>177</v>
      </c>
      <c r="AV542" s="14" t="s">
        <v>85</v>
      </c>
      <c r="AW542" s="14" t="s">
        <v>34</v>
      </c>
      <c r="AX542" s="14" t="s">
        <v>76</v>
      </c>
      <c r="AY542" s="261" t="s">
        <v>176</v>
      </c>
    </row>
    <row r="543" s="15" customFormat="1">
      <c r="A543" s="15"/>
      <c r="B543" s="267"/>
      <c r="C543" s="268"/>
      <c r="D543" s="242" t="s">
        <v>185</v>
      </c>
      <c r="E543" s="269" t="s">
        <v>1</v>
      </c>
      <c r="F543" s="270" t="s">
        <v>291</v>
      </c>
      <c r="G543" s="268"/>
      <c r="H543" s="271">
        <v>2.6499999999999999</v>
      </c>
      <c r="I543" s="272"/>
      <c r="J543" s="268"/>
      <c r="K543" s="268"/>
      <c r="L543" s="273"/>
      <c r="M543" s="274"/>
      <c r="N543" s="275"/>
      <c r="O543" s="275"/>
      <c r="P543" s="275"/>
      <c r="Q543" s="275"/>
      <c r="R543" s="275"/>
      <c r="S543" s="275"/>
      <c r="T543" s="27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7" t="s">
        <v>185</v>
      </c>
      <c r="AU543" s="277" t="s">
        <v>177</v>
      </c>
      <c r="AV543" s="15" t="s">
        <v>177</v>
      </c>
      <c r="AW543" s="15" t="s">
        <v>34</v>
      </c>
      <c r="AX543" s="15" t="s">
        <v>76</v>
      </c>
      <c r="AY543" s="277" t="s">
        <v>176</v>
      </c>
    </row>
    <row r="544" s="13" customFormat="1">
      <c r="A544" s="13"/>
      <c r="B544" s="240"/>
      <c r="C544" s="241"/>
      <c r="D544" s="242" t="s">
        <v>185</v>
      </c>
      <c r="E544" s="243" t="s">
        <v>1</v>
      </c>
      <c r="F544" s="244" t="s">
        <v>188</v>
      </c>
      <c r="G544" s="241"/>
      <c r="H544" s="243" t="s">
        <v>1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0" t="s">
        <v>185</v>
      </c>
      <c r="AU544" s="250" t="s">
        <v>177</v>
      </c>
      <c r="AV544" s="13" t="s">
        <v>83</v>
      </c>
      <c r="AW544" s="13" t="s">
        <v>34</v>
      </c>
      <c r="AX544" s="13" t="s">
        <v>76</v>
      </c>
      <c r="AY544" s="250" t="s">
        <v>176</v>
      </c>
    </row>
    <row r="545" s="13" customFormat="1">
      <c r="A545" s="13"/>
      <c r="B545" s="240"/>
      <c r="C545" s="241"/>
      <c r="D545" s="242" t="s">
        <v>185</v>
      </c>
      <c r="E545" s="243" t="s">
        <v>1</v>
      </c>
      <c r="F545" s="244" t="s">
        <v>448</v>
      </c>
      <c r="G545" s="241"/>
      <c r="H545" s="243" t="s">
        <v>1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0" t="s">
        <v>185</v>
      </c>
      <c r="AU545" s="250" t="s">
        <v>177</v>
      </c>
      <c r="AV545" s="13" t="s">
        <v>83</v>
      </c>
      <c r="AW545" s="13" t="s">
        <v>34</v>
      </c>
      <c r="AX545" s="13" t="s">
        <v>76</v>
      </c>
      <c r="AY545" s="250" t="s">
        <v>176</v>
      </c>
    </row>
    <row r="546" s="13" customFormat="1">
      <c r="A546" s="13"/>
      <c r="B546" s="240"/>
      <c r="C546" s="241"/>
      <c r="D546" s="242" t="s">
        <v>185</v>
      </c>
      <c r="E546" s="243" t="s">
        <v>1</v>
      </c>
      <c r="F546" s="244" t="s">
        <v>410</v>
      </c>
      <c r="G546" s="241"/>
      <c r="H546" s="243" t="s">
        <v>1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0" t="s">
        <v>185</v>
      </c>
      <c r="AU546" s="250" t="s">
        <v>177</v>
      </c>
      <c r="AV546" s="13" t="s">
        <v>83</v>
      </c>
      <c r="AW546" s="13" t="s">
        <v>34</v>
      </c>
      <c r="AX546" s="13" t="s">
        <v>76</v>
      </c>
      <c r="AY546" s="250" t="s">
        <v>176</v>
      </c>
    </row>
    <row r="547" s="14" customFormat="1">
      <c r="A547" s="14"/>
      <c r="B547" s="251"/>
      <c r="C547" s="252"/>
      <c r="D547" s="242" t="s">
        <v>185</v>
      </c>
      <c r="E547" s="253" t="s">
        <v>1</v>
      </c>
      <c r="F547" s="254" t="s">
        <v>449</v>
      </c>
      <c r="G547" s="252"/>
      <c r="H547" s="255">
        <v>3.7000000000000002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1" t="s">
        <v>185</v>
      </c>
      <c r="AU547" s="261" t="s">
        <v>177</v>
      </c>
      <c r="AV547" s="14" t="s">
        <v>85</v>
      </c>
      <c r="AW547" s="14" t="s">
        <v>34</v>
      </c>
      <c r="AX547" s="14" t="s">
        <v>76</v>
      </c>
      <c r="AY547" s="261" t="s">
        <v>176</v>
      </c>
    </row>
    <row r="548" s="14" customFormat="1">
      <c r="A548" s="14"/>
      <c r="B548" s="251"/>
      <c r="C548" s="252"/>
      <c r="D548" s="242" t="s">
        <v>185</v>
      </c>
      <c r="E548" s="253" t="s">
        <v>1</v>
      </c>
      <c r="F548" s="254" t="s">
        <v>450</v>
      </c>
      <c r="G548" s="252"/>
      <c r="H548" s="255">
        <v>2.7000000000000002</v>
      </c>
      <c r="I548" s="256"/>
      <c r="J548" s="252"/>
      <c r="K548" s="252"/>
      <c r="L548" s="257"/>
      <c r="M548" s="258"/>
      <c r="N548" s="259"/>
      <c r="O548" s="259"/>
      <c r="P548" s="259"/>
      <c r="Q548" s="259"/>
      <c r="R548" s="259"/>
      <c r="S548" s="259"/>
      <c r="T548" s="26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1" t="s">
        <v>185</v>
      </c>
      <c r="AU548" s="261" t="s">
        <v>177</v>
      </c>
      <c r="AV548" s="14" t="s">
        <v>85</v>
      </c>
      <c r="AW548" s="14" t="s">
        <v>34</v>
      </c>
      <c r="AX548" s="14" t="s">
        <v>76</v>
      </c>
      <c r="AY548" s="261" t="s">
        <v>176</v>
      </c>
    </row>
    <row r="549" s="14" customFormat="1">
      <c r="A549" s="14"/>
      <c r="B549" s="251"/>
      <c r="C549" s="252"/>
      <c r="D549" s="242" t="s">
        <v>185</v>
      </c>
      <c r="E549" s="253" t="s">
        <v>1</v>
      </c>
      <c r="F549" s="254" t="s">
        <v>451</v>
      </c>
      <c r="G549" s="252"/>
      <c r="H549" s="255">
        <v>1.5</v>
      </c>
      <c r="I549" s="256"/>
      <c r="J549" s="252"/>
      <c r="K549" s="252"/>
      <c r="L549" s="257"/>
      <c r="M549" s="258"/>
      <c r="N549" s="259"/>
      <c r="O549" s="259"/>
      <c r="P549" s="259"/>
      <c r="Q549" s="259"/>
      <c r="R549" s="259"/>
      <c r="S549" s="259"/>
      <c r="T549" s="26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1" t="s">
        <v>185</v>
      </c>
      <c r="AU549" s="261" t="s">
        <v>177</v>
      </c>
      <c r="AV549" s="14" t="s">
        <v>85</v>
      </c>
      <c r="AW549" s="14" t="s">
        <v>34</v>
      </c>
      <c r="AX549" s="14" t="s">
        <v>76</v>
      </c>
      <c r="AY549" s="261" t="s">
        <v>176</v>
      </c>
    </row>
    <row r="550" s="14" customFormat="1">
      <c r="A550" s="14"/>
      <c r="B550" s="251"/>
      <c r="C550" s="252"/>
      <c r="D550" s="242" t="s">
        <v>185</v>
      </c>
      <c r="E550" s="253" t="s">
        <v>1</v>
      </c>
      <c r="F550" s="254" t="s">
        <v>452</v>
      </c>
      <c r="G550" s="252"/>
      <c r="H550" s="255">
        <v>2.2999999999999998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1" t="s">
        <v>185</v>
      </c>
      <c r="AU550" s="261" t="s">
        <v>177</v>
      </c>
      <c r="AV550" s="14" t="s">
        <v>85</v>
      </c>
      <c r="AW550" s="14" t="s">
        <v>34</v>
      </c>
      <c r="AX550" s="14" t="s">
        <v>76</v>
      </c>
      <c r="AY550" s="261" t="s">
        <v>176</v>
      </c>
    </row>
    <row r="551" s="14" customFormat="1">
      <c r="A551" s="14"/>
      <c r="B551" s="251"/>
      <c r="C551" s="252"/>
      <c r="D551" s="242" t="s">
        <v>185</v>
      </c>
      <c r="E551" s="253" t="s">
        <v>1</v>
      </c>
      <c r="F551" s="254" t="s">
        <v>453</v>
      </c>
      <c r="G551" s="252"/>
      <c r="H551" s="255">
        <v>1.8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1" t="s">
        <v>185</v>
      </c>
      <c r="AU551" s="261" t="s">
        <v>177</v>
      </c>
      <c r="AV551" s="14" t="s">
        <v>85</v>
      </c>
      <c r="AW551" s="14" t="s">
        <v>34</v>
      </c>
      <c r="AX551" s="14" t="s">
        <v>76</v>
      </c>
      <c r="AY551" s="261" t="s">
        <v>176</v>
      </c>
    </row>
    <row r="552" s="14" customFormat="1">
      <c r="A552" s="14"/>
      <c r="B552" s="251"/>
      <c r="C552" s="252"/>
      <c r="D552" s="242" t="s">
        <v>185</v>
      </c>
      <c r="E552" s="253" t="s">
        <v>1</v>
      </c>
      <c r="F552" s="254" t="s">
        <v>454</v>
      </c>
      <c r="G552" s="252"/>
      <c r="H552" s="255">
        <v>1.7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1" t="s">
        <v>185</v>
      </c>
      <c r="AU552" s="261" t="s">
        <v>177</v>
      </c>
      <c r="AV552" s="14" t="s">
        <v>85</v>
      </c>
      <c r="AW552" s="14" t="s">
        <v>34</v>
      </c>
      <c r="AX552" s="14" t="s">
        <v>76</v>
      </c>
      <c r="AY552" s="261" t="s">
        <v>176</v>
      </c>
    </row>
    <row r="553" s="15" customFormat="1">
      <c r="A553" s="15"/>
      <c r="B553" s="267"/>
      <c r="C553" s="268"/>
      <c r="D553" s="242" t="s">
        <v>185</v>
      </c>
      <c r="E553" s="269" t="s">
        <v>1</v>
      </c>
      <c r="F553" s="270" t="s">
        <v>291</v>
      </c>
      <c r="G553" s="268"/>
      <c r="H553" s="271">
        <v>13.699999999999999</v>
      </c>
      <c r="I553" s="272"/>
      <c r="J553" s="268"/>
      <c r="K553" s="268"/>
      <c r="L553" s="273"/>
      <c r="M553" s="274"/>
      <c r="N553" s="275"/>
      <c r="O553" s="275"/>
      <c r="P553" s="275"/>
      <c r="Q553" s="275"/>
      <c r="R553" s="275"/>
      <c r="S553" s="275"/>
      <c r="T553" s="27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7" t="s">
        <v>185</v>
      </c>
      <c r="AU553" s="277" t="s">
        <v>177</v>
      </c>
      <c r="AV553" s="15" t="s">
        <v>177</v>
      </c>
      <c r="AW553" s="15" t="s">
        <v>34</v>
      </c>
      <c r="AX553" s="15" t="s">
        <v>76</v>
      </c>
      <c r="AY553" s="277" t="s">
        <v>176</v>
      </c>
    </row>
    <row r="554" s="13" customFormat="1">
      <c r="A554" s="13"/>
      <c r="B554" s="240"/>
      <c r="C554" s="241"/>
      <c r="D554" s="242" t="s">
        <v>185</v>
      </c>
      <c r="E554" s="243" t="s">
        <v>1</v>
      </c>
      <c r="F554" s="244" t="s">
        <v>417</v>
      </c>
      <c r="G554" s="241"/>
      <c r="H554" s="243" t="s">
        <v>1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0" t="s">
        <v>185</v>
      </c>
      <c r="AU554" s="250" t="s">
        <v>177</v>
      </c>
      <c r="AV554" s="13" t="s">
        <v>83</v>
      </c>
      <c r="AW554" s="13" t="s">
        <v>34</v>
      </c>
      <c r="AX554" s="13" t="s">
        <v>76</v>
      </c>
      <c r="AY554" s="250" t="s">
        <v>176</v>
      </c>
    </row>
    <row r="555" s="14" customFormat="1">
      <c r="A555" s="14"/>
      <c r="B555" s="251"/>
      <c r="C555" s="252"/>
      <c r="D555" s="242" t="s">
        <v>185</v>
      </c>
      <c r="E555" s="253" t="s">
        <v>1</v>
      </c>
      <c r="F555" s="254" t="s">
        <v>455</v>
      </c>
      <c r="G555" s="252"/>
      <c r="H555" s="255">
        <v>6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1" t="s">
        <v>185</v>
      </c>
      <c r="AU555" s="261" t="s">
        <v>177</v>
      </c>
      <c r="AV555" s="14" t="s">
        <v>85</v>
      </c>
      <c r="AW555" s="14" t="s">
        <v>34</v>
      </c>
      <c r="AX555" s="14" t="s">
        <v>76</v>
      </c>
      <c r="AY555" s="261" t="s">
        <v>176</v>
      </c>
    </row>
    <row r="556" s="15" customFormat="1">
      <c r="A556" s="15"/>
      <c r="B556" s="267"/>
      <c r="C556" s="268"/>
      <c r="D556" s="242" t="s">
        <v>185</v>
      </c>
      <c r="E556" s="269" t="s">
        <v>1</v>
      </c>
      <c r="F556" s="270" t="s">
        <v>291</v>
      </c>
      <c r="G556" s="268"/>
      <c r="H556" s="271">
        <v>6</v>
      </c>
      <c r="I556" s="272"/>
      <c r="J556" s="268"/>
      <c r="K556" s="268"/>
      <c r="L556" s="273"/>
      <c r="M556" s="274"/>
      <c r="N556" s="275"/>
      <c r="O556" s="275"/>
      <c r="P556" s="275"/>
      <c r="Q556" s="275"/>
      <c r="R556" s="275"/>
      <c r="S556" s="275"/>
      <c r="T556" s="276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7" t="s">
        <v>185</v>
      </c>
      <c r="AU556" s="277" t="s">
        <v>177</v>
      </c>
      <c r="AV556" s="15" t="s">
        <v>177</v>
      </c>
      <c r="AW556" s="15" t="s">
        <v>34</v>
      </c>
      <c r="AX556" s="15" t="s">
        <v>76</v>
      </c>
      <c r="AY556" s="277" t="s">
        <v>176</v>
      </c>
    </row>
    <row r="557" s="13" customFormat="1">
      <c r="A557" s="13"/>
      <c r="B557" s="240"/>
      <c r="C557" s="241"/>
      <c r="D557" s="242" t="s">
        <v>185</v>
      </c>
      <c r="E557" s="243" t="s">
        <v>1</v>
      </c>
      <c r="F557" s="244" t="s">
        <v>419</v>
      </c>
      <c r="G557" s="241"/>
      <c r="H557" s="243" t="s">
        <v>1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0" t="s">
        <v>185</v>
      </c>
      <c r="AU557" s="250" t="s">
        <v>177</v>
      </c>
      <c r="AV557" s="13" t="s">
        <v>83</v>
      </c>
      <c r="AW557" s="13" t="s">
        <v>34</v>
      </c>
      <c r="AX557" s="13" t="s">
        <v>76</v>
      </c>
      <c r="AY557" s="250" t="s">
        <v>176</v>
      </c>
    </row>
    <row r="558" s="14" customFormat="1">
      <c r="A558" s="14"/>
      <c r="B558" s="251"/>
      <c r="C558" s="252"/>
      <c r="D558" s="242" t="s">
        <v>185</v>
      </c>
      <c r="E558" s="253" t="s">
        <v>1</v>
      </c>
      <c r="F558" s="254" t="s">
        <v>456</v>
      </c>
      <c r="G558" s="252"/>
      <c r="H558" s="255">
        <v>20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1" t="s">
        <v>185</v>
      </c>
      <c r="AU558" s="261" t="s">
        <v>177</v>
      </c>
      <c r="AV558" s="14" t="s">
        <v>85</v>
      </c>
      <c r="AW558" s="14" t="s">
        <v>34</v>
      </c>
      <c r="AX558" s="14" t="s">
        <v>76</v>
      </c>
      <c r="AY558" s="261" t="s">
        <v>176</v>
      </c>
    </row>
    <row r="559" s="14" customFormat="1">
      <c r="A559" s="14"/>
      <c r="B559" s="251"/>
      <c r="C559" s="252"/>
      <c r="D559" s="242" t="s">
        <v>185</v>
      </c>
      <c r="E559" s="253" t="s">
        <v>1</v>
      </c>
      <c r="F559" s="254" t="s">
        <v>457</v>
      </c>
      <c r="G559" s="252"/>
      <c r="H559" s="255">
        <v>1.8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1" t="s">
        <v>185</v>
      </c>
      <c r="AU559" s="261" t="s">
        <v>177</v>
      </c>
      <c r="AV559" s="14" t="s">
        <v>85</v>
      </c>
      <c r="AW559" s="14" t="s">
        <v>34</v>
      </c>
      <c r="AX559" s="14" t="s">
        <v>76</v>
      </c>
      <c r="AY559" s="261" t="s">
        <v>176</v>
      </c>
    </row>
    <row r="560" s="14" customFormat="1">
      <c r="A560" s="14"/>
      <c r="B560" s="251"/>
      <c r="C560" s="252"/>
      <c r="D560" s="242" t="s">
        <v>185</v>
      </c>
      <c r="E560" s="253" t="s">
        <v>1</v>
      </c>
      <c r="F560" s="254" t="s">
        <v>458</v>
      </c>
      <c r="G560" s="252"/>
      <c r="H560" s="255">
        <v>22.399999999999999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1" t="s">
        <v>185</v>
      </c>
      <c r="AU560" s="261" t="s">
        <v>177</v>
      </c>
      <c r="AV560" s="14" t="s">
        <v>85</v>
      </c>
      <c r="AW560" s="14" t="s">
        <v>34</v>
      </c>
      <c r="AX560" s="14" t="s">
        <v>76</v>
      </c>
      <c r="AY560" s="261" t="s">
        <v>176</v>
      </c>
    </row>
    <row r="561" s="15" customFormat="1">
      <c r="A561" s="15"/>
      <c r="B561" s="267"/>
      <c r="C561" s="268"/>
      <c r="D561" s="242" t="s">
        <v>185</v>
      </c>
      <c r="E561" s="269" t="s">
        <v>1</v>
      </c>
      <c r="F561" s="270" t="s">
        <v>291</v>
      </c>
      <c r="G561" s="268"/>
      <c r="H561" s="271">
        <v>44.200000000000003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7" t="s">
        <v>185</v>
      </c>
      <c r="AU561" s="277" t="s">
        <v>177</v>
      </c>
      <c r="AV561" s="15" t="s">
        <v>177</v>
      </c>
      <c r="AW561" s="15" t="s">
        <v>34</v>
      </c>
      <c r="AX561" s="15" t="s">
        <v>76</v>
      </c>
      <c r="AY561" s="277" t="s">
        <v>176</v>
      </c>
    </row>
    <row r="562" s="13" customFormat="1">
      <c r="A562" s="13"/>
      <c r="B562" s="240"/>
      <c r="C562" s="241"/>
      <c r="D562" s="242" t="s">
        <v>185</v>
      </c>
      <c r="E562" s="243" t="s">
        <v>1</v>
      </c>
      <c r="F562" s="244" t="s">
        <v>423</v>
      </c>
      <c r="G562" s="241"/>
      <c r="H562" s="243" t="s">
        <v>1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0" t="s">
        <v>185</v>
      </c>
      <c r="AU562" s="250" t="s">
        <v>177</v>
      </c>
      <c r="AV562" s="13" t="s">
        <v>83</v>
      </c>
      <c r="AW562" s="13" t="s">
        <v>34</v>
      </c>
      <c r="AX562" s="13" t="s">
        <v>76</v>
      </c>
      <c r="AY562" s="250" t="s">
        <v>176</v>
      </c>
    </row>
    <row r="563" s="14" customFormat="1">
      <c r="A563" s="14"/>
      <c r="B563" s="251"/>
      <c r="C563" s="252"/>
      <c r="D563" s="242" t="s">
        <v>185</v>
      </c>
      <c r="E563" s="253" t="s">
        <v>1</v>
      </c>
      <c r="F563" s="254" t="s">
        <v>459</v>
      </c>
      <c r="G563" s="252"/>
      <c r="H563" s="255">
        <v>10.6</v>
      </c>
      <c r="I563" s="256"/>
      <c r="J563" s="252"/>
      <c r="K563" s="252"/>
      <c r="L563" s="257"/>
      <c r="M563" s="258"/>
      <c r="N563" s="259"/>
      <c r="O563" s="259"/>
      <c r="P563" s="259"/>
      <c r="Q563" s="259"/>
      <c r="R563" s="259"/>
      <c r="S563" s="259"/>
      <c r="T563" s="26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1" t="s">
        <v>185</v>
      </c>
      <c r="AU563" s="261" t="s">
        <v>177</v>
      </c>
      <c r="AV563" s="14" t="s">
        <v>85</v>
      </c>
      <c r="AW563" s="14" t="s">
        <v>34</v>
      </c>
      <c r="AX563" s="14" t="s">
        <v>76</v>
      </c>
      <c r="AY563" s="261" t="s">
        <v>176</v>
      </c>
    </row>
    <row r="564" s="15" customFormat="1">
      <c r="A564" s="15"/>
      <c r="B564" s="267"/>
      <c r="C564" s="268"/>
      <c r="D564" s="242" t="s">
        <v>185</v>
      </c>
      <c r="E564" s="269" t="s">
        <v>1</v>
      </c>
      <c r="F564" s="270" t="s">
        <v>291</v>
      </c>
      <c r="G564" s="268"/>
      <c r="H564" s="271">
        <v>10.6</v>
      </c>
      <c r="I564" s="272"/>
      <c r="J564" s="268"/>
      <c r="K564" s="268"/>
      <c r="L564" s="273"/>
      <c r="M564" s="274"/>
      <c r="N564" s="275"/>
      <c r="O564" s="275"/>
      <c r="P564" s="275"/>
      <c r="Q564" s="275"/>
      <c r="R564" s="275"/>
      <c r="S564" s="275"/>
      <c r="T564" s="27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7" t="s">
        <v>185</v>
      </c>
      <c r="AU564" s="277" t="s">
        <v>177</v>
      </c>
      <c r="AV564" s="15" t="s">
        <v>177</v>
      </c>
      <c r="AW564" s="15" t="s">
        <v>34</v>
      </c>
      <c r="AX564" s="15" t="s">
        <v>76</v>
      </c>
      <c r="AY564" s="277" t="s">
        <v>176</v>
      </c>
    </row>
    <row r="565" s="13" customFormat="1">
      <c r="A565" s="13"/>
      <c r="B565" s="240"/>
      <c r="C565" s="241"/>
      <c r="D565" s="242" t="s">
        <v>185</v>
      </c>
      <c r="E565" s="243" t="s">
        <v>1</v>
      </c>
      <c r="F565" s="244" t="s">
        <v>188</v>
      </c>
      <c r="G565" s="241"/>
      <c r="H565" s="243" t="s">
        <v>1</v>
      </c>
      <c r="I565" s="245"/>
      <c r="J565" s="241"/>
      <c r="K565" s="241"/>
      <c r="L565" s="246"/>
      <c r="M565" s="247"/>
      <c r="N565" s="248"/>
      <c r="O565" s="248"/>
      <c r="P565" s="248"/>
      <c r="Q565" s="248"/>
      <c r="R565" s="248"/>
      <c r="S565" s="248"/>
      <c r="T565" s="24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0" t="s">
        <v>185</v>
      </c>
      <c r="AU565" s="250" t="s">
        <v>177</v>
      </c>
      <c r="AV565" s="13" t="s">
        <v>83</v>
      </c>
      <c r="AW565" s="13" t="s">
        <v>34</v>
      </c>
      <c r="AX565" s="13" t="s">
        <v>76</v>
      </c>
      <c r="AY565" s="250" t="s">
        <v>176</v>
      </c>
    </row>
    <row r="566" s="13" customFormat="1">
      <c r="A566" s="13"/>
      <c r="B566" s="240"/>
      <c r="C566" s="241"/>
      <c r="D566" s="242" t="s">
        <v>185</v>
      </c>
      <c r="E566" s="243" t="s">
        <v>1</v>
      </c>
      <c r="F566" s="244" t="s">
        <v>460</v>
      </c>
      <c r="G566" s="241"/>
      <c r="H566" s="243" t="s">
        <v>1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0" t="s">
        <v>185</v>
      </c>
      <c r="AU566" s="250" t="s">
        <v>177</v>
      </c>
      <c r="AV566" s="13" t="s">
        <v>83</v>
      </c>
      <c r="AW566" s="13" t="s">
        <v>34</v>
      </c>
      <c r="AX566" s="13" t="s">
        <v>76</v>
      </c>
      <c r="AY566" s="250" t="s">
        <v>176</v>
      </c>
    </row>
    <row r="567" s="13" customFormat="1">
      <c r="A567" s="13"/>
      <c r="B567" s="240"/>
      <c r="C567" s="241"/>
      <c r="D567" s="242" t="s">
        <v>185</v>
      </c>
      <c r="E567" s="243" t="s">
        <v>1</v>
      </c>
      <c r="F567" s="244" t="s">
        <v>426</v>
      </c>
      <c r="G567" s="241"/>
      <c r="H567" s="243" t="s">
        <v>1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0" t="s">
        <v>185</v>
      </c>
      <c r="AU567" s="250" t="s">
        <v>177</v>
      </c>
      <c r="AV567" s="13" t="s">
        <v>83</v>
      </c>
      <c r="AW567" s="13" t="s">
        <v>34</v>
      </c>
      <c r="AX567" s="13" t="s">
        <v>76</v>
      </c>
      <c r="AY567" s="250" t="s">
        <v>176</v>
      </c>
    </row>
    <row r="568" s="14" customFormat="1">
      <c r="A568" s="14"/>
      <c r="B568" s="251"/>
      <c r="C568" s="252"/>
      <c r="D568" s="242" t="s">
        <v>185</v>
      </c>
      <c r="E568" s="253" t="s">
        <v>1</v>
      </c>
      <c r="F568" s="254" t="s">
        <v>461</v>
      </c>
      <c r="G568" s="252"/>
      <c r="H568" s="255">
        <v>10.6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1" t="s">
        <v>185</v>
      </c>
      <c r="AU568" s="261" t="s">
        <v>177</v>
      </c>
      <c r="AV568" s="14" t="s">
        <v>85</v>
      </c>
      <c r="AW568" s="14" t="s">
        <v>34</v>
      </c>
      <c r="AX568" s="14" t="s">
        <v>76</v>
      </c>
      <c r="AY568" s="261" t="s">
        <v>176</v>
      </c>
    </row>
    <row r="569" s="15" customFormat="1">
      <c r="A569" s="15"/>
      <c r="B569" s="267"/>
      <c r="C569" s="268"/>
      <c r="D569" s="242" t="s">
        <v>185</v>
      </c>
      <c r="E569" s="269" t="s">
        <v>1</v>
      </c>
      <c r="F569" s="270" t="s">
        <v>291</v>
      </c>
      <c r="G569" s="268"/>
      <c r="H569" s="271">
        <v>10.6</v>
      </c>
      <c r="I569" s="272"/>
      <c r="J569" s="268"/>
      <c r="K569" s="268"/>
      <c r="L569" s="273"/>
      <c r="M569" s="274"/>
      <c r="N569" s="275"/>
      <c r="O569" s="275"/>
      <c r="P569" s="275"/>
      <c r="Q569" s="275"/>
      <c r="R569" s="275"/>
      <c r="S569" s="275"/>
      <c r="T569" s="27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7" t="s">
        <v>185</v>
      </c>
      <c r="AU569" s="277" t="s">
        <v>177</v>
      </c>
      <c r="AV569" s="15" t="s">
        <v>177</v>
      </c>
      <c r="AW569" s="15" t="s">
        <v>34</v>
      </c>
      <c r="AX569" s="15" t="s">
        <v>76</v>
      </c>
      <c r="AY569" s="277" t="s">
        <v>176</v>
      </c>
    </row>
    <row r="570" s="16" customFormat="1">
      <c r="A570" s="16"/>
      <c r="B570" s="278"/>
      <c r="C570" s="279"/>
      <c r="D570" s="242" t="s">
        <v>185</v>
      </c>
      <c r="E570" s="280" t="s">
        <v>1</v>
      </c>
      <c r="F570" s="281" t="s">
        <v>307</v>
      </c>
      <c r="G570" s="279"/>
      <c r="H570" s="282">
        <v>182.25</v>
      </c>
      <c r="I570" s="283"/>
      <c r="J570" s="279"/>
      <c r="K570" s="279"/>
      <c r="L570" s="284"/>
      <c r="M570" s="285"/>
      <c r="N570" s="286"/>
      <c r="O570" s="286"/>
      <c r="P570" s="286"/>
      <c r="Q570" s="286"/>
      <c r="R570" s="286"/>
      <c r="S570" s="286"/>
      <c r="T570" s="287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88" t="s">
        <v>185</v>
      </c>
      <c r="AU570" s="288" t="s">
        <v>177</v>
      </c>
      <c r="AV570" s="16" t="s">
        <v>183</v>
      </c>
      <c r="AW570" s="16" t="s">
        <v>34</v>
      </c>
      <c r="AX570" s="16" t="s">
        <v>83</v>
      </c>
      <c r="AY570" s="288" t="s">
        <v>176</v>
      </c>
    </row>
    <row r="571" s="2" customFormat="1" ht="37.8" customHeight="1">
      <c r="A571" s="39"/>
      <c r="B571" s="40"/>
      <c r="C571" s="227" t="s">
        <v>462</v>
      </c>
      <c r="D571" s="227" t="s">
        <v>179</v>
      </c>
      <c r="E571" s="228" t="s">
        <v>463</v>
      </c>
      <c r="F571" s="229" t="s">
        <v>464</v>
      </c>
      <c r="G571" s="230" t="s">
        <v>252</v>
      </c>
      <c r="H571" s="231">
        <v>336.52999999999997</v>
      </c>
      <c r="I571" s="232"/>
      <c r="J571" s="233">
        <f>ROUND(I571*H571,2)</f>
        <v>0</v>
      </c>
      <c r="K571" s="229" t="s">
        <v>225</v>
      </c>
      <c r="L571" s="45"/>
      <c r="M571" s="234" t="s">
        <v>1</v>
      </c>
      <c r="N571" s="235" t="s">
        <v>41</v>
      </c>
      <c r="O571" s="92"/>
      <c r="P571" s="236">
        <f>O571*H571</f>
        <v>0</v>
      </c>
      <c r="Q571" s="236">
        <v>2.0000000000000002E-05</v>
      </c>
      <c r="R571" s="236">
        <f>Q571*H571</f>
        <v>0.0067305999999999998</v>
      </c>
      <c r="S571" s="236">
        <v>0</v>
      </c>
      <c r="T571" s="23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8" t="s">
        <v>183</v>
      </c>
      <c r="AT571" s="238" t="s">
        <v>179</v>
      </c>
      <c r="AU571" s="238" t="s">
        <v>177</v>
      </c>
      <c r="AY571" s="18" t="s">
        <v>176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8" t="s">
        <v>83</v>
      </c>
      <c r="BK571" s="239">
        <f>ROUND(I571*H571,2)</f>
        <v>0</v>
      </c>
      <c r="BL571" s="18" t="s">
        <v>183</v>
      </c>
      <c r="BM571" s="238" t="s">
        <v>465</v>
      </c>
    </row>
    <row r="572" s="2" customFormat="1">
      <c r="A572" s="39"/>
      <c r="B572" s="40"/>
      <c r="C572" s="41"/>
      <c r="D572" s="262" t="s">
        <v>194</v>
      </c>
      <c r="E572" s="41"/>
      <c r="F572" s="263" t="s">
        <v>466</v>
      </c>
      <c r="G572" s="41"/>
      <c r="H572" s="41"/>
      <c r="I572" s="264"/>
      <c r="J572" s="41"/>
      <c r="K572" s="41"/>
      <c r="L572" s="45"/>
      <c r="M572" s="265"/>
      <c r="N572" s="266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194</v>
      </c>
      <c r="AU572" s="18" t="s">
        <v>177</v>
      </c>
    </row>
    <row r="573" s="13" customFormat="1">
      <c r="A573" s="13"/>
      <c r="B573" s="240"/>
      <c r="C573" s="241"/>
      <c r="D573" s="242" t="s">
        <v>185</v>
      </c>
      <c r="E573" s="243" t="s">
        <v>1</v>
      </c>
      <c r="F573" s="244" t="s">
        <v>207</v>
      </c>
      <c r="G573" s="241"/>
      <c r="H573" s="243" t="s">
        <v>1</v>
      </c>
      <c r="I573" s="245"/>
      <c r="J573" s="241"/>
      <c r="K573" s="241"/>
      <c r="L573" s="246"/>
      <c r="M573" s="247"/>
      <c r="N573" s="248"/>
      <c r="O573" s="248"/>
      <c r="P573" s="248"/>
      <c r="Q573" s="248"/>
      <c r="R573" s="248"/>
      <c r="S573" s="248"/>
      <c r="T573" s="24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0" t="s">
        <v>185</v>
      </c>
      <c r="AU573" s="250" t="s">
        <v>177</v>
      </c>
      <c r="AV573" s="13" t="s">
        <v>83</v>
      </c>
      <c r="AW573" s="13" t="s">
        <v>34</v>
      </c>
      <c r="AX573" s="13" t="s">
        <v>76</v>
      </c>
      <c r="AY573" s="250" t="s">
        <v>176</v>
      </c>
    </row>
    <row r="574" s="13" customFormat="1">
      <c r="A574" s="13"/>
      <c r="B574" s="240"/>
      <c r="C574" s="241"/>
      <c r="D574" s="242" t="s">
        <v>185</v>
      </c>
      <c r="E574" s="243" t="s">
        <v>1</v>
      </c>
      <c r="F574" s="244" t="s">
        <v>281</v>
      </c>
      <c r="G574" s="241"/>
      <c r="H574" s="243" t="s">
        <v>1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0" t="s">
        <v>185</v>
      </c>
      <c r="AU574" s="250" t="s">
        <v>177</v>
      </c>
      <c r="AV574" s="13" t="s">
        <v>83</v>
      </c>
      <c r="AW574" s="13" t="s">
        <v>34</v>
      </c>
      <c r="AX574" s="13" t="s">
        <v>76</v>
      </c>
      <c r="AY574" s="250" t="s">
        <v>176</v>
      </c>
    </row>
    <row r="575" s="13" customFormat="1">
      <c r="A575" s="13"/>
      <c r="B575" s="240"/>
      <c r="C575" s="241"/>
      <c r="D575" s="242" t="s">
        <v>185</v>
      </c>
      <c r="E575" s="243" t="s">
        <v>1</v>
      </c>
      <c r="F575" s="244" t="s">
        <v>188</v>
      </c>
      <c r="G575" s="241"/>
      <c r="H575" s="243" t="s">
        <v>1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0" t="s">
        <v>185</v>
      </c>
      <c r="AU575" s="250" t="s">
        <v>177</v>
      </c>
      <c r="AV575" s="13" t="s">
        <v>83</v>
      </c>
      <c r="AW575" s="13" t="s">
        <v>34</v>
      </c>
      <c r="AX575" s="13" t="s">
        <v>76</v>
      </c>
      <c r="AY575" s="250" t="s">
        <v>176</v>
      </c>
    </row>
    <row r="576" s="13" customFormat="1">
      <c r="A576" s="13"/>
      <c r="B576" s="240"/>
      <c r="C576" s="241"/>
      <c r="D576" s="242" t="s">
        <v>185</v>
      </c>
      <c r="E576" s="243" t="s">
        <v>1</v>
      </c>
      <c r="F576" s="244" t="s">
        <v>467</v>
      </c>
      <c r="G576" s="241"/>
      <c r="H576" s="243" t="s">
        <v>1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0" t="s">
        <v>185</v>
      </c>
      <c r="AU576" s="250" t="s">
        <v>177</v>
      </c>
      <c r="AV576" s="13" t="s">
        <v>83</v>
      </c>
      <c r="AW576" s="13" t="s">
        <v>34</v>
      </c>
      <c r="AX576" s="13" t="s">
        <v>76</v>
      </c>
      <c r="AY576" s="250" t="s">
        <v>176</v>
      </c>
    </row>
    <row r="577" s="13" customFormat="1">
      <c r="A577" s="13"/>
      <c r="B577" s="240"/>
      <c r="C577" s="241"/>
      <c r="D577" s="242" t="s">
        <v>185</v>
      </c>
      <c r="E577" s="243" t="s">
        <v>1</v>
      </c>
      <c r="F577" s="244" t="s">
        <v>397</v>
      </c>
      <c r="G577" s="241"/>
      <c r="H577" s="243" t="s">
        <v>1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0" t="s">
        <v>185</v>
      </c>
      <c r="AU577" s="250" t="s">
        <v>177</v>
      </c>
      <c r="AV577" s="13" t="s">
        <v>83</v>
      </c>
      <c r="AW577" s="13" t="s">
        <v>34</v>
      </c>
      <c r="AX577" s="13" t="s">
        <v>76</v>
      </c>
      <c r="AY577" s="250" t="s">
        <v>176</v>
      </c>
    </row>
    <row r="578" s="14" customFormat="1">
      <c r="A578" s="14"/>
      <c r="B578" s="251"/>
      <c r="C578" s="252"/>
      <c r="D578" s="242" t="s">
        <v>185</v>
      </c>
      <c r="E578" s="253" t="s">
        <v>1</v>
      </c>
      <c r="F578" s="254" t="s">
        <v>468</v>
      </c>
      <c r="G578" s="252"/>
      <c r="H578" s="255">
        <v>6.7800000000000002</v>
      </c>
      <c r="I578" s="256"/>
      <c r="J578" s="252"/>
      <c r="K578" s="252"/>
      <c r="L578" s="257"/>
      <c r="M578" s="258"/>
      <c r="N578" s="259"/>
      <c r="O578" s="259"/>
      <c r="P578" s="259"/>
      <c r="Q578" s="259"/>
      <c r="R578" s="259"/>
      <c r="S578" s="259"/>
      <c r="T578" s="26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1" t="s">
        <v>185</v>
      </c>
      <c r="AU578" s="261" t="s">
        <v>177</v>
      </c>
      <c r="AV578" s="14" t="s">
        <v>85</v>
      </c>
      <c r="AW578" s="14" t="s">
        <v>34</v>
      </c>
      <c r="AX578" s="14" t="s">
        <v>76</v>
      </c>
      <c r="AY578" s="261" t="s">
        <v>176</v>
      </c>
    </row>
    <row r="579" s="14" customFormat="1">
      <c r="A579" s="14"/>
      <c r="B579" s="251"/>
      <c r="C579" s="252"/>
      <c r="D579" s="242" t="s">
        <v>185</v>
      </c>
      <c r="E579" s="253" t="s">
        <v>1</v>
      </c>
      <c r="F579" s="254" t="s">
        <v>469</v>
      </c>
      <c r="G579" s="252"/>
      <c r="H579" s="255">
        <v>12.92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1" t="s">
        <v>185</v>
      </c>
      <c r="AU579" s="261" t="s">
        <v>177</v>
      </c>
      <c r="AV579" s="14" t="s">
        <v>85</v>
      </c>
      <c r="AW579" s="14" t="s">
        <v>34</v>
      </c>
      <c r="AX579" s="14" t="s">
        <v>76</v>
      </c>
      <c r="AY579" s="261" t="s">
        <v>176</v>
      </c>
    </row>
    <row r="580" s="14" customFormat="1">
      <c r="A580" s="14"/>
      <c r="B580" s="251"/>
      <c r="C580" s="252"/>
      <c r="D580" s="242" t="s">
        <v>185</v>
      </c>
      <c r="E580" s="253" t="s">
        <v>1</v>
      </c>
      <c r="F580" s="254" t="s">
        <v>470</v>
      </c>
      <c r="G580" s="252"/>
      <c r="H580" s="255">
        <v>21.73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1" t="s">
        <v>185</v>
      </c>
      <c r="AU580" s="261" t="s">
        <v>177</v>
      </c>
      <c r="AV580" s="14" t="s">
        <v>85</v>
      </c>
      <c r="AW580" s="14" t="s">
        <v>34</v>
      </c>
      <c r="AX580" s="14" t="s">
        <v>76</v>
      </c>
      <c r="AY580" s="261" t="s">
        <v>176</v>
      </c>
    </row>
    <row r="581" s="14" customFormat="1">
      <c r="A581" s="14"/>
      <c r="B581" s="251"/>
      <c r="C581" s="252"/>
      <c r="D581" s="242" t="s">
        <v>185</v>
      </c>
      <c r="E581" s="253" t="s">
        <v>1</v>
      </c>
      <c r="F581" s="254" t="s">
        <v>471</v>
      </c>
      <c r="G581" s="252"/>
      <c r="H581" s="255">
        <v>8.7200000000000006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1" t="s">
        <v>185</v>
      </c>
      <c r="AU581" s="261" t="s">
        <v>177</v>
      </c>
      <c r="AV581" s="14" t="s">
        <v>85</v>
      </c>
      <c r="AW581" s="14" t="s">
        <v>34</v>
      </c>
      <c r="AX581" s="14" t="s">
        <v>76</v>
      </c>
      <c r="AY581" s="261" t="s">
        <v>176</v>
      </c>
    </row>
    <row r="582" s="14" customFormat="1">
      <c r="A582" s="14"/>
      <c r="B582" s="251"/>
      <c r="C582" s="252"/>
      <c r="D582" s="242" t="s">
        <v>185</v>
      </c>
      <c r="E582" s="253" t="s">
        <v>1</v>
      </c>
      <c r="F582" s="254" t="s">
        <v>472</v>
      </c>
      <c r="G582" s="252"/>
      <c r="H582" s="255">
        <v>15.109999999999999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1" t="s">
        <v>185</v>
      </c>
      <c r="AU582" s="261" t="s">
        <v>177</v>
      </c>
      <c r="AV582" s="14" t="s">
        <v>85</v>
      </c>
      <c r="AW582" s="14" t="s">
        <v>34</v>
      </c>
      <c r="AX582" s="14" t="s">
        <v>76</v>
      </c>
      <c r="AY582" s="261" t="s">
        <v>176</v>
      </c>
    </row>
    <row r="583" s="15" customFormat="1">
      <c r="A583" s="15"/>
      <c r="B583" s="267"/>
      <c r="C583" s="268"/>
      <c r="D583" s="242" t="s">
        <v>185</v>
      </c>
      <c r="E583" s="269" t="s">
        <v>1</v>
      </c>
      <c r="F583" s="270" t="s">
        <v>291</v>
      </c>
      <c r="G583" s="268"/>
      <c r="H583" s="271">
        <v>65.260000000000005</v>
      </c>
      <c r="I583" s="272"/>
      <c r="J583" s="268"/>
      <c r="K583" s="268"/>
      <c r="L583" s="273"/>
      <c r="M583" s="274"/>
      <c r="N583" s="275"/>
      <c r="O583" s="275"/>
      <c r="P583" s="275"/>
      <c r="Q583" s="275"/>
      <c r="R583" s="275"/>
      <c r="S583" s="275"/>
      <c r="T583" s="27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7" t="s">
        <v>185</v>
      </c>
      <c r="AU583" s="277" t="s">
        <v>177</v>
      </c>
      <c r="AV583" s="15" t="s">
        <v>177</v>
      </c>
      <c r="AW583" s="15" t="s">
        <v>34</v>
      </c>
      <c r="AX583" s="15" t="s">
        <v>76</v>
      </c>
      <c r="AY583" s="277" t="s">
        <v>176</v>
      </c>
    </row>
    <row r="584" s="13" customFormat="1">
      <c r="A584" s="13"/>
      <c r="B584" s="240"/>
      <c r="C584" s="241"/>
      <c r="D584" s="242" t="s">
        <v>185</v>
      </c>
      <c r="E584" s="243" t="s">
        <v>1</v>
      </c>
      <c r="F584" s="244" t="s">
        <v>403</v>
      </c>
      <c r="G584" s="241"/>
      <c r="H584" s="243" t="s">
        <v>1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0" t="s">
        <v>185</v>
      </c>
      <c r="AU584" s="250" t="s">
        <v>177</v>
      </c>
      <c r="AV584" s="13" t="s">
        <v>83</v>
      </c>
      <c r="AW584" s="13" t="s">
        <v>34</v>
      </c>
      <c r="AX584" s="13" t="s">
        <v>76</v>
      </c>
      <c r="AY584" s="250" t="s">
        <v>176</v>
      </c>
    </row>
    <row r="585" s="14" customFormat="1">
      <c r="A585" s="14"/>
      <c r="B585" s="251"/>
      <c r="C585" s="252"/>
      <c r="D585" s="242" t="s">
        <v>185</v>
      </c>
      <c r="E585" s="253" t="s">
        <v>1</v>
      </c>
      <c r="F585" s="254" t="s">
        <v>473</v>
      </c>
      <c r="G585" s="252"/>
      <c r="H585" s="255">
        <v>18.920000000000002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1" t="s">
        <v>185</v>
      </c>
      <c r="AU585" s="261" t="s">
        <v>177</v>
      </c>
      <c r="AV585" s="14" t="s">
        <v>85</v>
      </c>
      <c r="AW585" s="14" t="s">
        <v>34</v>
      </c>
      <c r="AX585" s="14" t="s">
        <v>76</v>
      </c>
      <c r="AY585" s="261" t="s">
        <v>176</v>
      </c>
    </row>
    <row r="586" s="14" customFormat="1">
      <c r="A586" s="14"/>
      <c r="B586" s="251"/>
      <c r="C586" s="252"/>
      <c r="D586" s="242" t="s">
        <v>185</v>
      </c>
      <c r="E586" s="253" t="s">
        <v>1</v>
      </c>
      <c r="F586" s="254" t="s">
        <v>474</v>
      </c>
      <c r="G586" s="252"/>
      <c r="H586" s="255">
        <v>15.279999999999999</v>
      </c>
      <c r="I586" s="256"/>
      <c r="J586" s="252"/>
      <c r="K586" s="252"/>
      <c r="L586" s="257"/>
      <c r="M586" s="258"/>
      <c r="N586" s="259"/>
      <c r="O586" s="259"/>
      <c r="P586" s="259"/>
      <c r="Q586" s="259"/>
      <c r="R586" s="259"/>
      <c r="S586" s="259"/>
      <c r="T586" s="26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1" t="s">
        <v>185</v>
      </c>
      <c r="AU586" s="261" t="s">
        <v>177</v>
      </c>
      <c r="AV586" s="14" t="s">
        <v>85</v>
      </c>
      <c r="AW586" s="14" t="s">
        <v>34</v>
      </c>
      <c r="AX586" s="14" t="s">
        <v>76</v>
      </c>
      <c r="AY586" s="261" t="s">
        <v>176</v>
      </c>
    </row>
    <row r="587" s="14" customFormat="1">
      <c r="A587" s="14"/>
      <c r="B587" s="251"/>
      <c r="C587" s="252"/>
      <c r="D587" s="242" t="s">
        <v>185</v>
      </c>
      <c r="E587" s="253" t="s">
        <v>1</v>
      </c>
      <c r="F587" s="254" t="s">
        <v>475</v>
      </c>
      <c r="G587" s="252"/>
      <c r="H587" s="255">
        <v>7.3799999999999999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1" t="s">
        <v>185</v>
      </c>
      <c r="AU587" s="261" t="s">
        <v>177</v>
      </c>
      <c r="AV587" s="14" t="s">
        <v>85</v>
      </c>
      <c r="AW587" s="14" t="s">
        <v>34</v>
      </c>
      <c r="AX587" s="14" t="s">
        <v>76</v>
      </c>
      <c r="AY587" s="261" t="s">
        <v>176</v>
      </c>
    </row>
    <row r="588" s="15" customFormat="1">
      <c r="A588" s="15"/>
      <c r="B588" s="267"/>
      <c r="C588" s="268"/>
      <c r="D588" s="242" t="s">
        <v>185</v>
      </c>
      <c r="E588" s="269" t="s">
        <v>1</v>
      </c>
      <c r="F588" s="270" t="s">
        <v>291</v>
      </c>
      <c r="G588" s="268"/>
      <c r="H588" s="271">
        <v>41.579999999999998</v>
      </c>
      <c r="I588" s="272"/>
      <c r="J588" s="268"/>
      <c r="K588" s="268"/>
      <c r="L588" s="273"/>
      <c r="M588" s="274"/>
      <c r="N588" s="275"/>
      <c r="O588" s="275"/>
      <c r="P588" s="275"/>
      <c r="Q588" s="275"/>
      <c r="R588" s="275"/>
      <c r="S588" s="275"/>
      <c r="T588" s="27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7" t="s">
        <v>185</v>
      </c>
      <c r="AU588" s="277" t="s">
        <v>177</v>
      </c>
      <c r="AV588" s="15" t="s">
        <v>177</v>
      </c>
      <c r="AW588" s="15" t="s">
        <v>34</v>
      </c>
      <c r="AX588" s="15" t="s">
        <v>76</v>
      </c>
      <c r="AY588" s="277" t="s">
        <v>176</v>
      </c>
    </row>
    <row r="589" s="13" customFormat="1">
      <c r="A589" s="13"/>
      <c r="B589" s="240"/>
      <c r="C589" s="241"/>
      <c r="D589" s="242" t="s">
        <v>185</v>
      </c>
      <c r="E589" s="243" t="s">
        <v>1</v>
      </c>
      <c r="F589" s="244" t="s">
        <v>407</v>
      </c>
      <c r="G589" s="241"/>
      <c r="H589" s="243" t="s">
        <v>1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0" t="s">
        <v>185</v>
      </c>
      <c r="AU589" s="250" t="s">
        <v>177</v>
      </c>
      <c r="AV589" s="13" t="s">
        <v>83</v>
      </c>
      <c r="AW589" s="13" t="s">
        <v>34</v>
      </c>
      <c r="AX589" s="13" t="s">
        <v>76</v>
      </c>
      <c r="AY589" s="250" t="s">
        <v>176</v>
      </c>
    </row>
    <row r="590" s="14" customFormat="1">
      <c r="A590" s="14"/>
      <c r="B590" s="251"/>
      <c r="C590" s="252"/>
      <c r="D590" s="242" t="s">
        <v>185</v>
      </c>
      <c r="E590" s="253" t="s">
        <v>1</v>
      </c>
      <c r="F590" s="254" t="s">
        <v>476</v>
      </c>
      <c r="G590" s="252"/>
      <c r="H590" s="255">
        <v>6.5999999999999996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1" t="s">
        <v>185</v>
      </c>
      <c r="AU590" s="261" t="s">
        <v>177</v>
      </c>
      <c r="AV590" s="14" t="s">
        <v>85</v>
      </c>
      <c r="AW590" s="14" t="s">
        <v>34</v>
      </c>
      <c r="AX590" s="14" t="s">
        <v>76</v>
      </c>
      <c r="AY590" s="261" t="s">
        <v>176</v>
      </c>
    </row>
    <row r="591" s="15" customFormat="1">
      <c r="A591" s="15"/>
      <c r="B591" s="267"/>
      <c r="C591" s="268"/>
      <c r="D591" s="242" t="s">
        <v>185</v>
      </c>
      <c r="E591" s="269" t="s">
        <v>1</v>
      </c>
      <c r="F591" s="270" t="s">
        <v>291</v>
      </c>
      <c r="G591" s="268"/>
      <c r="H591" s="271">
        <v>6.5999999999999996</v>
      </c>
      <c r="I591" s="272"/>
      <c r="J591" s="268"/>
      <c r="K591" s="268"/>
      <c r="L591" s="273"/>
      <c r="M591" s="274"/>
      <c r="N591" s="275"/>
      <c r="O591" s="275"/>
      <c r="P591" s="275"/>
      <c r="Q591" s="275"/>
      <c r="R591" s="275"/>
      <c r="S591" s="275"/>
      <c r="T591" s="27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7" t="s">
        <v>185</v>
      </c>
      <c r="AU591" s="277" t="s">
        <v>177</v>
      </c>
      <c r="AV591" s="15" t="s">
        <v>177</v>
      </c>
      <c r="AW591" s="15" t="s">
        <v>34</v>
      </c>
      <c r="AX591" s="15" t="s">
        <v>76</v>
      </c>
      <c r="AY591" s="277" t="s">
        <v>176</v>
      </c>
    </row>
    <row r="592" s="13" customFormat="1">
      <c r="A592" s="13"/>
      <c r="B592" s="240"/>
      <c r="C592" s="241"/>
      <c r="D592" s="242" t="s">
        <v>185</v>
      </c>
      <c r="E592" s="243" t="s">
        <v>1</v>
      </c>
      <c r="F592" s="244" t="s">
        <v>477</v>
      </c>
      <c r="G592" s="241"/>
      <c r="H592" s="243" t="s">
        <v>1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0" t="s">
        <v>185</v>
      </c>
      <c r="AU592" s="250" t="s">
        <v>177</v>
      </c>
      <c r="AV592" s="13" t="s">
        <v>83</v>
      </c>
      <c r="AW592" s="13" t="s">
        <v>34</v>
      </c>
      <c r="AX592" s="13" t="s">
        <v>76</v>
      </c>
      <c r="AY592" s="250" t="s">
        <v>176</v>
      </c>
    </row>
    <row r="593" s="14" customFormat="1">
      <c r="A593" s="14"/>
      <c r="B593" s="251"/>
      <c r="C593" s="252"/>
      <c r="D593" s="242" t="s">
        <v>185</v>
      </c>
      <c r="E593" s="253" t="s">
        <v>1</v>
      </c>
      <c r="F593" s="254" t="s">
        <v>478</v>
      </c>
      <c r="G593" s="252"/>
      <c r="H593" s="255">
        <v>18.66</v>
      </c>
      <c r="I593" s="256"/>
      <c r="J593" s="252"/>
      <c r="K593" s="252"/>
      <c r="L593" s="257"/>
      <c r="M593" s="258"/>
      <c r="N593" s="259"/>
      <c r="O593" s="259"/>
      <c r="P593" s="259"/>
      <c r="Q593" s="259"/>
      <c r="R593" s="259"/>
      <c r="S593" s="259"/>
      <c r="T593" s="26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1" t="s">
        <v>185</v>
      </c>
      <c r="AU593" s="261" t="s">
        <v>177</v>
      </c>
      <c r="AV593" s="14" t="s">
        <v>85</v>
      </c>
      <c r="AW593" s="14" t="s">
        <v>34</v>
      </c>
      <c r="AX593" s="14" t="s">
        <v>76</v>
      </c>
      <c r="AY593" s="261" t="s">
        <v>176</v>
      </c>
    </row>
    <row r="594" s="14" customFormat="1">
      <c r="A594" s="14"/>
      <c r="B594" s="251"/>
      <c r="C594" s="252"/>
      <c r="D594" s="242" t="s">
        <v>185</v>
      </c>
      <c r="E594" s="253" t="s">
        <v>1</v>
      </c>
      <c r="F594" s="254" t="s">
        <v>479</v>
      </c>
      <c r="G594" s="252"/>
      <c r="H594" s="255">
        <v>20.350000000000001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1" t="s">
        <v>185</v>
      </c>
      <c r="AU594" s="261" t="s">
        <v>177</v>
      </c>
      <c r="AV594" s="14" t="s">
        <v>85</v>
      </c>
      <c r="AW594" s="14" t="s">
        <v>34</v>
      </c>
      <c r="AX594" s="14" t="s">
        <v>76</v>
      </c>
      <c r="AY594" s="261" t="s">
        <v>176</v>
      </c>
    </row>
    <row r="595" s="15" customFormat="1">
      <c r="A595" s="15"/>
      <c r="B595" s="267"/>
      <c r="C595" s="268"/>
      <c r="D595" s="242" t="s">
        <v>185</v>
      </c>
      <c r="E595" s="269" t="s">
        <v>1</v>
      </c>
      <c r="F595" s="270" t="s">
        <v>291</v>
      </c>
      <c r="G595" s="268"/>
      <c r="H595" s="271">
        <v>39.009999999999998</v>
      </c>
      <c r="I595" s="272"/>
      <c r="J595" s="268"/>
      <c r="K595" s="268"/>
      <c r="L595" s="273"/>
      <c r="M595" s="274"/>
      <c r="N595" s="275"/>
      <c r="O595" s="275"/>
      <c r="P595" s="275"/>
      <c r="Q595" s="275"/>
      <c r="R595" s="275"/>
      <c r="S595" s="275"/>
      <c r="T595" s="27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7" t="s">
        <v>185</v>
      </c>
      <c r="AU595" s="277" t="s">
        <v>177</v>
      </c>
      <c r="AV595" s="15" t="s">
        <v>177</v>
      </c>
      <c r="AW595" s="15" t="s">
        <v>34</v>
      </c>
      <c r="AX595" s="15" t="s">
        <v>76</v>
      </c>
      <c r="AY595" s="277" t="s">
        <v>176</v>
      </c>
    </row>
    <row r="596" s="13" customFormat="1">
      <c r="A596" s="13"/>
      <c r="B596" s="240"/>
      <c r="C596" s="241"/>
      <c r="D596" s="242" t="s">
        <v>185</v>
      </c>
      <c r="E596" s="243" t="s">
        <v>1</v>
      </c>
      <c r="F596" s="244" t="s">
        <v>480</v>
      </c>
      <c r="G596" s="241"/>
      <c r="H596" s="243" t="s">
        <v>1</v>
      </c>
      <c r="I596" s="245"/>
      <c r="J596" s="241"/>
      <c r="K596" s="241"/>
      <c r="L596" s="246"/>
      <c r="M596" s="247"/>
      <c r="N596" s="248"/>
      <c r="O596" s="248"/>
      <c r="P596" s="248"/>
      <c r="Q596" s="248"/>
      <c r="R596" s="248"/>
      <c r="S596" s="248"/>
      <c r="T596" s="24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0" t="s">
        <v>185</v>
      </c>
      <c r="AU596" s="250" t="s">
        <v>177</v>
      </c>
      <c r="AV596" s="13" t="s">
        <v>83</v>
      </c>
      <c r="AW596" s="13" t="s">
        <v>34</v>
      </c>
      <c r="AX596" s="13" t="s">
        <v>76</v>
      </c>
      <c r="AY596" s="250" t="s">
        <v>176</v>
      </c>
    </row>
    <row r="597" s="14" customFormat="1">
      <c r="A597" s="14"/>
      <c r="B597" s="251"/>
      <c r="C597" s="252"/>
      <c r="D597" s="242" t="s">
        <v>185</v>
      </c>
      <c r="E597" s="253" t="s">
        <v>1</v>
      </c>
      <c r="F597" s="254" t="s">
        <v>481</v>
      </c>
      <c r="G597" s="252"/>
      <c r="H597" s="255">
        <v>28.739999999999998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1" t="s">
        <v>185</v>
      </c>
      <c r="AU597" s="261" t="s">
        <v>177</v>
      </c>
      <c r="AV597" s="14" t="s">
        <v>85</v>
      </c>
      <c r="AW597" s="14" t="s">
        <v>34</v>
      </c>
      <c r="AX597" s="14" t="s">
        <v>76</v>
      </c>
      <c r="AY597" s="261" t="s">
        <v>176</v>
      </c>
    </row>
    <row r="598" s="14" customFormat="1">
      <c r="A598" s="14"/>
      <c r="B598" s="251"/>
      <c r="C598" s="252"/>
      <c r="D598" s="242" t="s">
        <v>185</v>
      </c>
      <c r="E598" s="253" t="s">
        <v>1</v>
      </c>
      <c r="F598" s="254" t="s">
        <v>482</v>
      </c>
      <c r="G598" s="252"/>
      <c r="H598" s="255">
        <v>17.52</v>
      </c>
      <c r="I598" s="256"/>
      <c r="J598" s="252"/>
      <c r="K598" s="252"/>
      <c r="L598" s="257"/>
      <c r="M598" s="258"/>
      <c r="N598" s="259"/>
      <c r="O598" s="259"/>
      <c r="P598" s="259"/>
      <c r="Q598" s="259"/>
      <c r="R598" s="259"/>
      <c r="S598" s="259"/>
      <c r="T598" s="26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1" t="s">
        <v>185</v>
      </c>
      <c r="AU598" s="261" t="s">
        <v>177</v>
      </c>
      <c r="AV598" s="14" t="s">
        <v>85</v>
      </c>
      <c r="AW598" s="14" t="s">
        <v>34</v>
      </c>
      <c r="AX598" s="14" t="s">
        <v>76</v>
      </c>
      <c r="AY598" s="261" t="s">
        <v>176</v>
      </c>
    </row>
    <row r="599" s="14" customFormat="1">
      <c r="A599" s="14"/>
      <c r="B599" s="251"/>
      <c r="C599" s="252"/>
      <c r="D599" s="242" t="s">
        <v>185</v>
      </c>
      <c r="E599" s="253" t="s">
        <v>1</v>
      </c>
      <c r="F599" s="254" t="s">
        <v>483</v>
      </c>
      <c r="G599" s="252"/>
      <c r="H599" s="255">
        <v>20.329999999999998</v>
      </c>
      <c r="I599" s="256"/>
      <c r="J599" s="252"/>
      <c r="K599" s="252"/>
      <c r="L599" s="257"/>
      <c r="M599" s="258"/>
      <c r="N599" s="259"/>
      <c r="O599" s="259"/>
      <c r="P599" s="259"/>
      <c r="Q599" s="259"/>
      <c r="R599" s="259"/>
      <c r="S599" s="259"/>
      <c r="T599" s="26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1" t="s">
        <v>185</v>
      </c>
      <c r="AU599" s="261" t="s">
        <v>177</v>
      </c>
      <c r="AV599" s="14" t="s">
        <v>85</v>
      </c>
      <c r="AW599" s="14" t="s">
        <v>34</v>
      </c>
      <c r="AX599" s="14" t="s">
        <v>76</v>
      </c>
      <c r="AY599" s="261" t="s">
        <v>176</v>
      </c>
    </row>
    <row r="600" s="14" customFormat="1">
      <c r="A600" s="14"/>
      <c r="B600" s="251"/>
      <c r="C600" s="252"/>
      <c r="D600" s="242" t="s">
        <v>185</v>
      </c>
      <c r="E600" s="253" t="s">
        <v>1</v>
      </c>
      <c r="F600" s="254" t="s">
        <v>484</v>
      </c>
      <c r="G600" s="252"/>
      <c r="H600" s="255">
        <v>17.859999999999999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1" t="s">
        <v>185</v>
      </c>
      <c r="AU600" s="261" t="s">
        <v>177</v>
      </c>
      <c r="AV600" s="14" t="s">
        <v>85</v>
      </c>
      <c r="AW600" s="14" t="s">
        <v>34</v>
      </c>
      <c r="AX600" s="14" t="s">
        <v>76</v>
      </c>
      <c r="AY600" s="261" t="s">
        <v>176</v>
      </c>
    </row>
    <row r="601" s="15" customFormat="1">
      <c r="A601" s="15"/>
      <c r="B601" s="267"/>
      <c r="C601" s="268"/>
      <c r="D601" s="242" t="s">
        <v>185</v>
      </c>
      <c r="E601" s="269" t="s">
        <v>1</v>
      </c>
      <c r="F601" s="270" t="s">
        <v>291</v>
      </c>
      <c r="G601" s="268"/>
      <c r="H601" s="271">
        <v>84.450000000000003</v>
      </c>
      <c r="I601" s="272"/>
      <c r="J601" s="268"/>
      <c r="K601" s="268"/>
      <c r="L601" s="273"/>
      <c r="M601" s="274"/>
      <c r="N601" s="275"/>
      <c r="O601" s="275"/>
      <c r="P601" s="275"/>
      <c r="Q601" s="275"/>
      <c r="R601" s="275"/>
      <c r="S601" s="275"/>
      <c r="T601" s="276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7" t="s">
        <v>185</v>
      </c>
      <c r="AU601" s="277" t="s">
        <v>177</v>
      </c>
      <c r="AV601" s="15" t="s">
        <v>177</v>
      </c>
      <c r="AW601" s="15" t="s">
        <v>34</v>
      </c>
      <c r="AX601" s="15" t="s">
        <v>76</v>
      </c>
      <c r="AY601" s="277" t="s">
        <v>176</v>
      </c>
    </row>
    <row r="602" s="13" customFormat="1">
      <c r="A602" s="13"/>
      <c r="B602" s="240"/>
      <c r="C602" s="241"/>
      <c r="D602" s="242" t="s">
        <v>185</v>
      </c>
      <c r="E602" s="243" t="s">
        <v>1</v>
      </c>
      <c r="F602" s="244" t="s">
        <v>485</v>
      </c>
      <c r="G602" s="241"/>
      <c r="H602" s="243" t="s">
        <v>1</v>
      </c>
      <c r="I602" s="245"/>
      <c r="J602" s="241"/>
      <c r="K602" s="241"/>
      <c r="L602" s="246"/>
      <c r="M602" s="247"/>
      <c r="N602" s="248"/>
      <c r="O602" s="248"/>
      <c r="P602" s="248"/>
      <c r="Q602" s="248"/>
      <c r="R602" s="248"/>
      <c r="S602" s="248"/>
      <c r="T602" s="24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0" t="s">
        <v>185</v>
      </c>
      <c r="AU602" s="250" t="s">
        <v>177</v>
      </c>
      <c r="AV602" s="13" t="s">
        <v>83</v>
      </c>
      <c r="AW602" s="13" t="s">
        <v>34</v>
      </c>
      <c r="AX602" s="13" t="s">
        <v>76</v>
      </c>
      <c r="AY602" s="250" t="s">
        <v>176</v>
      </c>
    </row>
    <row r="603" s="14" customFormat="1">
      <c r="A603" s="14"/>
      <c r="B603" s="251"/>
      <c r="C603" s="252"/>
      <c r="D603" s="242" t="s">
        <v>185</v>
      </c>
      <c r="E603" s="253" t="s">
        <v>1</v>
      </c>
      <c r="F603" s="254" t="s">
        <v>486</v>
      </c>
      <c r="G603" s="252"/>
      <c r="H603" s="255">
        <v>6.2199999999999998</v>
      </c>
      <c r="I603" s="256"/>
      <c r="J603" s="252"/>
      <c r="K603" s="252"/>
      <c r="L603" s="257"/>
      <c r="M603" s="258"/>
      <c r="N603" s="259"/>
      <c r="O603" s="259"/>
      <c r="P603" s="259"/>
      <c r="Q603" s="259"/>
      <c r="R603" s="259"/>
      <c r="S603" s="259"/>
      <c r="T603" s="26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1" t="s">
        <v>185</v>
      </c>
      <c r="AU603" s="261" t="s">
        <v>177</v>
      </c>
      <c r="AV603" s="14" t="s">
        <v>85</v>
      </c>
      <c r="AW603" s="14" t="s">
        <v>34</v>
      </c>
      <c r="AX603" s="14" t="s">
        <v>76</v>
      </c>
      <c r="AY603" s="261" t="s">
        <v>176</v>
      </c>
    </row>
    <row r="604" s="15" customFormat="1">
      <c r="A604" s="15"/>
      <c r="B604" s="267"/>
      <c r="C604" s="268"/>
      <c r="D604" s="242" t="s">
        <v>185</v>
      </c>
      <c r="E604" s="269" t="s">
        <v>1</v>
      </c>
      <c r="F604" s="270" t="s">
        <v>291</v>
      </c>
      <c r="G604" s="268"/>
      <c r="H604" s="271">
        <v>6.2199999999999998</v>
      </c>
      <c r="I604" s="272"/>
      <c r="J604" s="268"/>
      <c r="K604" s="268"/>
      <c r="L604" s="273"/>
      <c r="M604" s="274"/>
      <c r="N604" s="275"/>
      <c r="O604" s="275"/>
      <c r="P604" s="275"/>
      <c r="Q604" s="275"/>
      <c r="R604" s="275"/>
      <c r="S604" s="275"/>
      <c r="T604" s="27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7" t="s">
        <v>185</v>
      </c>
      <c r="AU604" s="277" t="s">
        <v>177</v>
      </c>
      <c r="AV604" s="15" t="s">
        <v>177</v>
      </c>
      <c r="AW604" s="15" t="s">
        <v>34</v>
      </c>
      <c r="AX604" s="15" t="s">
        <v>76</v>
      </c>
      <c r="AY604" s="277" t="s">
        <v>176</v>
      </c>
    </row>
    <row r="605" s="13" customFormat="1">
      <c r="A605" s="13"/>
      <c r="B605" s="240"/>
      <c r="C605" s="241"/>
      <c r="D605" s="242" t="s">
        <v>185</v>
      </c>
      <c r="E605" s="243" t="s">
        <v>1</v>
      </c>
      <c r="F605" s="244" t="s">
        <v>188</v>
      </c>
      <c r="G605" s="241"/>
      <c r="H605" s="243" t="s">
        <v>1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0" t="s">
        <v>185</v>
      </c>
      <c r="AU605" s="250" t="s">
        <v>177</v>
      </c>
      <c r="AV605" s="13" t="s">
        <v>83</v>
      </c>
      <c r="AW605" s="13" t="s">
        <v>34</v>
      </c>
      <c r="AX605" s="13" t="s">
        <v>76</v>
      </c>
      <c r="AY605" s="250" t="s">
        <v>176</v>
      </c>
    </row>
    <row r="606" s="13" customFormat="1">
      <c r="A606" s="13"/>
      <c r="B606" s="240"/>
      <c r="C606" s="241"/>
      <c r="D606" s="242" t="s">
        <v>185</v>
      </c>
      <c r="E606" s="243" t="s">
        <v>1</v>
      </c>
      <c r="F606" s="244" t="s">
        <v>487</v>
      </c>
      <c r="G606" s="241"/>
      <c r="H606" s="243" t="s">
        <v>1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0" t="s">
        <v>185</v>
      </c>
      <c r="AU606" s="250" t="s">
        <v>177</v>
      </c>
      <c r="AV606" s="13" t="s">
        <v>83</v>
      </c>
      <c r="AW606" s="13" t="s">
        <v>34</v>
      </c>
      <c r="AX606" s="13" t="s">
        <v>76</v>
      </c>
      <c r="AY606" s="250" t="s">
        <v>176</v>
      </c>
    </row>
    <row r="607" s="13" customFormat="1">
      <c r="A607" s="13"/>
      <c r="B607" s="240"/>
      <c r="C607" s="241"/>
      <c r="D607" s="242" t="s">
        <v>185</v>
      </c>
      <c r="E607" s="243" t="s">
        <v>1</v>
      </c>
      <c r="F607" s="244" t="s">
        <v>410</v>
      </c>
      <c r="G607" s="241"/>
      <c r="H607" s="243" t="s">
        <v>1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0" t="s">
        <v>185</v>
      </c>
      <c r="AU607" s="250" t="s">
        <v>177</v>
      </c>
      <c r="AV607" s="13" t="s">
        <v>83</v>
      </c>
      <c r="AW607" s="13" t="s">
        <v>34</v>
      </c>
      <c r="AX607" s="13" t="s">
        <v>76</v>
      </c>
      <c r="AY607" s="250" t="s">
        <v>176</v>
      </c>
    </row>
    <row r="608" s="14" customFormat="1">
      <c r="A608" s="14"/>
      <c r="B608" s="251"/>
      <c r="C608" s="252"/>
      <c r="D608" s="242" t="s">
        <v>185</v>
      </c>
      <c r="E608" s="253" t="s">
        <v>1</v>
      </c>
      <c r="F608" s="254" t="s">
        <v>488</v>
      </c>
      <c r="G608" s="252"/>
      <c r="H608" s="255">
        <v>8.1999999999999993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1" t="s">
        <v>185</v>
      </c>
      <c r="AU608" s="261" t="s">
        <v>177</v>
      </c>
      <c r="AV608" s="14" t="s">
        <v>85</v>
      </c>
      <c r="AW608" s="14" t="s">
        <v>34</v>
      </c>
      <c r="AX608" s="14" t="s">
        <v>76</v>
      </c>
      <c r="AY608" s="261" t="s">
        <v>176</v>
      </c>
    </row>
    <row r="609" s="14" customFormat="1">
      <c r="A609" s="14"/>
      <c r="B609" s="251"/>
      <c r="C609" s="252"/>
      <c r="D609" s="242" t="s">
        <v>185</v>
      </c>
      <c r="E609" s="253" t="s">
        <v>1</v>
      </c>
      <c r="F609" s="254" t="s">
        <v>489</v>
      </c>
      <c r="G609" s="252"/>
      <c r="H609" s="255">
        <v>6.9800000000000004</v>
      </c>
      <c r="I609" s="256"/>
      <c r="J609" s="252"/>
      <c r="K609" s="252"/>
      <c r="L609" s="257"/>
      <c r="M609" s="258"/>
      <c r="N609" s="259"/>
      <c r="O609" s="259"/>
      <c r="P609" s="259"/>
      <c r="Q609" s="259"/>
      <c r="R609" s="259"/>
      <c r="S609" s="259"/>
      <c r="T609" s="26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1" t="s">
        <v>185</v>
      </c>
      <c r="AU609" s="261" t="s">
        <v>177</v>
      </c>
      <c r="AV609" s="14" t="s">
        <v>85</v>
      </c>
      <c r="AW609" s="14" t="s">
        <v>34</v>
      </c>
      <c r="AX609" s="14" t="s">
        <v>76</v>
      </c>
      <c r="AY609" s="261" t="s">
        <v>176</v>
      </c>
    </row>
    <row r="610" s="14" customFormat="1">
      <c r="A610" s="14"/>
      <c r="B610" s="251"/>
      <c r="C610" s="252"/>
      <c r="D610" s="242" t="s">
        <v>185</v>
      </c>
      <c r="E610" s="253" t="s">
        <v>1</v>
      </c>
      <c r="F610" s="254" t="s">
        <v>490</v>
      </c>
      <c r="G610" s="252"/>
      <c r="H610" s="255">
        <v>4.8799999999999999</v>
      </c>
      <c r="I610" s="256"/>
      <c r="J610" s="252"/>
      <c r="K610" s="252"/>
      <c r="L610" s="257"/>
      <c r="M610" s="258"/>
      <c r="N610" s="259"/>
      <c r="O610" s="259"/>
      <c r="P610" s="259"/>
      <c r="Q610" s="259"/>
      <c r="R610" s="259"/>
      <c r="S610" s="259"/>
      <c r="T610" s="26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1" t="s">
        <v>185</v>
      </c>
      <c r="AU610" s="261" t="s">
        <v>177</v>
      </c>
      <c r="AV610" s="14" t="s">
        <v>85</v>
      </c>
      <c r="AW610" s="14" t="s">
        <v>34</v>
      </c>
      <c r="AX610" s="14" t="s">
        <v>76</v>
      </c>
      <c r="AY610" s="261" t="s">
        <v>176</v>
      </c>
    </row>
    <row r="611" s="14" customFormat="1">
      <c r="A611" s="14"/>
      <c r="B611" s="251"/>
      <c r="C611" s="252"/>
      <c r="D611" s="242" t="s">
        <v>185</v>
      </c>
      <c r="E611" s="253" t="s">
        <v>1</v>
      </c>
      <c r="F611" s="254" t="s">
        <v>491</v>
      </c>
      <c r="G611" s="252"/>
      <c r="H611" s="255">
        <v>6.2000000000000002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1" t="s">
        <v>185</v>
      </c>
      <c r="AU611" s="261" t="s">
        <v>177</v>
      </c>
      <c r="AV611" s="14" t="s">
        <v>85</v>
      </c>
      <c r="AW611" s="14" t="s">
        <v>34</v>
      </c>
      <c r="AX611" s="14" t="s">
        <v>76</v>
      </c>
      <c r="AY611" s="261" t="s">
        <v>176</v>
      </c>
    </row>
    <row r="612" s="14" customFormat="1">
      <c r="A612" s="14"/>
      <c r="B612" s="251"/>
      <c r="C612" s="252"/>
      <c r="D612" s="242" t="s">
        <v>185</v>
      </c>
      <c r="E612" s="253" t="s">
        <v>1</v>
      </c>
      <c r="F612" s="254" t="s">
        <v>492</v>
      </c>
      <c r="G612" s="252"/>
      <c r="H612" s="255">
        <v>5.5599999999999996</v>
      </c>
      <c r="I612" s="256"/>
      <c r="J612" s="252"/>
      <c r="K612" s="252"/>
      <c r="L612" s="257"/>
      <c r="M612" s="258"/>
      <c r="N612" s="259"/>
      <c r="O612" s="259"/>
      <c r="P612" s="259"/>
      <c r="Q612" s="259"/>
      <c r="R612" s="259"/>
      <c r="S612" s="259"/>
      <c r="T612" s="26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1" t="s">
        <v>185</v>
      </c>
      <c r="AU612" s="261" t="s">
        <v>177</v>
      </c>
      <c r="AV612" s="14" t="s">
        <v>85</v>
      </c>
      <c r="AW612" s="14" t="s">
        <v>34</v>
      </c>
      <c r="AX612" s="14" t="s">
        <v>76</v>
      </c>
      <c r="AY612" s="261" t="s">
        <v>176</v>
      </c>
    </row>
    <row r="613" s="14" customFormat="1">
      <c r="A613" s="14"/>
      <c r="B613" s="251"/>
      <c r="C613" s="252"/>
      <c r="D613" s="242" t="s">
        <v>185</v>
      </c>
      <c r="E613" s="253" t="s">
        <v>1</v>
      </c>
      <c r="F613" s="254" t="s">
        <v>493</v>
      </c>
      <c r="G613" s="252"/>
      <c r="H613" s="255">
        <v>5.4699999999999998</v>
      </c>
      <c r="I613" s="256"/>
      <c r="J613" s="252"/>
      <c r="K613" s="252"/>
      <c r="L613" s="257"/>
      <c r="M613" s="258"/>
      <c r="N613" s="259"/>
      <c r="O613" s="259"/>
      <c r="P613" s="259"/>
      <c r="Q613" s="259"/>
      <c r="R613" s="259"/>
      <c r="S613" s="259"/>
      <c r="T613" s="26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1" t="s">
        <v>185</v>
      </c>
      <c r="AU613" s="261" t="s">
        <v>177</v>
      </c>
      <c r="AV613" s="14" t="s">
        <v>85</v>
      </c>
      <c r="AW613" s="14" t="s">
        <v>34</v>
      </c>
      <c r="AX613" s="14" t="s">
        <v>76</v>
      </c>
      <c r="AY613" s="261" t="s">
        <v>176</v>
      </c>
    </row>
    <row r="614" s="15" customFormat="1">
      <c r="A614" s="15"/>
      <c r="B614" s="267"/>
      <c r="C614" s="268"/>
      <c r="D614" s="242" t="s">
        <v>185</v>
      </c>
      <c r="E614" s="269" t="s">
        <v>1</v>
      </c>
      <c r="F614" s="270" t="s">
        <v>291</v>
      </c>
      <c r="G614" s="268"/>
      <c r="H614" s="271">
        <v>37.289999999999999</v>
      </c>
      <c r="I614" s="272"/>
      <c r="J614" s="268"/>
      <c r="K614" s="268"/>
      <c r="L614" s="273"/>
      <c r="M614" s="274"/>
      <c r="N614" s="275"/>
      <c r="O614" s="275"/>
      <c r="P614" s="275"/>
      <c r="Q614" s="275"/>
      <c r="R614" s="275"/>
      <c r="S614" s="275"/>
      <c r="T614" s="27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7" t="s">
        <v>185</v>
      </c>
      <c r="AU614" s="277" t="s">
        <v>177</v>
      </c>
      <c r="AV614" s="15" t="s">
        <v>177</v>
      </c>
      <c r="AW614" s="15" t="s">
        <v>34</v>
      </c>
      <c r="AX614" s="15" t="s">
        <v>76</v>
      </c>
      <c r="AY614" s="277" t="s">
        <v>176</v>
      </c>
    </row>
    <row r="615" s="13" customFormat="1">
      <c r="A615" s="13"/>
      <c r="B615" s="240"/>
      <c r="C615" s="241"/>
      <c r="D615" s="242" t="s">
        <v>185</v>
      </c>
      <c r="E615" s="243" t="s">
        <v>1</v>
      </c>
      <c r="F615" s="244" t="s">
        <v>417</v>
      </c>
      <c r="G615" s="241"/>
      <c r="H615" s="243" t="s">
        <v>1</v>
      </c>
      <c r="I615" s="245"/>
      <c r="J615" s="241"/>
      <c r="K615" s="241"/>
      <c r="L615" s="246"/>
      <c r="M615" s="247"/>
      <c r="N615" s="248"/>
      <c r="O615" s="248"/>
      <c r="P615" s="248"/>
      <c r="Q615" s="248"/>
      <c r="R615" s="248"/>
      <c r="S615" s="248"/>
      <c r="T615" s="24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0" t="s">
        <v>185</v>
      </c>
      <c r="AU615" s="250" t="s">
        <v>177</v>
      </c>
      <c r="AV615" s="13" t="s">
        <v>83</v>
      </c>
      <c r="AW615" s="13" t="s">
        <v>34</v>
      </c>
      <c r="AX615" s="13" t="s">
        <v>76</v>
      </c>
      <c r="AY615" s="250" t="s">
        <v>176</v>
      </c>
    </row>
    <row r="616" s="14" customFormat="1">
      <c r="A616" s="14"/>
      <c r="B616" s="251"/>
      <c r="C616" s="252"/>
      <c r="D616" s="242" t="s">
        <v>185</v>
      </c>
      <c r="E616" s="253" t="s">
        <v>1</v>
      </c>
      <c r="F616" s="254" t="s">
        <v>494</v>
      </c>
      <c r="G616" s="252"/>
      <c r="H616" s="255">
        <v>10</v>
      </c>
      <c r="I616" s="256"/>
      <c r="J616" s="252"/>
      <c r="K616" s="252"/>
      <c r="L616" s="257"/>
      <c r="M616" s="258"/>
      <c r="N616" s="259"/>
      <c r="O616" s="259"/>
      <c r="P616" s="259"/>
      <c r="Q616" s="259"/>
      <c r="R616" s="259"/>
      <c r="S616" s="259"/>
      <c r="T616" s="26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1" t="s">
        <v>185</v>
      </c>
      <c r="AU616" s="261" t="s">
        <v>177</v>
      </c>
      <c r="AV616" s="14" t="s">
        <v>85</v>
      </c>
      <c r="AW616" s="14" t="s">
        <v>34</v>
      </c>
      <c r="AX616" s="14" t="s">
        <v>76</v>
      </c>
      <c r="AY616" s="261" t="s">
        <v>176</v>
      </c>
    </row>
    <row r="617" s="15" customFormat="1">
      <c r="A617" s="15"/>
      <c r="B617" s="267"/>
      <c r="C617" s="268"/>
      <c r="D617" s="242" t="s">
        <v>185</v>
      </c>
      <c r="E617" s="269" t="s">
        <v>1</v>
      </c>
      <c r="F617" s="270" t="s">
        <v>291</v>
      </c>
      <c r="G617" s="268"/>
      <c r="H617" s="271">
        <v>10</v>
      </c>
      <c r="I617" s="272"/>
      <c r="J617" s="268"/>
      <c r="K617" s="268"/>
      <c r="L617" s="273"/>
      <c r="M617" s="274"/>
      <c r="N617" s="275"/>
      <c r="O617" s="275"/>
      <c r="P617" s="275"/>
      <c r="Q617" s="275"/>
      <c r="R617" s="275"/>
      <c r="S617" s="275"/>
      <c r="T617" s="27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7" t="s">
        <v>185</v>
      </c>
      <c r="AU617" s="277" t="s">
        <v>177</v>
      </c>
      <c r="AV617" s="15" t="s">
        <v>177</v>
      </c>
      <c r="AW617" s="15" t="s">
        <v>34</v>
      </c>
      <c r="AX617" s="15" t="s">
        <v>76</v>
      </c>
      <c r="AY617" s="277" t="s">
        <v>176</v>
      </c>
    </row>
    <row r="618" s="13" customFormat="1">
      <c r="A618" s="13"/>
      <c r="B618" s="240"/>
      <c r="C618" s="241"/>
      <c r="D618" s="242" t="s">
        <v>185</v>
      </c>
      <c r="E618" s="243" t="s">
        <v>1</v>
      </c>
      <c r="F618" s="244" t="s">
        <v>419</v>
      </c>
      <c r="G618" s="241"/>
      <c r="H618" s="243" t="s">
        <v>1</v>
      </c>
      <c r="I618" s="245"/>
      <c r="J618" s="241"/>
      <c r="K618" s="241"/>
      <c r="L618" s="246"/>
      <c r="M618" s="247"/>
      <c r="N618" s="248"/>
      <c r="O618" s="248"/>
      <c r="P618" s="248"/>
      <c r="Q618" s="248"/>
      <c r="R618" s="248"/>
      <c r="S618" s="248"/>
      <c r="T618" s="24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0" t="s">
        <v>185</v>
      </c>
      <c r="AU618" s="250" t="s">
        <v>177</v>
      </c>
      <c r="AV618" s="13" t="s">
        <v>83</v>
      </c>
      <c r="AW618" s="13" t="s">
        <v>34</v>
      </c>
      <c r="AX618" s="13" t="s">
        <v>76</v>
      </c>
      <c r="AY618" s="250" t="s">
        <v>176</v>
      </c>
    </row>
    <row r="619" s="14" customFormat="1">
      <c r="A619" s="14"/>
      <c r="B619" s="251"/>
      <c r="C619" s="252"/>
      <c r="D619" s="242" t="s">
        <v>185</v>
      </c>
      <c r="E619" s="253" t="s">
        <v>1</v>
      </c>
      <c r="F619" s="254" t="s">
        <v>495</v>
      </c>
      <c r="G619" s="252"/>
      <c r="H619" s="255">
        <v>5.7000000000000002</v>
      </c>
      <c r="I619" s="256"/>
      <c r="J619" s="252"/>
      <c r="K619" s="252"/>
      <c r="L619" s="257"/>
      <c r="M619" s="258"/>
      <c r="N619" s="259"/>
      <c r="O619" s="259"/>
      <c r="P619" s="259"/>
      <c r="Q619" s="259"/>
      <c r="R619" s="259"/>
      <c r="S619" s="259"/>
      <c r="T619" s="26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1" t="s">
        <v>185</v>
      </c>
      <c r="AU619" s="261" t="s">
        <v>177</v>
      </c>
      <c r="AV619" s="14" t="s">
        <v>85</v>
      </c>
      <c r="AW619" s="14" t="s">
        <v>34</v>
      </c>
      <c r="AX619" s="14" t="s">
        <v>76</v>
      </c>
      <c r="AY619" s="261" t="s">
        <v>176</v>
      </c>
    </row>
    <row r="620" s="14" customFormat="1">
      <c r="A620" s="14"/>
      <c r="B620" s="251"/>
      <c r="C620" s="252"/>
      <c r="D620" s="242" t="s">
        <v>185</v>
      </c>
      <c r="E620" s="253" t="s">
        <v>1</v>
      </c>
      <c r="F620" s="254" t="s">
        <v>496</v>
      </c>
      <c r="G620" s="252"/>
      <c r="H620" s="255">
        <v>27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1" t="s">
        <v>185</v>
      </c>
      <c r="AU620" s="261" t="s">
        <v>177</v>
      </c>
      <c r="AV620" s="14" t="s">
        <v>85</v>
      </c>
      <c r="AW620" s="14" t="s">
        <v>34</v>
      </c>
      <c r="AX620" s="14" t="s">
        <v>76</v>
      </c>
      <c r="AY620" s="261" t="s">
        <v>176</v>
      </c>
    </row>
    <row r="621" s="15" customFormat="1">
      <c r="A621" s="15"/>
      <c r="B621" s="267"/>
      <c r="C621" s="268"/>
      <c r="D621" s="242" t="s">
        <v>185</v>
      </c>
      <c r="E621" s="269" t="s">
        <v>1</v>
      </c>
      <c r="F621" s="270" t="s">
        <v>291</v>
      </c>
      <c r="G621" s="268"/>
      <c r="H621" s="271">
        <v>32.700000000000003</v>
      </c>
      <c r="I621" s="272"/>
      <c r="J621" s="268"/>
      <c r="K621" s="268"/>
      <c r="L621" s="273"/>
      <c r="M621" s="274"/>
      <c r="N621" s="275"/>
      <c r="O621" s="275"/>
      <c r="P621" s="275"/>
      <c r="Q621" s="275"/>
      <c r="R621" s="275"/>
      <c r="S621" s="275"/>
      <c r="T621" s="276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7" t="s">
        <v>185</v>
      </c>
      <c r="AU621" s="277" t="s">
        <v>177</v>
      </c>
      <c r="AV621" s="15" t="s">
        <v>177</v>
      </c>
      <c r="AW621" s="15" t="s">
        <v>34</v>
      </c>
      <c r="AX621" s="15" t="s">
        <v>76</v>
      </c>
      <c r="AY621" s="277" t="s">
        <v>176</v>
      </c>
    </row>
    <row r="622" s="13" customFormat="1">
      <c r="A622" s="13"/>
      <c r="B622" s="240"/>
      <c r="C622" s="241"/>
      <c r="D622" s="242" t="s">
        <v>185</v>
      </c>
      <c r="E622" s="243" t="s">
        <v>1</v>
      </c>
      <c r="F622" s="244" t="s">
        <v>423</v>
      </c>
      <c r="G622" s="241"/>
      <c r="H622" s="243" t="s">
        <v>1</v>
      </c>
      <c r="I622" s="245"/>
      <c r="J622" s="241"/>
      <c r="K622" s="241"/>
      <c r="L622" s="246"/>
      <c r="M622" s="247"/>
      <c r="N622" s="248"/>
      <c r="O622" s="248"/>
      <c r="P622" s="248"/>
      <c r="Q622" s="248"/>
      <c r="R622" s="248"/>
      <c r="S622" s="248"/>
      <c r="T622" s="24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0" t="s">
        <v>185</v>
      </c>
      <c r="AU622" s="250" t="s">
        <v>177</v>
      </c>
      <c r="AV622" s="13" t="s">
        <v>83</v>
      </c>
      <c r="AW622" s="13" t="s">
        <v>34</v>
      </c>
      <c r="AX622" s="13" t="s">
        <v>76</v>
      </c>
      <c r="AY622" s="250" t="s">
        <v>176</v>
      </c>
    </row>
    <row r="623" s="14" customFormat="1">
      <c r="A623" s="14"/>
      <c r="B623" s="251"/>
      <c r="C623" s="252"/>
      <c r="D623" s="242" t="s">
        <v>185</v>
      </c>
      <c r="E623" s="253" t="s">
        <v>1</v>
      </c>
      <c r="F623" s="254" t="s">
        <v>497</v>
      </c>
      <c r="G623" s="252"/>
      <c r="H623" s="255">
        <v>13.42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1" t="s">
        <v>185</v>
      </c>
      <c r="AU623" s="261" t="s">
        <v>177</v>
      </c>
      <c r="AV623" s="14" t="s">
        <v>85</v>
      </c>
      <c r="AW623" s="14" t="s">
        <v>34</v>
      </c>
      <c r="AX623" s="14" t="s">
        <v>76</v>
      </c>
      <c r="AY623" s="261" t="s">
        <v>176</v>
      </c>
    </row>
    <row r="624" s="15" customFormat="1">
      <c r="A624" s="15"/>
      <c r="B624" s="267"/>
      <c r="C624" s="268"/>
      <c r="D624" s="242" t="s">
        <v>185</v>
      </c>
      <c r="E624" s="269" t="s">
        <v>1</v>
      </c>
      <c r="F624" s="270" t="s">
        <v>291</v>
      </c>
      <c r="G624" s="268"/>
      <c r="H624" s="271">
        <v>13.42</v>
      </c>
      <c r="I624" s="272"/>
      <c r="J624" s="268"/>
      <c r="K624" s="268"/>
      <c r="L624" s="273"/>
      <c r="M624" s="274"/>
      <c r="N624" s="275"/>
      <c r="O624" s="275"/>
      <c r="P624" s="275"/>
      <c r="Q624" s="275"/>
      <c r="R624" s="275"/>
      <c r="S624" s="275"/>
      <c r="T624" s="276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7" t="s">
        <v>185</v>
      </c>
      <c r="AU624" s="277" t="s">
        <v>177</v>
      </c>
      <c r="AV624" s="15" t="s">
        <v>177</v>
      </c>
      <c r="AW624" s="15" t="s">
        <v>34</v>
      </c>
      <c r="AX624" s="15" t="s">
        <v>76</v>
      </c>
      <c r="AY624" s="277" t="s">
        <v>176</v>
      </c>
    </row>
    <row r="625" s="16" customFormat="1">
      <c r="A625" s="16"/>
      <c r="B625" s="278"/>
      <c r="C625" s="279"/>
      <c r="D625" s="242" t="s">
        <v>185</v>
      </c>
      <c r="E625" s="280" t="s">
        <v>1</v>
      </c>
      <c r="F625" s="281" t="s">
        <v>307</v>
      </c>
      <c r="G625" s="279"/>
      <c r="H625" s="282">
        <v>336.52999999999997</v>
      </c>
      <c r="I625" s="283"/>
      <c r="J625" s="279"/>
      <c r="K625" s="279"/>
      <c r="L625" s="284"/>
      <c r="M625" s="285"/>
      <c r="N625" s="286"/>
      <c r="O625" s="286"/>
      <c r="P625" s="286"/>
      <c r="Q625" s="286"/>
      <c r="R625" s="286"/>
      <c r="S625" s="286"/>
      <c r="T625" s="287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88" t="s">
        <v>185</v>
      </c>
      <c r="AU625" s="288" t="s">
        <v>177</v>
      </c>
      <c r="AV625" s="16" t="s">
        <v>183</v>
      </c>
      <c r="AW625" s="16" t="s">
        <v>34</v>
      </c>
      <c r="AX625" s="16" t="s">
        <v>83</v>
      </c>
      <c r="AY625" s="288" t="s">
        <v>176</v>
      </c>
    </row>
    <row r="626" s="2" customFormat="1" ht="24.15" customHeight="1">
      <c r="A626" s="39"/>
      <c r="B626" s="40"/>
      <c r="C626" s="227" t="s">
        <v>498</v>
      </c>
      <c r="D626" s="227" t="s">
        <v>179</v>
      </c>
      <c r="E626" s="228" t="s">
        <v>499</v>
      </c>
      <c r="F626" s="229" t="s">
        <v>500</v>
      </c>
      <c r="G626" s="230" t="s">
        <v>204</v>
      </c>
      <c r="H626" s="231">
        <v>5.0720000000000001</v>
      </c>
      <c r="I626" s="232"/>
      <c r="J626" s="233">
        <f>ROUND(I626*H626,2)</f>
        <v>0</v>
      </c>
      <c r="K626" s="229" t="s">
        <v>225</v>
      </c>
      <c r="L626" s="45"/>
      <c r="M626" s="234" t="s">
        <v>1</v>
      </c>
      <c r="N626" s="235" t="s">
        <v>41</v>
      </c>
      <c r="O626" s="92"/>
      <c r="P626" s="236">
        <f>O626*H626</f>
        <v>0</v>
      </c>
      <c r="Q626" s="236">
        <v>2.5018699999999998</v>
      </c>
      <c r="R626" s="236">
        <f>Q626*H626</f>
        <v>12.68948464</v>
      </c>
      <c r="S626" s="236">
        <v>0</v>
      </c>
      <c r="T626" s="23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8" t="s">
        <v>183</v>
      </c>
      <c r="AT626" s="238" t="s">
        <v>179</v>
      </c>
      <c r="AU626" s="238" t="s">
        <v>177</v>
      </c>
      <c r="AY626" s="18" t="s">
        <v>176</v>
      </c>
      <c r="BE626" s="239">
        <f>IF(N626="základní",J626,0)</f>
        <v>0</v>
      </c>
      <c r="BF626" s="239">
        <f>IF(N626="snížená",J626,0)</f>
        <v>0</v>
      </c>
      <c r="BG626" s="239">
        <f>IF(N626="zákl. přenesená",J626,0)</f>
        <v>0</v>
      </c>
      <c r="BH626" s="239">
        <f>IF(N626="sníž. přenesená",J626,0)</f>
        <v>0</v>
      </c>
      <c r="BI626" s="239">
        <f>IF(N626="nulová",J626,0)</f>
        <v>0</v>
      </c>
      <c r="BJ626" s="18" t="s">
        <v>83</v>
      </c>
      <c r="BK626" s="239">
        <f>ROUND(I626*H626,2)</f>
        <v>0</v>
      </c>
      <c r="BL626" s="18" t="s">
        <v>183</v>
      </c>
      <c r="BM626" s="238" t="s">
        <v>501</v>
      </c>
    </row>
    <row r="627" s="2" customFormat="1">
      <c r="A627" s="39"/>
      <c r="B627" s="40"/>
      <c r="C627" s="41"/>
      <c r="D627" s="262" t="s">
        <v>194</v>
      </c>
      <c r="E627" s="41"/>
      <c r="F627" s="263" t="s">
        <v>502</v>
      </c>
      <c r="G627" s="41"/>
      <c r="H627" s="41"/>
      <c r="I627" s="264"/>
      <c r="J627" s="41"/>
      <c r="K627" s="41"/>
      <c r="L627" s="45"/>
      <c r="M627" s="265"/>
      <c r="N627" s="266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194</v>
      </c>
      <c r="AU627" s="18" t="s">
        <v>177</v>
      </c>
    </row>
    <row r="628" s="13" customFormat="1">
      <c r="A628" s="13"/>
      <c r="B628" s="240"/>
      <c r="C628" s="241"/>
      <c r="D628" s="242" t="s">
        <v>185</v>
      </c>
      <c r="E628" s="243" t="s">
        <v>1</v>
      </c>
      <c r="F628" s="244" t="s">
        <v>207</v>
      </c>
      <c r="G628" s="241"/>
      <c r="H628" s="243" t="s">
        <v>1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0" t="s">
        <v>185</v>
      </c>
      <c r="AU628" s="250" t="s">
        <v>177</v>
      </c>
      <c r="AV628" s="13" t="s">
        <v>83</v>
      </c>
      <c r="AW628" s="13" t="s">
        <v>34</v>
      </c>
      <c r="AX628" s="13" t="s">
        <v>76</v>
      </c>
      <c r="AY628" s="250" t="s">
        <v>176</v>
      </c>
    </row>
    <row r="629" s="13" customFormat="1">
      <c r="A629" s="13"/>
      <c r="B629" s="240"/>
      <c r="C629" s="241"/>
      <c r="D629" s="242" t="s">
        <v>185</v>
      </c>
      <c r="E629" s="243" t="s">
        <v>1</v>
      </c>
      <c r="F629" s="244" t="s">
        <v>188</v>
      </c>
      <c r="G629" s="241"/>
      <c r="H629" s="243" t="s">
        <v>1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0" t="s">
        <v>185</v>
      </c>
      <c r="AU629" s="250" t="s">
        <v>177</v>
      </c>
      <c r="AV629" s="13" t="s">
        <v>83</v>
      </c>
      <c r="AW629" s="13" t="s">
        <v>34</v>
      </c>
      <c r="AX629" s="13" t="s">
        <v>76</v>
      </c>
      <c r="AY629" s="250" t="s">
        <v>176</v>
      </c>
    </row>
    <row r="630" s="13" customFormat="1">
      <c r="A630" s="13"/>
      <c r="B630" s="240"/>
      <c r="C630" s="241"/>
      <c r="D630" s="242" t="s">
        <v>185</v>
      </c>
      <c r="E630" s="243" t="s">
        <v>1</v>
      </c>
      <c r="F630" s="244" t="s">
        <v>503</v>
      </c>
      <c r="G630" s="241"/>
      <c r="H630" s="243" t="s">
        <v>1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0" t="s">
        <v>185</v>
      </c>
      <c r="AU630" s="250" t="s">
        <v>177</v>
      </c>
      <c r="AV630" s="13" t="s">
        <v>83</v>
      </c>
      <c r="AW630" s="13" t="s">
        <v>34</v>
      </c>
      <c r="AX630" s="13" t="s">
        <v>76</v>
      </c>
      <c r="AY630" s="250" t="s">
        <v>176</v>
      </c>
    </row>
    <row r="631" s="14" customFormat="1">
      <c r="A631" s="14"/>
      <c r="B631" s="251"/>
      <c r="C631" s="252"/>
      <c r="D631" s="242" t="s">
        <v>185</v>
      </c>
      <c r="E631" s="253" t="s">
        <v>1</v>
      </c>
      <c r="F631" s="254" t="s">
        <v>504</v>
      </c>
      <c r="G631" s="252"/>
      <c r="H631" s="255">
        <v>3.2444999999999999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1" t="s">
        <v>185</v>
      </c>
      <c r="AU631" s="261" t="s">
        <v>177</v>
      </c>
      <c r="AV631" s="14" t="s">
        <v>85</v>
      </c>
      <c r="AW631" s="14" t="s">
        <v>34</v>
      </c>
      <c r="AX631" s="14" t="s">
        <v>76</v>
      </c>
      <c r="AY631" s="261" t="s">
        <v>176</v>
      </c>
    </row>
    <row r="632" s="14" customFormat="1">
      <c r="A632" s="14"/>
      <c r="B632" s="251"/>
      <c r="C632" s="252"/>
      <c r="D632" s="242" t="s">
        <v>185</v>
      </c>
      <c r="E632" s="253" t="s">
        <v>1</v>
      </c>
      <c r="F632" s="254" t="s">
        <v>505</v>
      </c>
      <c r="G632" s="252"/>
      <c r="H632" s="255">
        <v>0.41999999999999998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1" t="s">
        <v>185</v>
      </c>
      <c r="AU632" s="261" t="s">
        <v>177</v>
      </c>
      <c r="AV632" s="14" t="s">
        <v>85</v>
      </c>
      <c r="AW632" s="14" t="s">
        <v>34</v>
      </c>
      <c r="AX632" s="14" t="s">
        <v>76</v>
      </c>
      <c r="AY632" s="261" t="s">
        <v>176</v>
      </c>
    </row>
    <row r="633" s="13" customFormat="1">
      <c r="A633" s="13"/>
      <c r="B633" s="240"/>
      <c r="C633" s="241"/>
      <c r="D633" s="242" t="s">
        <v>185</v>
      </c>
      <c r="E633" s="243" t="s">
        <v>1</v>
      </c>
      <c r="F633" s="244" t="s">
        <v>188</v>
      </c>
      <c r="G633" s="241"/>
      <c r="H633" s="243" t="s">
        <v>1</v>
      </c>
      <c r="I633" s="245"/>
      <c r="J633" s="241"/>
      <c r="K633" s="241"/>
      <c r="L633" s="246"/>
      <c r="M633" s="247"/>
      <c r="N633" s="248"/>
      <c r="O633" s="248"/>
      <c r="P633" s="248"/>
      <c r="Q633" s="248"/>
      <c r="R633" s="248"/>
      <c r="S633" s="248"/>
      <c r="T633" s="24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0" t="s">
        <v>185</v>
      </c>
      <c r="AU633" s="250" t="s">
        <v>177</v>
      </c>
      <c r="AV633" s="13" t="s">
        <v>83</v>
      </c>
      <c r="AW633" s="13" t="s">
        <v>34</v>
      </c>
      <c r="AX633" s="13" t="s">
        <v>76</v>
      </c>
      <c r="AY633" s="250" t="s">
        <v>176</v>
      </c>
    </row>
    <row r="634" s="13" customFormat="1">
      <c r="A634" s="13"/>
      <c r="B634" s="240"/>
      <c r="C634" s="241"/>
      <c r="D634" s="242" t="s">
        <v>185</v>
      </c>
      <c r="E634" s="243" t="s">
        <v>1</v>
      </c>
      <c r="F634" s="244" t="s">
        <v>506</v>
      </c>
      <c r="G634" s="241"/>
      <c r="H634" s="243" t="s">
        <v>1</v>
      </c>
      <c r="I634" s="245"/>
      <c r="J634" s="241"/>
      <c r="K634" s="241"/>
      <c r="L634" s="246"/>
      <c r="M634" s="247"/>
      <c r="N634" s="248"/>
      <c r="O634" s="248"/>
      <c r="P634" s="248"/>
      <c r="Q634" s="248"/>
      <c r="R634" s="248"/>
      <c r="S634" s="248"/>
      <c r="T634" s="24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0" t="s">
        <v>185</v>
      </c>
      <c r="AU634" s="250" t="s">
        <v>177</v>
      </c>
      <c r="AV634" s="13" t="s">
        <v>83</v>
      </c>
      <c r="AW634" s="13" t="s">
        <v>34</v>
      </c>
      <c r="AX634" s="13" t="s">
        <v>76</v>
      </c>
      <c r="AY634" s="250" t="s">
        <v>176</v>
      </c>
    </row>
    <row r="635" s="14" customFormat="1">
      <c r="A635" s="14"/>
      <c r="B635" s="251"/>
      <c r="C635" s="252"/>
      <c r="D635" s="242" t="s">
        <v>185</v>
      </c>
      <c r="E635" s="253" t="s">
        <v>1</v>
      </c>
      <c r="F635" s="254" t="s">
        <v>507</v>
      </c>
      <c r="G635" s="252"/>
      <c r="H635" s="255">
        <v>1.407</v>
      </c>
      <c r="I635" s="256"/>
      <c r="J635" s="252"/>
      <c r="K635" s="252"/>
      <c r="L635" s="257"/>
      <c r="M635" s="258"/>
      <c r="N635" s="259"/>
      <c r="O635" s="259"/>
      <c r="P635" s="259"/>
      <c r="Q635" s="259"/>
      <c r="R635" s="259"/>
      <c r="S635" s="259"/>
      <c r="T635" s="26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1" t="s">
        <v>185</v>
      </c>
      <c r="AU635" s="261" t="s">
        <v>177</v>
      </c>
      <c r="AV635" s="14" t="s">
        <v>85</v>
      </c>
      <c r="AW635" s="14" t="s">
        <v>34</v>
      </c>
      <c r="AX635" s="14" t="s">
        <v>76</v>
      </c>
      <c r="AY635" s="261" t="s">
        <v>176</v>
      </c>
    </row>
    <row r="636" s="2" customFormat="1" ht="24.15" customHeight="1">
      <c r="A636" s="39"/>
      <c r="B636" s="40"/>
      <c r="C636" s="227" t="s">
        <v>508</v>
      </c>
      <c r="D636" s="227" t="s">
        <v>179</v>
      </c>
      <c r="E636" s="228" t="s">
        <v>509</v>
      </c>
      <c r="F636" s="229" t="s">
        <v>510</v>
      </c>
      <c r="G636" s="230" t="s">
        <v>204</v>
      </c>
      <c r="H636" s="231">
        <v>0.433</v>
      </c>
      <c r="I636" s="232"/>
      <c r="J636" s="233">
        <f>ROUND(I636*H636,2)</f>
        <v>0</v>
      </c>
      <c r="K636" s="229" t="s">
        <v>225</v>
      </c>
      <c r="L636" s="45"/>
      <c r="M636" s="234" t="s">
        <v>1</v>
      </c>
      <c r="N636" s="235" t="s">
        <v>41</v>
      </c>
      <c r="O636" s="92"/>
      <c r="P636" s="236">
        <f>O636*H636</f>
        <v>0</v>
      </c>
      <c r="Q636" s="236">
        <v>2.5018699999999998</v>
      </c>
      <c r="R636" s="236">
        <f>Q636*H636</f>
        <v>1.08330971</v>
      </c>
      <c r="S636" s="236">
        <v>0</v>
      </c>
      <c r="T636" s="237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8" t="s">
        <v>183</v>
      </c>
      <c r="AT636" s="238" t="s">
        <v>179</v>
      </c>
      <c r="AU636" s="238" t="s">
        <v>177</v>
      </c>
      <c r="AY636" s="18" t="s">
        <v>176</v>
      </c>
      <c r="BE636" s="239">
        <f>IF(N636="základní",J636,0)</f>
        <v>0</v>
      </c>
      <c r="BF636" s="239">
        <f>IF(N636="snížená",J636,0)</f>
        <v>0</v>
      </c>
      <c r="BG636" s="239">
        <f>IF(N636="zákl. přenesená",J636,0)</f>
        <v>0</v>
      </c>
      <c r="BH636" s="239">
        <f>IF(N636="sníž. přenesená",J636,0)</f>
        <v>0</v>
      </c>
      <c r="BI636" s="239">
        <f>IF(N636="nulová",J636,0)</f>
        <v>0</v>
      </c>
      <c r="BJ636" s="18" t="s">
        <v>83</v>
      </c>
      <c r="BK636" s="239">
        <f>ROUND(I636*H636,2)</f>
        <v>0</v>
      </c>
      <c r="BL636" s="18" t="s">
        <v>183</v>
      </c>
      <c r="BM636" s="238" t="s">
        <v>511</v>
      </c>
    </row>
    <row r="637" s="2" customFormat="1">
      <c r="A637" s="39"/>
      <c r="B637" s="40"/>
      <c r="C637" s="41"/>
      <c r="D637" s="262" t="s">
        <v>194</v>
      </c>
      <c r="E637" s="41"/>
      <c r="F637" s="263" t="s">
        <v>512</v>
      </c>
      <c r="G637" s="41"/>
      <c r="H637" s="41"/>
      <c r="I637" s="264"/>
      <c r="J637" s="41"/>
      <c r="K637" s="41"/>
      <c r="L637" s="45"/>
      <c r="M637" s="265"/>
      <c r="N637" s="266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194</v>
      </c>
      <c r="AU637" s="18" t="s">
        <v>177</v>
      </c>
    </row>
    <row r="638" s="13" customFormat="1">
      <c r="A638" s="13"/>
      <c r="B638" s="240"/>
      <c r="C638" s="241"/>
      <c r="D638" s="242" t="s">
        <v>185</v>
      </c>
      <c r="E638" s="243" t="s">
        <v>1</v>
      </c>
      <c r="F638" s="244" t="s">
        <v>207</v>
      </c>
      <c r="G638" s="241"/>
      <c r="H638" s="243" t="s">
        <v>1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0" t="s">
        <v>185</v>
      </c>
      <c r="AU638" s="250" t="s">
        <v>177</v>
      </c>
      <c r="AV638" s="13" t="s">
        <v>83</v>
      </c>
      <c r="AW638" s="13" t="s">
        <v>34</v>
      </c>
      <c r="AX638" s="13" t="s">
        <v>76</v>
      </c>
      <c r="AY638" s="250" t="s">
        <v>176</v>
      </c>
    </row>
    <row r="639" s="13" customFormat="1">
      <c r="A639" s="13"/>
      <c r="B639" s="240"/>
      <c r="C639" s="241"/>
      <c r="D639" s="242" t="s">
        <v>185</v>
      </c>
      <c r="E639" s="243" t="s">
        <v>1</v>
      </c>
      <c r="F639" s="244" t="s">
        <v>188</v>
      </c>
      <c r="G639" s="241"/>
      <c r="H639" s="243" t="s">
        <v>1</v>
      </c>
      <c r="I639" s="245"/>
      <c r="J639" s="241"/>
      <c r="K639" s="241"/>
      <c r="L639" s="246"/>
      <c r="M639" s="247"/>
      <c r="N639" s="248"/>
      <c r="O639" s="248"/>
      <c r="P639" s="248"/>
      <c r="Q639" s="248"/>
      <c r="R639" s="248"/>
      <c r="S639" s="248"/>
      <c r="T639" s="24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0" t="s">
        <v>185</v>
      </c>
      <c r="AU639" s="250" t="s">
        <v>177</v>
      </c>
      <c r="AV639" s="13" t="s">
        <v>83</v>
      </c>
      <c r="AW639" s="13" t="s">
        <v>34</v>
      </c>
      <c r="AX639" s="13" t="s">
        <v>76</v>
      </c>
      <c r="AY639" s="250" t="s">
        <v>176</v>
      </c>
    </row>
    <row r="640" s="13" customFormat="1">
      <c r="A640" s="13"/>
      <c r="B640" s="240"/>
      <c r="C640" s="241"/>
      <c r="D640" s="242" t="s">
        <v>185</v>
      </c>
      <c r="E640" s="243" t="s">
        <v>1</v>
      </c>
      <c r="F640" s="244" t="s">
        <v>503</v>
      </c>
      <c r="G640" s="241"/>
      <c r="H640" s="243" t="s">
        <v>1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0" t="s">
        <v>185</v>
      </c>
      <c r="AU640" s="250" t="s">
        <v>177</v>
      </c>
      <c r="AV640" s="13" t="s">
        <v>83</v>
      </c>
      <c r="AW640" s="13" t="s">
        <v>34</v>
      </c>
      <c r="AX640" s="13" t="s">
        <v>76</v>
      </c>
      <c r="AY640" s="250" t="s">
        <v>176</v>
      </c>
    </row>
    <row r="641" s="14" customFormat="1">
      <c r="A641" s="14"/>
      <c r="B641" s="251"/>
      <c r="C641" s="252"/>
      <c r="D641" s="242" t="s">
        <v>185</v>
      </c>
      <c r="E641" s="253" t="s">
        <v>1</v>
      </c>
      <c r="F641" s="254" t="s">
        <v>513</v>
      </c>
      <c r="G641" s="252"/>
      <c r="H641" s="255">
        <v>0.1124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1" t="s">
        <v>185</v>
      </c>
      <c r="AU641" s="261" t="s">
        <v>177</v>
      </c>
      <c r="AV641" s="14" t="s">
        <v>85</v>
      </c>
      <c r="AW641" s="14" t="s">
        <v>34</v>
      </c>
      <c r="AX641" s="14" t="s">
        <v>76</v>
      </c>
      <c r="AY641" s="261" t="s">
        <v>176</v>
      </c>
    </row>
    <row r="642" s="14" customFormat="1">
      <c r="A642" s="14"/>
      <c r="B642" s="251"/>
      <c r="C642" s="252"/>
      <c r="D642" s="242" t="s">
        <v>185</v>
      </c>
      <c r="E642" s="253" t="s">
        <v>1</v>
      </c>
      <c r="F642" s="254" t="s">
        <v>514</v>
      </c>
      <c r="G642" s="252"/>
      <c r="H642" s="255">
        <v>0.28649999999999998</v>
      </c>
      <c r="I642" s="256"/>
      <c r="J642" s="252"/>
      <c r="K642" s="252"/>
      <c r="L642" s="257"/>
      <c r="M642" s="258"/>
      <c r="N642" s="259"/>
      <c r="O642" s="259"/>
      <c r="P642" s="259"/>
      <c r="Q642" s="259"/>
      <c r="R642" s="259"/>
      <c r="S642" s="259"/>
      <c r="T642" s="26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1" t="s">
        <v>185</v>
      </c>
      <c r="AU642" s="261" t="s">
        <v>177</v>
      </c>
      <c r="AV642" s="14" t="s">
        <v>85</v>
      </c>
      <c r="AW642" s="14" t="s">
        <v>34</v>
      </c>
      <c r="AX642" s="14" t="s">
        <v>76</v>
      </c>
      <c r="AY642" s="261" t="s">
        <v>176</v>
      </c>
    </row>
    <row r="643" s="13" customFormat="1">
      <c r="A643" s="13"/>
      <c r="B643" s="240"/>
      <c r="C643" s="241"/>
      <c r="D643" s="242" t="s">
        <v>185</v>
      </c>
      <c r="E643" s="243" t="s">
        <v>1</v>
      </c>
      <c r="F643" s="244" t="s">
        <v>188</v>
      </c>
      <c r="G643" s="241"/>
      <c r="H643" s="243" t="s">
        <v>1</v>
      </c>
      <c r="I643" s="245"/>
      <c r="J643" s="241"/>
      <c r="K643" s="241"/>
      <c r="L643" s="246"/>
      <c r="M643" s="247"/>
      <c r="N643" s="248"/>
      <c r="O643" s="248"/>
      <c r="P643" s="248"/>
      <c r="Q643" s="248"/>
      <c r="R643" s="248"/>
      <c r="S643" s="248"/>
      <c r="T643" s="24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0" t="s">
        <v>185</v>
      </c>
      <c r="AU643" s="250" t="s">
        <v>177</v>
      </c>
      <c r="AV643" s="13" t="s">
        <v>83</v>
      </c>
      <c r="AW643" s="13" t="s">
        <v>34</v>
      </c>
      <c r="AX643" s="13" t="s">
        <v>76</v>
      </c>
      <c r="AY643" s="250" t="s">
        <v>176</v>
      </c>
    </row>
    <row r="644" s="13" customFormat="1">
      <c r="A644" s="13"/>
      <c r="B644" s="240"/>
      <c r="C644" s="241"/>
      <c r="D644" s="242" t="s">
        <v>185</v>
      </c>
      <c r="E644" s="243" t="s">
        <v>1</v>
      </c>
      <c r="F644" s="244" t="s">
        <v>515</v>
      </c>
      <c r="G644" s="241"/>
      <c r="H644" s="243" t="s">
        <v>1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0" t="s">
        <v>185</v>
      </c>
      <c r="AU644" s="250" t="s">
        <v>177</v>
      </c>
      <c r="AV644" s="13" t="s">
        <v>83</v>
      </c>
      <c r="AW644" s="13" t="s">
        <v>34</v>
      </c>
      <c r="AX644" s="13" t="s">
        <v>76</v>
      </c>
      <c r="AY644" s="250" t="s">
        <v>176</v>
      </c>
    </row>
    <row r="645" s="14" customFormat="1">
      <c r="A645" s="14"/>
      <c r="B645" s="251"/>
      <c r="C645" s="252"/>
      <c r="D645" s="242" t="s">
        <v>185</v>
      </c>
      <c r="E645" s="253" t="s">
        <v>1</v>
      </c>
      <c r="F645" s="254" t="s">
        <v>516</v>
      </c>
      <c r="G645" s="252"/>
      <c r="H645" s="255">
        <v>0.034500000000000003</v>
      </c>
      <c r="I645" s="256"/>
      <c r="J645" s="252"/>
      <c r="K645" s="252"/>
      <c r="L645" s="257"/>
      <c r="M645" s="258"/>
      <c r="N645" s="259"/>
      <c r="O645" s="259"/>
      <c r="P645" s="259"/>
      <c r="Q645" s="259"/>
      <c r="R645" s="259"/>
      <c r="S645" s="259"/>
      <c r="T645" s="26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1" t="s">
        <v>185</v>
      </c>
      <c r="AU645" s="261" t="s">
        <v>177</v>
      </c>
      <c r="AV645" s="14" t="s">
        <v>85</v>
      </c>
      <c r="AW645" s="14" t="s">
        <v>34</v>
      </c>
      <c r="AX645" s="14" t="s">
        <v>76</v>
      </c>
      <c r="AY645" s="261" t="s">
        <v>176</v>
      </c>
    </row>
    <row r="646" s="12" customFormat="1" ht="22.8" customHeight="1">
      <c r="A646" s="12"/>
      <c r="B646" s="211"/>
      <c r="C646" s="212"/>
      <c r="D646" s="213" t="s">
        <v>75</v>
      </c>
      <c r="E646" s="225" t="s">
        <v>196</v>
      </c>
      <c r="F646" s="225" t="s">
        <v>517</v>
      </c>
      <c r="G646" s="212"/>
      <c r="H646" s="212"/>
      <c r="I646" s="215"/>
      <c r="J646" s="226">
        <f>BK646</f>
        <v>0</v>
      </c>
      <c r="K646" s="212"/>
      <c r="L646" s="217"/>
      <c r="M646" s="218"/>
      <c r="N646" s="219"/>
      <c r="O646" s="219"/>
      <c r="P646" s="220">
        <f>P647+SUM(P648:P742)+P1334</f>
        <v>0</v>
      </c>
      <c r="Q646" s="219"/>
      <c r="R646" s="220">
        <f>R647+SUM(R648:R742)+R1334</f>
        <v>1.2943711999999998</v>
      </c>
      <c r="S646" s="219"/>
      <c r="T646" s="221">
        <f>T647+SUM(T648:T742)+T1334</f>
        <v>117.05445489999994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22" t="s">
        <v>83</v>
      </c>
      <c r="AT646" s="223" t="s">
        <v>75</v>
      </c>
      <c r="AU646" s="223" t="s">
        <v>83</v>
      </c>
      <c r="AY646" s="222" t="s">
        <v>176</v>
      </c>
      <c r="BK646" s="224">
        <f>BK647+SUM(BK648:BK742)+BK1334</f>
        <v>0</v>
      </c>
    </row>
    <row r="647" s="2" customFormat="1" ht="33" customHeight="1">
      <c r="A647" s="39"/>
      <c r="B647" s="40"/>
      <c r="C647" s="227" t="s">
        <v>518</v>
      </c>
      <c r="D647" s="227" t="s">
        <v>179</v>
      </c>
      <c r="E647" s="228" t="s">
        <v>519</v>
      </c>
      <c r="F647" s="229" t="s">
        <v>520</v>
      </c>
      <c r="G647" s="230" t="s">
        <v>243</v>
      </c>
      <c r="H647" s="231">
        <v>407.94999999999999</v>
      </c>
      <c r="I647" s="232"/>
      <c r="J647" s="233">
        <f>ROUND(I647*H647,2)</f>
        <v>0</v>
      </c>
      <c r="K647" s="229" t="s">
        <v>225</v>
      </c>
      <c r="L647" s="45"/>
      <c r="M647" s="234" t="s">
        <v>1</v>
      </c>
      <c r="N647" s="235" t="s">
        <v>41</v>
      </c>
      <c r="O647" s="92"/>
      <c r="P647" s="236">
        <f>O647*H647</f>
        <v>0</v>
      </c>
      <c r="Q647" s="236">
        <v>0</v>
      </c>
      <c r="R647" s="236">
        <f>Q647*H647</f>
        <v>0</v>
      </c>
      <c r="S647" s="236">
        <v>0</v>
      </c>
      <c r="T647" s="237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183</v>
      </c>
      <c r="AT647" s="238" t="s">
        <v>179</v>
      </c>
      <c r="AU647" s="238" t="s">
        <v>85</v>
      </c>
      <c r="AY647" s="18" t="s">
        <v>176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83</v>
      </c>
      <c r="BK647" s="239">
        <f>ROUND(I647*H647,2)</f>
        <v>0</v>
      </c>
      <c r="BL647" s="18" t="s">
        <v>183</v>
      </c>
      <c r="BM647" s="238" t="s">
        <v>521</v>
      </c>
    </row>
    <row r="648" s="2" customFormat="1">
      <c r="A648" s="39"/>
      <c r="B648" s="40"/>
      <c r="C648" s="41"/>
      <c r="D648" s="262" t="s">
        <v>194</v>
      </c>
      <c r="E648" s="41"/>
      <c r="F648" s="263" t="s">
        <v>522</v>
      </c>
      <c r="G648" s="41"/>
      <c r="H648" s="41"/>
      <c r="I648" s="264"/>
      <c r="J648" s="41"/>
      <c r="K648" s="41"/>
      <c r="L648" s="45"/>
      <c r="M648" s="265"/>
      <c r="N648" s="266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194</v>
      </c>
      <c r="AU648" s="18" t="s">
        <v>85</v>
      </c>
    </row>
    <row r="649" s="13" customFormat="1">
      <c r="A649" s="13"/>
      <c r="B649" s="240"/>
      <c r="C649" s="241"/>
      <c r="D649" s="242" t="s">
        <v>185</v>
      </c>
      <c r="E649" s="243" t="s">
        <v>1</v>
      </c>
      <c r="F649" s="244" t="s">
        <v>207</v>
      </c>
      <c r="G649" s="241"/>
      <c r="H649" s="243" t="s">
        <v>1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0" t="s">
        <v>185</v>
      </c>
      <c r="AU649" s="250" t="s">
        <v>85</v>
      </c>
      <c r="AV649" s="13" t="s">
        <v>83</v>
      </c>
      <c r="AW649" s="13" t="s">
        <v>34</v>
      </c>
      <c r="AX649" s="13" t="s">
        <v>76</v>
      </c>
      <c r="AY649" s="250" t="s">
        <v>176</v>
      </c>
    </row>
    <row r="650" s="13" customFormat="1">
      <c r="A650" s="13"/>
      <c r="B650" s="240"/>
      <c r="C650" s="241"/>
      <c r="D650" s="242" t="s">
        <v>185</v>
      </c>
      <c r="E650" s="243" t="s">
        <v>1</v>
      </c>
      <c r="F650" s="244" t="s">
        <v>188</v>
      </c>
      <c r="G650" s="241"/>
      <c r="H650" s="243" t="s">
        <v>1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0" t="s">
        <v>185</v>
      </c>
      <c r="AU650" s="250" t="s">
        <v>85</v>
      </c>
      <c r="AV650" s="13" t="s">
        <v>83</v>
      </c>
      <c r="AW650" s="13" t="s">
        <v>34</v>
      </c>
      <c r="AX650" s="13" t="s">
        <v>76</v>
      </c>
      <c r="AY650" s="250" t="s">
        <v>176</v>
      </c>
    </row>
    <row r="651" s="13" customFormat="1">
      <c r="A651" s="13"/>
      <c r="B651" s="240"/>
      <c r="C651" s="241"/>
      <c r="D651" s="242" t="s">
        <v>185</v>
      </c>
      <c r="E651" s="243" t="s">
        <v>1</v>
      </c>
      <c r="F651" s="244" t="s">
        <v>523</v>
      </c>
      <c r="G651" s="241"/>
      <c r="H651" s="243" t="s">
        <v>1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0" t="s">
        <v>185</v>
      </c>
      <c r="AU651" s="250" t="s">
        <v>85</v>
      </c>
      <c r="AV651" s="13" t="s">
        <v>83</v>
      </c>
      <c r="AW651" s="13" t="s">
        <v>34</v>
      </c>
      <c r="AX651" s="13" t="s">
        <v>76</v>
      </c>
      <c r="AY651" s="250" t="s">
        <v>176</v>
      </c>
    </row>
    <row r="652" s="14" customFormat="1">
      <c r="A652" s="14"/>
      <c r="B652" s="251"/>
      <c r="C652" s="252"/>
      <c r="D652" s="242" t="s">
        <v>185</v>
      </c>
      <c r="E652" s="253" t="s">
        <v>1</v>
      </c>
      <c r="F652" s="254" t="s">
        <v>524</v>
      </c>
      <c r="G652" s="252"/>
      <c r="H652" s="255">
        <v>14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1" t="s">
        <v>185</v>
      </c>
      <c r="AU652" s="261" t="s">
        <v>85</v>
      </c>
      <c r="AV652" s="14" t="s">
        <v>85</v>
      </c>
      <c r="AW652" s="14" t="s">
        <v>34</v>
      </c>
      <c r="AX652" s="14" t="s">
        <v>76</v>
      </c>
      <c r="AY652" s="261" t="s">
        <v>176</v>
      </c>
    </row>
    <row r="653" s="14" customFormat="1">
      <c r="A653" s="14"/>
      <c r="B653" s="251"/>
      <c r="C653" s="252"/>
      <c r="D653" s="242" t="s">
        <v>185</v>
      </c>
      <c r="E653" s="253" t="s">
        <v>1</v>
      </c>
      <c r="F653" s="254" t="s">
        <v>456</v>
      </c>
      <c r="G653" s="252"/>
      <c r="H653" s="255">
        <v>20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1" t="s">
        <v>185</v>
      </c>
      <c r="AU653" s="261" t="s">
        <v>85</v>
      </c>
      <c r="AV653" s="14" t="s">
        <v>85</v>
      </c>
      <c r="AW653" s="14" t="s">
        <v>34</v>
      </c>
      <c r="AX653" s="14" t="s">
        <v>76</v>
      </c>
      <c r="AY653" s="261" t="s">
        <v>176</v>
      </c>
    </row>
    <row r="654" s="14" customFormat="1">
      <c r="A654" s="14"/>
      <c r="B654" s="251"/>
      <c r="C654" s="252"/>
      <c r="D654" s="242" t="s">
        <v>185</v>
      </c>
      <c r="E654" s="253" t="s">
        <v>1</v>
      </c>
      <c r="F654" s="254" t="s">
        <v>461</v>
      </c>
      <c r="G654" s="252"/>
      <c r="H654" s="255">
        <v>10.6</v>
      </c>
      <c r="I654" s="256"/>
      <c r="J654" s="252"/>
      <c r="K654" s="252"/>
      <c r="L654" s="257"/>
      <c r="M654" s="258"/>
      <c r="N654" s="259"/>
      <c r="O654" s="259"/>
      <c r="P654" s="259"/>
      <c r="Q654" s="259"/>
      <c r="R654" s="259"/>
      <c r="S654" s="259"/>
      <c r="T654" s="26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1" t="s">
        <v>185</v>
      </c>
      <c r="AU654" s="261" t="s">
        <v>85</v>
      </c>
      <c r="AV654" s="14" t="s">
        <v>85</v>
      </c>
      <c r="AW654" s="14" t="s">
        <v>34</v>
      </c>
      <c r="AX654" s="14" t="s">
        <v>76</v>
      </c>
      <c r="AY654" s="261" t="s">
        <v>176</v>
      </c>
    </row>
    <row r="655" s="14" customFormat="1">
      <c r="A655" s="14"/>
      <c r="B655" s="251"/>
      <c r="C655" s="252"/>
      <c r="D655" s="242" t="s">
        <v>185</v>
      </c>
      <c r="E655" s="253" t="s">
        <v>1</v>
      </c>
      <c r="F655" s="254" t="s">
        <v>457</v>
      </c>
      <c r="G655" s="252"/>
      <c r="H655" s="255">
        <v>1.8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1" t="s">
        <v>185</v>
      </c>
      <c r="AU655" s="261" t="s">
        <v>85</v>
      </c>
      <c r="AV655" s="14" t="s">
        <v>85</v>
      </c>
      <c r="AW655" s="14" t="s">
        <v>34</v>
      </c>
      <c r="AX655" s="14" t="s">
        <v>76</v>
      </c>
      <c r="AY655" s="261" t="s">
        <v>176</v>
      </c>
    </row>
    <row r="656" s="14" customFormat="1">
      <c r="A656" s="14"/>
      <c r="B656" s="251"/>
      <c r="C656" s="252"/>
      <c r="D656" s="242" t="s">
        <v>185</v>
      </c>
      <c r="E656" s="253" t="s">
        <v>1</v>
      </c>
      <c r="F656" s="254" t="s">
        <v>455</v>
      </c>
      <c r="G656" s="252"/>
      <c r="H656" s="255">
        <v>6</v>
      </c>
      <c r="I656" s="256"/>
      <c r="J656" s="252"/>
      <c r="K656" s="252"/>
      <c r="L656" s="257"/>
      <c r="M656" s="258"/>
      <c r="N656" s="259"/>
      <c r="O656" s="259"/>
      <c r="P656" s="259"/>
      <c r="Q656" s="259"/>
      <c r="R656" s="259"/>
      <c r="S656" s="259"/>
      <c r="T656" s="26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1" t="s">
        <v>185</v>
      </c>
      <c r="AU656" s="261" t="s">
        <v>85</v>
      </c>
      <c r="AV656" s="14" t="s">
        <v>85</v>
      </c>
      <c r="AW656" s="14" t="s">
        <v>34</v>
      </c>
      <c r="AX656" s="14" t="s">
        <v>76</v>
      </c>
      <c r="AY656" s="261" t="s">
        <v>176</v>
      </c>
    </row>
    <row r="657" s="14" customFormat="1">
      <c r="A657" s="14"/>
      <c r="B657" s="251"/>
      <c r="C657" s="252"/>
      <c r="D657" s="242" t="s">
        <v>185</v>
      </c>
      <c r="E657" s="253" t="s">
        <v>1</v>
      </c>
      <c r="F657" s="254" t="s">
        <v>525</v>
      </c>
      <c r="G657" s="252"/>
      <c r="H657" s="255">
        <v>34.200000000000003</v>
      </c>
      <c r="I657" s="256"/>
      <c r="J657" s="252"/>
      <c r="K657" s="252"/>
      <c r="L657" s="257"/>
      <c r="M657" s="258"/>
      <c r="N657" s="259"/>
      <c r="O657" s="259"/>
      <c r="P657" s="259"/>
      <c r="Q657" s="259"/>
      <c r="R657" s="259"/>
      <c r="S657" s="259"/>
      <c r="T657" s="26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1" t="s">
        <v>185</v>
      </c>
      <c r="AU657" s="261" t="s">
        <v>85</v>
      </c>
      <c r="AV657" s="14" t="s">
        <v>85</v>
      </c>
      <c r="AW657" s="14" t="s">
        <v>34</v>
      </c>
      <c r="AX657" s="14" t="s">
        <v>76</v>
      </c>
      <c r="AY657" s="261" t="s">
        <v>176</v>
      </c>
    </row>
    <row r="658" s="14" customFormat="1">
      <c r="A658" s="14"/>
      <c r="B658" s="251"/>
      <c r="C658" s="252"/>
      <c r="D658" s="242" t="s">
        <v>185</v>
      </c>
      <c r="E658" s="253" t="s">
        <v>1</v>
      </c>
      <c r="F658" s="254" t="s">
        <v>526</v>
      </c>
      <c r="G658" s="252"/>
      <c r="H658" s="255">
        <v>2.2000000000000002</v>
      </c>
      <c r="I658" s="256"/>
      <c r="J658" s="252"/>
      <c r="K658" s="252"/>
      <c r="L658" s="257"/>
      <c r="M658" s="258"/>
      <c r="N658" s="259"/>
      <c r="O658" s="259"/>
      <c r="P658" s="259"/>
      <c r="Q658" s="259"/>
      <c r="R658" s="259"/>
      <c r="S658" s="259"/>
      <c r="T658" s="26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1" t="s">
        <v>185</v>
      </c>
      <c r="AU658" s="261" t="s">
        <v>85</v>
      </c>
      <c r="AV658" s="14" t="s">
        <v>85</v>
      </c>
      <c r="AW658" s="14" t="s">
        <v>34</v>
      </c>
      <c r="AX658" s="14" t="s">
        <v>76</v>
      </c>
      <c r="AY658" s="261" t="s">
        <v>176</v>
      </c>
    </row>
    <row r="659" s="14" customFormat="1">
      <c r="A659" s="14"/>
      <c r="B659" s="251"/>
      <c r="C659" s="252"/>
      <c r="D659" s="242" t="s">
        <v>185</v>
      </c>
      <c r="E659" s="253" t="s">
        <v>1</v>
      </c>
      <c r="F659" s="254" t="s">
        <v>527</v>
      </c>
      <c r="G659" s="252"/>
      <c r="H659" s="255">
        <v>14.699999999999999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1" t="s">
        <v>185</v>
      </c>
      <c r="AU659" s="261" t="s">
        <v>85</v>
      </c>
      <c r="AV659" s="14" t="s">
        <v>85</v>
      </c>
      <c r="AW659" s="14" t="s">
        <v>34</v>
      </c>
      <c r="AX659" s="14" t="s">
        <v>76</v>
      </c>
      <c r="AY659" s="261" t="s">
        <v>176</v>
      </c>
    </row>
    <row r="660" s="14" customFormat="1">
      <c r="A660" s="14"/>
      <c r="B660" s="251"/>
      <c r="C660" s="252"/>
      <c r="D660" s="242" t="s">
        <v>185</v>
      </c>
      <c r="E660" s="253" t="s">
        <v>1</v>
      </c>
      <c r="F660" s="254" t="s">
        <v>528</v>
      </c>
      <c r="G660" s="252"/>
      <c r="H660" s="255">
        <v>15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1" t="s">
        <v>185</v>
      </c>
      <c r="AU660" s="261" t="s">
        <v>85</v>
      </c>
      <c r="AV660" s="14" t="s">
        <v>85</v>
      </c>
      <c r="AW660" s="14" t="s">
        <v>34</v>
      </c>
      <c r="AX660" s="14" t="s">
        <v>76</v>
      </c>
      <c r="AY660" s="261" t="s">
        <v>176</v>
      </c>
    </row>
    <row r="661" s="14" customFormat="1">
      <c r="A661" s="14"/>
      <c r="B661" s="251"/>
      <c r="C661" s="252"/>
      <c r="D661" s="242" t="s">
        <v>185</v>
      </c>
      <c r="E661" s="253" t="s">
        <v>1</v>
      </c>
      <c r="F661" s="254" t="s">
        <v>458</v>
      </c>
      <c r="G661" s="252"/>
      <c r="H661" s="255">
        <v>22.399999999999999</v>
      </c>
      <c r="I661" s="256"/>
      <c r="J661" s="252"/>
      <c r="K661" s="252"/>
      <c r="L661" s="257"/>
      <c r="M661" s="258"/>
      <c r="N661" s="259"/>
      <c r="O661" s="259"/>
      <c r="P661" s="259"/>
      <c r="Q661" s="259"/>
      <c r="R661" s="259"/>
      <c r="S661" s="259"/>
      <c r="T661" s="26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1" t="s">
        <v>185</v>
      </c>
      <c r="AU661" s="261" t="s">
        <v>85</v>
      </c>
      <c r="AV661" s="14" t="s">
        <v>85</v>
      </c>
      <c r="AW661" s="14" t="s">
        <v>34</v>
      </c>
      <c r="AX661" s="14" t="s">
        <v>76</v>
      </c>
      <c r="AY661" s="261" t="s">
        <v>176</v>
      </c>
    </row>
    <row r="662" s="14" customFormat="1">
      <c r="A662" s="14"/>
      <c r="B662" s="251"/>
      <c r="C662" s="252"/>
      <c r="D662" s="242" t="s">
        <v>185</v>
      </c>
      <c r="E662" s="253" t="s">
        <v>1</v>
      </c>
      <c r="F662" s="254" t="s">
        <v>529</v>
      </c>
      <c r="G662" s="252"/>
      <c r="H662" s="255">
        <v>15.6</v>
      </c>
      <c r="I662" s="256"/>
      <c r="J662" s="252"/>
      <c r="K662" s="252"/>
      <c r="L662" s="257"/>
      <c r="M662" s="258"/>
      <c r="N662" s="259"/>
      <c r="O662" s="259"/>
      <c r="P662" s="259"/>
      <c r="Q662" s="259"/>
      <c r="R662" s="259"/>
      <c r="S662" s="259"/>
      <c r="T662" s="26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1" t="s">
        <v>185</v>
      </c>
      <c r="AU662" s="261" t="s">
        <v>85</v>
      </c>
      <c r="AV662" s="14" t="s">
        <v>85</v>
      </c>
      <c r="AW662" s="14" t="s">
        <v>34</v>
      </c>
      <c r="AX662" s="14" t="s">
        <v>76</v>
      </c>
      <c r="AY662" s="261" t="s">
        <v>176</v>
      </c>
    </row>
    <row r="663" s="14" customFormat="1">
      <c r="A663" s="14"/>
      <c r="B663" s="251"/>
      <c r="C663" s="252"/>
      <c r="D663" s="242" t="s">
        <v>185</v>
      </c>
      <c r="E663" s="253" t="s">
        <v>1</v>
      </c>
      <c r="F663" s="254" t="s">
        <v>530</v>
      </c>
      <c r="G663" s="252"/>
      <c r="H663" s="255">
        <v>39</v>
      </c>
      <c r="I663" s="256"/>
      <c r="J663" s="252"/>
      <c r="K663" s="252"/>
      <c r="L663" s="257"/>
      <c r="M663" s="258"/>
      <c r="N663" s="259"/>
      <c r="O663" s="259"/>
      <c r="P663" s="259"/>
      <c r="Q663" s="259"/>
      <c r="R663" s="259"/>
      <c r="S663" s="259"/>
      <c r="T663" s="26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1" t="s">
        <v>185</v>
      </c>
      <c r="AU663" s="261" t="s">
        <v>85</v>
      </c>
      <c r="AV663" s="14" t="s">
        <v>85</v>
      </c>
      <c r="AW663" s="14" t="s">
        <v>34</v>
      </c>
      <c r="AX663" s="14" t="s">
        <v>76</v>
      </c>
      <c r="AY663" s="261" t="s">
        <v>176</v>
      </c>
    </row>
    <row r="664" s="14" customFormat="1">
      <c r="A664" s="14"/>
      <c r="B664" s="251"/>
      <c r="C664" s="252"/>
      <c r="D664" s="242" t="s">
        <v>185</v>
      </c>
      <c r="E664" s="253" t="s">
        <v>1</v>
      </c>
      <c r="F664" s="254" t="s">
        <v>459</v>
      </c>
      <c r="G664" s="252"/>
      <c r="H664" s="255">
        <v>10.6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1" t="s">
        <v>185</v>
      </c>
      <c r="AU664" s="261" t="s">
        <v>85</v>
      </c>
      <c r="AV664" s="14" t="s">
        <v>85</v>
      </c>
      <c r="AW664" s="14" t="s">
        <v>34</v>
      </c>
      <c r="AX664" s="14" t="s">
        <v>76</v>
      </c>
      <c r="AY664" s="261" t="s">
        <v>176</v>
      </c>
    </row>
    <row r="665" s="14" customFormat="1">
      <c r="A665" s="14"/>
      <c r="B665" s="251"/>
      <c r="C665" s="252"/>
      <c r="D665" s="242" t="s">
        <v>185</v>
      </c>
      <c r="E665" s="253" t="s">
        <v>1</v>
      </c>
      <c r="F665" s="254" t="s">
        <v>531</v>
      </c>
      <c r="G665" s="252"/>
      <c r="H665" s="255">
        <v>17.100000000000001</v>
      </c>
      <c r="I665" s="256"/>
      <c r="J665" s="252"/>
      <c r="K665" s="252"/>
      <c r="L665" s="257"/>
      <c r="M665" s="258"/>
      <c r="N665" s="259"/>
      <c r="O665" s="259"/>
      <c r="P665" s="259"/>
      <c r="Q665" s="259"/>
      <c r="R665" s="259"/>
      <c r="S665" s="259"/>
      <c r="T665" s="26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1" t="s">
        <v>185</v>
      </c>
      <c r="AU665" s="261" t="s">
        <v>85</v>
      </c>
      <c r="AV665" s="14" t="s">
        <v>85</v>
      </c>
      <c r="AW665" s="14" t="s">
        <v>34</v>
      </c>
      <c r="AX665" s="14" t="s">
        <v>76</v>
      </c>
      <c r="AY665" s="261" t="s">
        <v>176</v>
      </c>
    </row>
    <row r="666" s="15" customFormat="1">
      <c r="A666" s="15"/>
      <c r="B666" s="267"/>
      <c r="C666" s="268"/>
      <c r="D666" s="242" t="s">
        <v>185</v>
      </c>
      <c r="E666" s="269" t="s">
        <v>1</v>
      </c>
      <c r="F666" s="270" t="s">
        <v>291</v>
      </c>
      <c r="G666" s="268"/>
      <c r="H666" s="271">
        <v>223.19999999999999</v>
      </c>
      <c r="I666" s="272"/>
      <c r="J666" s="268"/>
      <c r="K666" s="268"/>
      <c r="L666" s="273"/>
      <c r="M666" s="274"/>
      <c r="N666" s="275"/>
      <c r="O666" s="275"/>
      <c r="P666" s="275"/>
      <c r="Q666" s="275"/>
      <c r="R666" s="275"/>
      <c r="S666" s="275"/>
      <c r="T666" s="27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7" t="s">
        <v>185</v>
      </c>
      <c r="AU666" s="277" t="s">
        <v>85</v>
      </c>
      <c r="AV666" s="15" t="s">
        <v>177</v>
      </c>
      <c r="AW666" s="15" t="s">
        <v>34</v>
      </c>
      <c r="AX666" s="15" t="s">
        <v>76</v>
      </c>
      <c r="AY666" s="277" t="s">
        <v>176</v>
      </c>
    </row>
    <row r="667" s="13" customFormat="1">
      <c r="A667" s="13"/>
      <c r="B667" s="240"/>
      <c r="C667" s="241"/>
      <c r="D667" s="242" t="s">
        <v>185</v>
      </c>
      <c r="E667" s="243" t="s">
        <v>1</v>
      </c>
      <c r="F667" s="244" t="s">
        <v>364</v>
      </c>
      <c r="G667" s="241"/>
      <c r="H667" s="243" t="s">
        <v>1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0" t="s">
        <v>185</v>
      </c>
      <c r="AU667" s="250" t="s">
        <v>85</v>
      </c>
      <c r="AV667" s="13" t="s">
        <v>83</v>
      </c>
      <c r="AW667" s="13" t="s">
        <v>34</v>
      </c>
      <c r="AX667" s="13" t="s">
        <v>76</v>
      </c>
      <c r="AY667" s="250" t="s">
        <v>176</v>
      </c>
    </row>
    <row r="668" s="14" customFormat="1">
      <c r="A668" s="14"/>
      <c r="B668" s="251"/>
      <c r="C668" s="252"/>
      <c r="D668" s="242" t="s">
        <v>185</v>
      </c>
      <c r="E668" s="253" t="s">
        <v>1</v>
      </c>
      <c r="F668" s="254" t="s">
        <v>532</v>
      </c>
      <c r="G668" s="252"/>
      <c r="H668" s="255">
        <v>38.950000000000003</v>
      </c>
      <c r="I668" s="256"/>
      <c r="J668" s="252"/>
      <c r="K668" s="252"/>
      <c r="L668" s="257"/>
      <c r="M668" s="258"/>
      <c r="N668" s="259"/>
      <c r="O668" s="259"/>
      <c r="P668" s="259"/>
      <c r="Q668" s="259"/>
      <c r="R668" s="259"/>
      <c r="S668" s="259"/>
      <c r="T668" s="26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1" t="s">
        <v>185</v>
      </c>
      <c r="AU668" s="261" t="s">
        <v>85</v>
      </c>
      <c r="AV668" s="14" t="s">
        <v>85</v>
      </c>
      <c r="AW668" s="14" t="s">
        <v>34</v>
      </c>
      <c r="AX668" s="14" t="s">
        <v>76</v>
      </c>
      <c r="AY668" s="261" t="s">
        <v>176</v>
      </c>
    </row>
    <row r="669" s="14" customFormat="1">
      <c r="A669" s="14"/>
      <c r="B669" s="251"/>
      <c r="C669" s="252"/>
      <c r="D669" s="242" t="s">
        <v>185</v>
      </c>
      <c r="E669" s="253" t="s">
        <v>1</v>
      </c>
      <c r="F669" s="254" t="s">
        <v>533</v>
      </c>
      <c r="G669" s="252"/>
      <c r="H669" s="255">
        <v>16.850000000000001</v>
      </c>
      <c r="I669" s="256"/>
      <c r="J669" s="252"/>
      <c r="K669" s="252"/>
      <c r="L669" s="257"/>
      <c r="M669" s="258"/>
      <c r="N669" s="259"/>
      <c r="O669" s="259"/>
      <c r="P669" s="259"/>
      <c r="Q669" s="259"/>
      <c r="R669" s="259"/>
      <c r="S669" s="259"/>
      <c r="T669" s="26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1" t="s">
        <v>185</v>
      </c>
      <c r="AU669" s="261" t="s">
        <v>85</v>
      </c>
      <c r="AV669" s="14" t="s">
        <v>85</v>
      </c>
      <c r="AW669" s="14" t="s">
        <v>34</v>
      </c>
      <c r="AX669" s="14" t="s">
        <v>76</v>
      </c>
      <c r="AY669" s="261" t="s">
        <v>176</v>
      </c>
    </row>
    <row r="670" s="14" customFormat="1">
      <c r="A670" s="14"/>
      <c r="B670" s="251"/>
      <c r="C670" s="252"/>
      <c r="D670" s="242" t="s">
        <v>185</v>
      </c>
      <c r="E670" s="253" t="s">
        <v>1</v>
      </c>
      <c r="F670" s="254" t="s">
        <v>534</v>
      </c>
      <c r="G670" s="252"/>
      <c r="H670" s="255">
        <v>18.100000000000001</v>
      </c>
      <c r="I670" s="256"/>
      <c r="J670" s="252"/>
      <c r="K670" s="252"/>
      <c r="L670" s="257"/>
      <c r="M670" s="258"/>
      <c r="N670" s="259"/>
      <c r="O670" s="259"/>
      <c r="P670" s="259"/>
      <c r="Q670" s="259"/>
      <c r="R670" s="259"/>
      <c r="S670" s="259"/>
      <c r="T670" s="26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1" t="s">
        <v>185</v>
      </c>
      <c r="AU670" s="261" t="s">
        <v>85</v>
      </c>
      <c r="AV670" s="14" t="s">
        <v>85</v>
      </c>
      <c r="AW670" s="14" t="s">
        <v>34</v>
      </c>
      <c r="AX670" s="14" t="s">
        <v>76</v>
      </c>
      <c r="AY670" s="261" t="s">
        <v>176</v>
      </c>
    </row>
    <row r="671" s="14" customFormat="1">
      <c r="A671" s="14"/>
      <c r="B671" s="251"/>
      <c r="C671" s="252"/>
      <c r="D671" s="242" t="s">
        <v>185</v>
      </c>
      <c r="E671" s="253" t="s">
        <v>1</v>
      </c>
      <c r="F671" s="254" t="s">
        <v>439</v>
      </c>
      <c r="G671" s="252"/>
      <c r="H671" s="255">
        <v>4.0499999999999998</v>
      </c>
      <c r="I671" s="256"/>
      <c r="J671" s="252"/>
      <c r="K671" s="252"/>
      <c r="L671" s="257"/>
      <c r="M671" s="258"/>
      <c r="N671" s="259"/>
      <c r="O671" s="259"/>
      <c r="P671" s="259"/>
      <c r="Q671" s="259"/>
      <c r="R671" s="259"/>
      <c r="S671" s="259"/>
      <c r="T671" s="26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1" t="s">
        <v>185</v>
      </c>
      <c r="AU671" s="261" t="s">
        <v>85</v>
      </c>
      <c r="AV671" s="14" t="s">
        <v>85</v>
      </c>
      <c r="AW671" s="14" t="s">
        <v>34</v>
      </c>
      <c r="AX671" s="14" t="s">
        <v>76</v>
      </c>
      <c r="AY671" s="261" t="s">
        <v>176</v>
      </c>
    </row>
    <row r="672" s="14" customFormat="1">
      <c r="A672" s="14"/>
      <c r="B672" s="251"/>
      <c r="C672" s="252"/>
      <c r="D672" s="242" t="s">
        <v>185</v>
      </c>
      <c r="E672" s="253" t="s">
        <v>1</v>
      </c>
      <c r="F672" s="254" t="s">
        <v>447</v>
      </c>
      <c r="G672" s="252"/>
      <c r="H672" s="255">
        <v>2.6499999999999999</v>
      </c>
      <c r="I672" s="256"/>
      <c r="J672" s="252"/>
      <c r="K672" s="252"/>
      <c r="L672" s="257"/>
      <c r="M672" s="258"/>
      <c r="N672" s="259"/>
      <c r="O672" s="259"/>
      <c r="P672" s="259"/>
      <c r="Q672" s="259"/>
      <c r="R672" s="259"/>
      <c r="S672" s="259"/>
      <c r="T672" s="26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1" t="s">
        <v>185</v>
      </c>
      <c r="AU672" s="261" t="s">
        <v>85</v>
      </c>
      <c r="AV672" s="14" t="s">
        <v>85</v>
      </c>
      <c r="AW672" s="14" t="s">
        <v>34</v>
      </c>
      <c r="AX672" s="14" t="s">
        <v>76</v>
      </c>
      <c r="AY672" s="261" t="s">
        <v>176</v>
      </c>
    </row>
    <row r="673" s="14" customFormat="1">
      <c r="A673" s="14"/>
      <c r="B673" s="251"/>
      <c r="C673" s="252"/>
      <c r="D673" s="242" t="s">
        <v>185</v>
      </c>
      <c r="E673" s="253" t="s">
        <v>1</v>
      </c>
      <c r="F673" s="254" t="s">
        <v>440</v>
      </c>
      <c r="G673" s="252"/>
      <c r="H673" s="255">
        <v>10.4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1" t="s">
        <v>185</v>
      </c>
      <c r="AU673" s="261" t="s">
        <v>85</v>
      </c>
      <c r="AV673" s="14" t="s">
        <v>85</v>
      </c>
      <c r="AW673" s="14" t="s">
        <v>34</v>
      </c>
      <c r="AX673" s="14" t="s">
        <v>76</v>
      </c>
      <c r="AY673" s="261" t="s">
        <v>176</v>
      </c>
    </row>
    <row r="674" s="14" customFormat="1">
      <c r="A674" s="14"/>
      <c r="B674" s="251"/>
      <c r="C674" s="252"/>
      <c r="D674" s="242" t="s">
        <v>185</v>
      </c>
      <c r="E674" s="253" t="s">
        <v>1</v>
      </c>
      <c r="F674" s="254" t="s">
        <v>444</v>
      </c>
      <c r="G674" s="252"/>
      <c r="H674" s="255">
        <v>20.300000000000001</v>
      </c>
      <c r="I674" s="256"/>
      <c r="J674" s="252"/>
      <c r="K674" s="252"/>
      <c r="L674" s="257"/>
      <c r="M674" s="258"/>
      <c r="N674" s="259"/>
      <c r="O674" s="259"/>
      <c r="P674" s="259"/>
      <c r="Q674" s="259"/>
      <c r="R674" s="259"/>
      <c r="S674" s="259"/>
      <c r="T674" s="26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1" t="s">
        <v>185</v>
      </c>
      <c r="AU674" s="261" t="s">
        <v>85</v>
      </c>
      <c r="AV674" s="14" t="s">
        <v>85</v>
      </c>
      <c r="AW674" s="14" t="s">
        <v>34</v>
      </c>
      <c r="AX674" s="14" t="s">
        <v>76</v>
      </c>
      <c r="AY674" s="261" t="s">
        <v>176</v>
      </c>
    </row>
    <row r="675" s="14" customFormat="1">
      <c r="A675" s="14"/>
      <c r="B675" s="251"/>
      <c r="C675" s="252"/>
      <c r="D675" s="242" t="s">
        <v>185</v>
      </c>
      <c r="E675" s="253" t="s">
        <v>1</v>
      </c>
      <c r="F675" s="254" t="s">
        <v>441</v>
      </c>
      <c r="G675" s="252"/>
      <c r="H675" s="255">
        <v>19.699999999999999</v>
      </c>
      <c r="I675" s="256"/>
      <c r="J675" s="252"/>
      <c r="K675" s="252"/>
      <c r="L675" s="257"/>
      <c r="M675" s="258"/>
      <c r="N675" s="259"/>
      <c r="O675" s="259"/>
      <c r="P675" s="259"/>
      <c r="Q675" s="259"/>
      <c r="R675" s="259"/>
      <c r="S675" s="259"/>
      <c r="T675" s="26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1" t="s">
        <v>185</v>
      </c>
      <c r="AU675" s="261" t="s">
        <v>85</v>
      </c>
      <c r="AV675" s="14" t="s">
        <v>85</v>
      </c>
      <c r="AW675" s="14" t="s">
        <v>34</v>
      </c>
      <c r="AX675" s="14" t="s">
        <v>76</v>
      </c>
      <c r="AY675" s="261" t="s">
        <v>176</v>
      </c>
    </row>
    <row r="676" s="14" customFormat="1">
      <c r="A676" s="14"/>
      <c r="B676" s="251"/>
      <c r="C676" s="252"/>
      <c r="D676" s="242" t="s">
        <v>185</v>
      </c>
      <c r="E676" s="253" t="s">
        <v>1</v>
      </c>
      <c r="F676" s="254" t="s">
        <v>449</v>
      </c>
      <c r="G676" s="252"/>
      <c r="H676" s="255">
        <v>3.7000000000000002</v>
      </c>
      <c r="I676" s="256"/>
      <c r="J676" s="252"/>
      <c r="K676" s="252"/>
      <c r="L676" s="257"/>
      <c r="M676" s="258"/>
      <c r="N676" s="259"/>
      <c r="O676" s="259"/>
      <c r="P676" s="259"/>
      <c r="Q676" s="259"/>
      <c r="R676" s="259"/>
      <c r="S676" s="259"/>
      <c r="T676" s="26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1" t="s">
        <v>185</v>
      </c>
      <c r="AU676" s="261" t="s">
        <v>85</v>
      </c>
      <c r="AV676" s="14" t="s">
        <v>85</v>
      </c>
      <c r="AW676" s="14" t="s">
        <v>34</v>
      </c>
      <c r="AX676" s="14" t="s">
        <v>76</v>
      </c>
      <c r="AY676" s="261" t="s">
        <v>176</v>
      </c>
    </row>
    <row r="677" s="14" customFormat="1">
      <c r="A677" s="14"/>
      <c r="B677" s="251"/>
      <c r="C677" s="252"/>
      <c r="D677" s="242" t="s">
        <v>185</v>
      </c>
      <c r="E677" s="253" t="s">
        <v>1</v>
      </c>
      <c r="F677" s="254" t="s">
        <v>450</v>
      </c>
      <c r="G677" s="252"/>
      <c r="H677" s="255">
        <v>2.7000000000000002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1" t="s">
        <v>185</v>
      </c>
      <c r="AU677" s="261" t="s">
        <v>85</v>
      </c>
      <c r="AV677" s="14" t="s">
        <v>85</v>
      </c>
      <c r="AW677" s="14" t="s">
        <v>34</v>
      </c>
      <c r="AX677" s="14" t="s">
        <v>76</v>
      </c>
      <c r="AY677" s="261" t="s">
        <v>176</v>
      </c>
    </row>
    <row r="678" s="14" customFormat="1">
      <c r="A678" s="14"/>
      <c r="B678" s="251"/>
      <c r="C678" s="252"/>
      <c r="D678" s="242" t="s">
        <v>185</v>
      </c>
      <c r="E678" s="253" t="s">
        <v>1</v>
      </c>
      <c r="F678" s="254" t="s">
        <v>451</v>
      </c>
      <c r="G678" s="252"/>
      <c r="H678" s="255">
        <v>1.5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1" t="s">
        <v>185</v>
      </c>
      <c r="AU678" s="261" t="s">
        <v>85</v>
      </c>
      <c r="AV678" s="14" t="s">
        <v>85</v>
      </c>
      <c r="AW678" s="14" t="s">
        <v>34</v>
      </c>
      <c r="AX678" s="14" t="s">
        <v>76</v>
      </c>
      <c r="AY678" s="261" t="s">
        <v>176</v>
      </c>
    </row>
    <row r="679" s="14" customFormat="1">
      <c r="A679" s="14"/>
      <c r="B679" s="251"/>
      <c r="C679" s="252"/>
      <c r="D679" s="242" t="s">
        <v>185</v>
      </c>
      <c r="E679" s="253" t="s">
        <v>1</v>
      </c>
      <c r="F679" s="254" t="s">
        <v>445</v>
      </c>
      <c r="G679" s="252"/>
      <c r="H679" s="255">
        <v>17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1" t="s">
        <v>185</v>
      </c>
      <c r="AU679" s="261" t="s">
        <v>85</v>
      </c>
      <c r="AV679" s="14" t="s">
        <v>85</v>
      </c>
      <c r="AW679" s="14" t="s">
        <v>34</v>
      </c>
      <c r="AX679" s="14" t="s">
        <v>76</v>
      </c>
      <c r="AY679" s="261" t="s">
        <v>176</v>
      </c>
    </row>
    <row r="680" s="14" customFormat="1">
      <c r="A680" s="14"/>
      <c r="B680" s="251"/>
      <c r="C680" s="252"/>
      <c r="D680" s="242" t="s">
        <v>185</v>
      </c>
      <c r="E680" s="253" t="s">
        <v>1</v>
      </c>
      <c r="F680" s="254" t="s">
        <v>446</v>
      </c>
      <c r="G680" s="252"/>
      <c r="H680" s="255">
        <v>4.5999999999999996</v>
      </c>
      <c r="I680" s="256"/>
      <c r="J680" s="252"/>
      <c r="K680" s="252"/>
      <c r="L680" s="257"/>
      <c r="M680" s="258"/>
      <c r="N680" s="259"/>
      <c r="O680" s="259"/>
      <c r="P680" s="259"/>
      <c r="Q680" s="259"/>
      <c r="R680" s="259"/>
      <c r="S680" s="259"/>
      <c r="T680" s="26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1" t="s">
        <v>185</v>
      </c>
      <c r="AU680" s="261" t="s">
        <v>85</v>
      </c>
      <c r="AV680" s="14" t="s">
        <v>85</v>
      </c>
      <c r="AW680" s="14" t="s">
        <v>34</v>
      </c>
      <c r="AX680" s="14" t="s">
        <v>76</v>
      </c>
      <c r="AY680" s="261" t="s">
        <v>176</v>
      </c>
    </row>
    <row r="681" s="14" customFormat="1">
      <c r="A681" s="14"/>
      <c r="B681" s="251"/>
      <c r="C681" s="252"/>
      <c r="D681" s="242" t="s">
        <v>185</v>
      </c>
      <c r="E681" s="253" t="s">
        <v>1</v>
      </c>
      <c r="F681" s="254" t="s">
        <v>452</v>
      </c>
      <c r="G681" s="252"/>
      <c r="H681" s="255">
        <v>2.2999999999999998</v>
      </c>
      <c r="I681" s="256"/>
      <c r="J681" s="252"/>
      <c r="K681" s="252"/>
      <c r="L681" s="257"/>
      <c r="M681" s="258"/>
      <c r="N681" s="259"/>
      <c r="O681" s="259"/>
      <c r="P681" s="259"/>
      <c r="Q681" s="259"/>
      <c r="R681" s="259"/>
      <c r="S681" s="259"/>
      <c r="T681" s="26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1" t="s">
        <v>185</v>
      </c>
      <c r="AU681" s="261" t="s">
        <v>85</v>
      </c>
      <c r="AV681" s="14" t="s">
        <v>85</v>
      </c>
      <c r="AW681" s="14" t="s">
        <v>34</v>
      </c>
      <c r="AX681" s="14" t="s">
        <v>76</v>
      </c>
      <c r="AY681" s="261" t="s">
        <v>176</v>
      </c>
    </row>
    <row r="682" s="14" customFormat="1">
      <c r="A682" s="14"/>
      <c r="B682" s="251"/>
      <c r="C682" s="252"/>
      <c r="D682" s="242" t="s">
        <v>185</v>
      </c>
      <c r="E682" s="253" t="s">
        <v>1</v>
      </c>
      <c r="F682" s="254" t="s">
        <v>442</v>
      </c>
      <c r="G682" s="252"/>
      <c r="H682" s="255">
        <v>4.2000000000000002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1" t="s">
        <v>185</v>
      </c>
      <c r="AU682" s="261" t="s">
        <v>85</v>
      </c>
      <c r="AV682" s="14" t="s">
        <v>85</v>
      </c>
      <c r="AW682" s="14" t="s">
        <v>34</v>
      </c>
      <c r="AX682" s="14" t="s">
        <v>76</v>
      </c>
      <c r="AY682" s="261" t="s">
        <v>176</v>
      </c>
    </row>
    <row r="683" s="14" customFormat="1">
      <c r="A683" s="14"/>
      <c r="B683" s="251"/>
      <c r="C683" s="252"/>
      <c r="D683" s="242" t="s">
        <v>185</v>
      </c>
      <c r="E683" s="253" t="s">
        <v>1</v>
      </c>
      <c r="F683" s="254" t="s">
        <v>453</v>
      </c>
      <c r="G683" s="252"/>
      <c r="H683" s="255">
        <v>1.8</v>
      </c>
      <c r="I683" s="256"/>
      <c r="J683" s="252"/>
      <c r="K683" s="252"/>
      <c r="L683" s="257"/>
      <c r="M683" s="258"/>
      <c r="N683" s="259"/>
      <c r="O683" s="259"/>
      <c r="P683" s="259"/>
      <c r="Q683" s="259"/>
      <c r="R683" s="259"/>
      <c r="S683" s="259"/>
      <c r="T683" s="26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1" t="s">
        <v>185</v>
      </c>
      <c r="AU683" s="261" t="s">
        <v>85</v>
      </c>
      <c r="AV683" s="14" t="s">
        <v>85</v>
      </c>
      <c r="AW683" s="14" t="s">
        <v>34</v>
      </c>
      <c r="AX683" s="14" t="s">
        <v>76</v>
      </c>
      <c r="AY683" s="261" t="s">
        <v>176</v>
      </c>
    </row>
    <row r="684" s="14" customFormat="1">
      <c r="A684" s="14"/>
      <c r="B684" s="251"/>
      <c r="C684" s="252"/>
      <c r="D684" s="242" t="s">
        <v>185</v>
      </c>
      <c r="E684" s="253" t="s">
        <v>1</v>
      </c>
      <c r="F684" s="254" t="s">
        <v>454</v>
      </c>
      <c r="G684" s="252"/>
      <c r="H684" s="255">
        <v>1.7</v>
      </c>
      <c r="I684" s="256"/>
      <c r="J684" s="252"/>
      <c r="K684" s="252"/>
      <c r="L684" s="257"/>
      <c r="M684" s="258"/>
      <c r="N684" s="259"/>
      <c r="O684" s="259"/>
      <c r="P684" s="259"/>
      <c r="Q684" s="259"/>
      <c r="R684" s="259"/>
      <c r="S684" s="259"/>
      <c r="T684" s="26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1" t="s">
        <v>185</v>
      </c>
      <c r="AU684" s="261" t="s">
        <v>85</v>
      </c>
      <c r="AV684" s="14" t="s">
        <v>85</v>
      </c>
      <c r="AW684" s="14" t="s">
        <v>34</v>
      </c>
      <c r="AX684" s="14" t="s">
        <v>76</v>
      </c>
      <c r="AY684" s="261" t="s">
        <v>176</v>
      </c>
    </row>
    <row r="685" s="14" customFormat="1">
      <c r="A685" s="14"/>
      <c r="B685" s="251"/>
      <c r="C685" s="252"/>
      <c r="D685" s="242" t="s">
        <v>185</v>
      </c>
      <c r="E685" s="253" t="s">
        <v>1</v>
      </c>
      <c r="F685" s="254" t="s">
        <v>443</v>
      </c>
      <c r="G685" s="252"/>
      <c r="H685" s="255">
        <v>14.25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1" t="s">
        <v>185</v>
      </c>
      <c r="AU685" s="261" t="s">
        <v>85</v>
      </c>
      <c r="AV685" s="14" t="s">
        <v>85</v>
      </c>
      <c r="AW685" s="14" t="s">
        <v>34</v>
      </c>
      <c r="AX685" s="14" t="s">
        <v>76</v>
      </c>
      <c r="AY685" s="261" t="s">
        <v>176</v>
      </c>
    </row>
    <row r="686" s="15" customFormat="1">
      <c r="A686" s="15"/>
      <c r="B686" s="267"/>
      <c r="C686" s="268"/>
      <c r="D686" s="242" t="s">
        <v>185</v>
      </c>
      <c r="E686" s="269" t="s">
        <v>1</v>
      </c>
      <c r="F686" s="270" t="s">
        <v>291</v>
      </c>
      <c r="G686" s="268"/>
      <c r="H686" s="271">
        <v>184.75</v>
      </c>
      <c r="I686" s="272"/>
      <c r="J686" s="268"/>
      <c r="K686" s="268"/>
      <c r="L686" s="273"/>
      <c r="M686" s="274"/>
      <c r="N686" s="275"/>
      <c r="O686" s="275"/>
      <c r="P686" s="275"/>
      <c r="Q686" s="275"/>
      <c r="R686" s="275"/>
      <c r="S686" s="275"/>
      <c r="T686" s="276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77" t="s">
        <v>185</v>
      </c>
      <c r="AU686" s="277" t="s">
        <v>85</v>
      </c>
      <c r="AV686" s="15" t="s">
        <v>177</v>
      </c>
      <c r="AW686" s="15" t="s">
        <v>34</v>
      </c>
      <c r="AX686" s="15" t="s">
        <v>76</v>
      </c>
      <c r="AY686" s="277" t="s">
        <v>176</v>
      </c>
    </row>
    <row r="687" s="16" customFormat="1">
      <c r="A687" s="16"/>
      <c r="B687" s="278"/>
      <c r="C687" s="279"/>
      <c r="D687" s="242" t="s">
        <v>185</v>
      </c>
      <c r="E687" s="280" t="s">
        <v>1</v>
      </c>
      <c r="F687" s="281" t="s">
        <v>307</v>
      </c>
      <c r="G687" s="279"/>
      <c r="H687" s="282">
        <v>407.94999999999999</v>
      </c>
      <c r="I687" s="283"/>
      <c r="J687" s="279"/>
      <c r="K687" s="279"/>
      <c r="L687" s="284"/>
      <c r="M687" s="285"/>
      <c r="N687" s="286"/>
      <c r="O687" s="286"/>
      <c r="P687" s="286"/>
      <c r="Q687" s="286"/>
      <c r="R687" s="286"/>
      <c r="S687" s="286"/>
      <c r="T687" s="287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8" t="s">
        <v>185</v>
      </c>
      <c r="AU687" s="288" t="s">
        <v>85</v>
      </c>
      <c r="AV687" s="16" t="s">
        <v>183</v>
      </c>
      <c r="AW687" s="16" t="s">
        <v>34</v>
      </c>
      <c r="AX687" s="16" t="s">
        <v>83</v>
      </c>
      <c r="AY687" s="288" t="s">
        <v>176</v>
      </c>
    </row>
    <row r="688" s="2" customFormat="1" ht="24.15" customHeight="1">
      <c r="A688" s="39"/>
      <c r="B688" s="40"/>
      <c r="C688" s="227" t="s">
        <v>535</v>
      </c>
      <c r="D688" s="227" t="s">
        <v>179</v>
      </c>
      <c r="E688" s="228" t="s">
        <v>536</v>
      </c>
      <c r="F688" s="229" t="s">
        <v>537</v>
      </c>
      <c r="G688" s="230" t="s">
        <v>243</v>
      </c>
      <c r="H688" s="231">
        <v>407.94999999999999</v>
      </c>
      <c r="I688" s="232"/>
      <c r="J688" s="233">
        <f>ROUND(I688*H688,2)</f>
        <v>0</v>
      </c>
      <c r="K688" s="229" t="s">
        <v>225</v>
      </c>
      <c r="L688" s="45"/>
      <c r="M688" s="234" t="s">
        <v>1</v>
      </c>
      <c r="N688" s="235" t="s">
        <v>41</v>
      </c>
      <c r="O688" s="92"/>
      <c r="P688" s="236">
        <f>O688*H688</f>
        <v>0</v>
      </c>
      <c r="Q688" s="236">
        <v>4.0000000000000003E-05</v>
      </c>
      <c r="R688" s="236">
        <f>Q688*H688</f>
        <v>0.016317999999999999</v>
      </c>
      <c r="S688" s="236">
        <v>0</v>
      </c>
      <c r="T688" s="237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8" t="s">
        <v>183</v>
      </c>
      <c r="AT688" s="238" t="s">
        <v>179</v>
      </c>
      <c r="AU688" s="238" t="s">
        <v>85</v>
      </c>
      <c r="AY688" s="18" t="s">
        <v>176</v>
      </c>
      <c r="BE688" s="239">
        <f>IF(N688="základní",J688,0)</f>
        <v>0</v>
      </c>
      <c r="BF688" s="239">
        <f>IF(N688="snížená",J688,0)</f>
        <v>0</v>
      </c>
      <c r="BG688" s="239">
        <f>IF(N688="zákl. přenesená",J688,0)</f>
        <v>0</v>
      </c>
      <c r="BH688" s="239">
        <f>IF(N688="sníž. přenesená",J688,0)</f>
        <v>0</v>
      </c>
      <c r="BI688" s="239">
        <f>IF(N688="nulová",J688,0)</f>
        <v>0</v>
      </c>
      <c r="BJ688" s="18" t="s">
        <v>83</v>
      </c>
      <c r="BK688" s="239">
        <f>ROUND(I688*H688,2)</f>
        <v>0</v>
      </c>
      <c r="BL688" s="18" t="s">
        <v>183</v>
      </c>
      <c r="BM688" s="238" t="s">
        <v>538</v>
      </c>
    </row>
    <row r="689" s="2" customFormat="1">
      <c r="A689" s="39"/>
      <c r="B689" s="40"/>
      <c r="C689" s="41"/>
      <c r="D689" s="262" t="s">
        <v>194</v>
      </c>
      <c r="E689" s="41"/>
      <c r="F689" s="263" t="s">
        <v>539</v>
      </c>
      <c r="G689" s="41"/>
      <c r="H689" s="41"/>
      <c r="I689" s="264"/>
      <c r="J689" s="41"/>
      <c r="K689" s="41"/>
      <c r="L689" s="45"/>
      <c r="M689" s="265"/>
      <c r="N689" s="266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194</v>
      </c>
      <c r="AU689" s="18" t="s">
        <v>85</v>
      </c>
    </row>
    <row r="690" s="13" customFormat="1">
      <c r="A690" s="13"/>
      <c r="B690" s="240"/>
      <c r="C690" s="241"/>
      <c r="D690" s="242" t="s">
        <v>185</v>
      </c>
      <c r="E690" s="243" t="s">
        <v>1</v>
      </c>
      <c r="F690" s="244" t="s">
        <v>207</v>
      </c>
      <c r="G690" s="241"/>
      <c r="H690" s="243" t="s">
        <v>1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0" t="s">
        <v>185</v>
      </c>
      <c r="AU690" s="250" t="s">
        <v>85</v>
      </c>
      <c r="AV690" s="13" t="s">
        <v>83</v>
      </c>
      <c r="AW690" s="13" t="s">
        <v>34</v>
      </c>
      <c r="AX690" s="13" t="s">
        <v>76</v>
      </c>
      <c r="AY690" s="250" t="s">
        <v>176</v>
      </c>
    </row>
    <row r="691" s="13" customFormat="1">
      <c r="A691" s="13"/>
      <c r="B691" s="240"/>
      <c r="C691" s="241"/>
      <c r="D691" s="242" t="s">
        <v>185</v>
      </c>
      <c r="E691" s="243" t="s">
        <v>1</v>
      </c>
      <c r="F691" s="244" t="s">
        <v>188</v>
      </c>
      <c r="G691" s="241"/>
      <c r="H691" s="243" t="s">
        <v>1</v>
      </c>
      <c r="I691" s="245"/>
      <c r="J691" s="241"/>
      <c r="K691" s="241"/>
      <c r="L691" s="246"/>
      <c r="M691" s="247"/>
      <c r="N691" s="248"/>
      <c r="O691" s="248"/>
      <c r="P691" s="248"/>
      <c r="Q691" s="248"/>
      <c r="R691" s="248"/>
      <c r="S691" s="248"/>
      <c r="T691" s="24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0" t="s">
        <v>185</v>
      </c>
      <c r="AU691" s="250" t="s">
        <v>85</v>
      </c>
      <c r="AV691" s="13" t="s">
        <v>83</v>
      </c>
      <c r="AW691" s="13" t="s">
        <v>34</v>
      </c>
      <c r="AX691" s="13" t="s">
        <v>76</v>
      </c>
      <c r="AY691" s="250" t="s">
        <v>176</v>
      </c>
    </row>
    <row r="692" s="13" customFormat="1">
      <c r="A692" s="13"/>
      <c r="B692" s="240"/>
      <c r="C692" s="241"/>
      <c r="D692" s="242" t="s">
        <v>185</v>
      </c>
      <c r="E692" s="243" t="s">
        <v>1</v>
      </c>
      <c r="F692" s="244" t="s">
        <v>523</v>
      </c>
      <c r="G692" s="241"/>
      <c r="H692" s="243" t="s">
        <v>1</v>
      </c>
      <c r="I692" s="245"/>
      <c r="J692" s="241"/>
      <c r="K692" s="241"/>
      <c r="L692" s="246"/>
      <c r="M692" s="247"/>
      <c r="N692" s="248"/>
      <c r="O692" s="248"/>
      <c r="P692" s="248"/>
      <c r="Q692" s="248"/>
      <c r="R692" s="248"/>
      <c r="S692" s="248"/>
      <c r="T692" s="24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0" t="s">
        <v>185</v>
      </c>
      <c r="AU692" s="250" t="s">
        <v>85</v>
      </c>
      <c r="AV692" s="13" t="s">
        <v>83</v>
      </c>
      <c r="AW692" s="13" t="s">
        <v>34</v>
      </c>
      <c r="AX692" s="13" t="s">
        <v>76</v>
      </c>
      <c r="AY692" s="250" t="s">
        <v>176</v>
      </c>
    </row>
    <row r="693" s="14" customFormat="1">
      <c r="A693" s="14"/>
      <c r="B693" s="251"/>
      <c r="C693" s="252"/>
      <c r="D693" s="242" t="s">
        <v>185</v>
      </c>
      <c r="E693" s="253" t="s">
        <v>1</v>
      </c>
      <c r="F693" s="254" t="s">
        <v>524</v>
      </c>
      <c r="G693" s="252"/>
      <c r="H693" s="255">
        <v>14</v>
      </c>
      <c r="I693" s="256"/>
      <c r="J693" s="252"/>
      <c r="K693" s="252"/>
      <c r="L693" s="257"/>
      <c r="M693" s="258"/>
      <c r="N693" s="259"/>
      <c r="O693" s="259"/>
      <c r="P693" s="259"/>
      <c r="Q693" s="259"/>
      <c r="R693" s="259"/>
      <c r="S693" s="259"/>
      <c r="T693" s="26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1" t="s">
        <v>185</v>
      </c>
      <c r="AU693" s="261" t="s">
        <v>85</v>
      </c>
      <c r="AV693" s="14" t="s">
        <v>85</v>
      </c>
      <c r="AW693" s="14" t="s">
        <v>34</v>
      </c>
      <c r="AX693" s="14" t="s">
        <v>76</v>
      </c>
      <c r="AY693" s="261" t="s">
        <v>176</v>
      </c>
    </row>
    <row r="694" s="14" customFormat="1">
      <c r="A694" s="14"/>
      <c r="B694" s="251"/>
      <c r="C694" s="252"/>
      <c r="D694" s="242" t="s">
        <v>185</v>
      </c>
      <c r="E694" s="253" t="s">
        <v>1</v>
      </c>
      <c r="F694" s="254" t="s">
        <v>456</v>
      </c>
      <c r="G694" s="252"/>
      <c r="H694" s="255">
        <v>20</v>
      </c>
      <c r="I694" s="256"/>
      <c r="J694" s="252"/>
      <c r="K694" s="252"/>
      <c r="L694" s="257"/>
      <c r="M694" s="258"/>
      <c r="N694" s="259"/>
      <c r="O694" s="259"/>
      <c r="P694" s="259"/>
      <c r="Q694" s="259"/>
      <c r="R694" s="259"/>
      <c r="S694" s="259"/>
      <c r="T694" s="26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1" t="s">
        <v>185</v>
      </c>
      <c r="AU694" s="261" t="s">
        <v>85</v>
      </c>
      <c r="AV694" s="14" t="s">
        <v>85</v>
      </c>
      <c r="AW694" s="14" t="s">
        <v>34</v>
      </c>
      <c r="AX694" s="14" t="s">
        <v>76</v>
      </c>
      <c r="AY694" s="261" t="s">
        <v>176</v>
      </c>
    </row>
    <row r="695" s="14" customFormat="1">
      <c r="A695" s="14"/>
      <c r="B695" s="251"/>
      <c r="C695" s="252"/>
      <c r="D695" s="242" t="s">
        <v>185</v>
      </c>
      <c r="E695" s="253" t="s">
        <v>1</v>
      </c>
      <c r="F695" s="254" t="s">
        <v>461</v>
      </c>
      <c r="G695" s="252"/>
      <c r="H695" s="255">
        <v>10.6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1" t="s">
        <v>185</v>
      </c>
      <c r="AU695" s="261" t="s">
        <v>85</v>
      </c>
      <c r="AV695" s="14" t="s">
        <v>85</v>
      </c>
      <c r="AW695" s="14" t="s">
        <v>34</v>
      </c>
      <c r="AX695" s="14" t="s">
        <v>76</v>
      </c>
      <c r="AY695" s="261" t="s">
        <v>176</v>
      </c>
    </row>
    <row r="696" s="14" customFormat="1">
      <c r="A696" s="14"/>
      <c r="B696" s="251"/>
      <c r="C696" s="252"/>
      <c r="D696" s="242" t="s">
        <v>185</v>
      </c>
      <c r="E696" s="253" t="s">
        <v>1</v>
      </c>
      <c r="F696" s="254" t="s">
        <v>457</v>
      </c>
      <c r="G696" s="252"/>
      <c r="H696" s="255">
        <v>1.8</v>
      </c>
      <c r="I696" s="256"/>
      <c r="J696" s="252"/>
      <c r="K696" s="252"/>
      <c r="L696" s="257"/>
      <c r="M696" s="258"/>
      <c r="N696" s="259"/>
      <c r="O696" s="259"/>
      <c r="P696" s="259"/>
      <c r="Q696" s="259"/>
      <c r="R696" s="259"/>
      <c r="S696" s="259"/>
      <c r="T696" s="26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1" t="s">
        <v>185</v>
      </c>
      <c r="AU696" s="261" t="s">
        <v>85</v>
      </c>
      <c r="AV696" s="14" t="s">
        <v>85</v>
      </c>
      <c r="AW696" s="14" t="s">
        <v>34</v>
      </c>
      <c r="AX696" s="14" t="s">
        <v>76</v>
      </c>
      <c r="AY696" s="261" t="s">
        <v>176</v>
      </c>
    </row>
    <row r="697" s="14" customFormat="1">
      <c r="A697" s="14"/>
      <c r="B697" s="251"/>
      <c r="C697" s="252"/>
      <c r="D697" s="242" t="s">
        <v>185</v>
      </c>
      <c r="E697" s="253" t="s">
        <v>1</v>
      </c>
      <c r="F697" s="254" t="s">
        <v>455</v>
      </c>
      <c r="G697" s="252"/>
      <c r="H697" s="255">
        <v>6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1" t="s">
        <v>185</v>
      </c>
      <c r="AU697" s="261" t="s">
        <v>85</v>
      </c>
      <c r="AV697" s="14" t="s">
        <v>85</v>
      </c>
      <c r="AW697" s="14" t="s">
        <v>34</v>
      </c>
      <c r="AX697" s="14" t="s">
        <v>76</v>
      </c>
      <c r="AY697" s="261" t="s">
        <v>176</v>
      </c>
    </row>
    <row r="698" s="14" customFormat="1">
      <c r="A698" s="14"/>
      <c r="B698" s="251"/>
      <c r="C698" s="252"/>
      <c r="D698" s="242" t="s">
        <v>185</v>
      </c>
      <c r="E698" s="253" t="s">
        <v>1</v>
      </c>
      <c r="F698" s="254" t="s">
        <v>525</v>
      </c>
      <c r="G698" s="252"/>
      <c r="H698" s="255">
        <v>34.200000000000003</v>
      </c>
      <c r="I698" s="256"/>
      <c r="J698" s="252"/>
      <c r="K698" s="252"/>
      <c r="L698" s="257"/>
      <c r="M698" s="258"/>
      <c r="N698" s="259"/>
      <c r="O698" s="259"/>
      <c r="P698" s="259"/>
      <c r="Q698" s="259"/>
      <c r="R698" s="259"/>
      <c r="S698" s="259"/>
      <c r="T698" s="26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1" t="s">
        <v>185</v>
      </c>
      <c r="AU698" s="261" t="s">
        <v>85</v>
      </c>
      <c r="AV698" s="14" t="s">
        <v>85</v>
      </c>
      <c r="AW698" s="14" t="s">
        <v>34</v>
      </c>
      <c r="AX698" s="14" t="s">
        <v>76</v>
      </c>
      <c r="AY698" s="261" t="s">
        <v>176</v>
      </c>
    </row>
    <row r="699" s="14" customFormat="1">
      <c r="A699" s="14"/>
      <c r="B699" s="251"/>
      <c r="C699" s="252"/>
      <c r="D699" s="242" t="s">
        <v>185</v>
      </c>
      <c r="E699" s="253" t="s">
        <v>1</v>
      </c>
      <c r="F699" s="254" t="s">
        <v>526</v>
      </c>
      <c r="G699" s="252"/>
      <c r="H699" s="255">
        <v>2.2000000000000002</v>
      </c>
      <c r="I699" s="256"/>
      <c r="J699" s="252"/>
      <c r="K699" s="252"/>
      <c r="L699" s="257"/>
      <c r="M699" s="258"/>
      <c r="N699" s="259"/>
      <c r="O699" s="259"/>
      <c r="P699" s="259"/>
      <c r="Q699" s="259"/>
      <c r="R699" s="259"/>
      <c r="S699" s="259"/>
      <c r="T699" s="26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1" t="s">
        <v>185</v>
      </c>
      <c r="AU699" s="261" t="s">
        <v>85</v>
      </c>
      <c r="AV699" s="14" t="s">
        <v>85</v>
      </c>
      <c r="AW699" s="14" t="s">
        <v>34</v>
      </c>
      <c r="AX699" s="14" t="s">
        <v>76</v>
      </c>
      <c r="AY699" s="261" t="s">
        <v>176</v>
      </c>
    </row>
    <row r="700" s="14" customFormat="1">
      <c r="A700" s="14"/>
      <c r="B700" s="251"/>
      <c r="C700" s="252"/>
      <c r="D700" s="242" t="s">
        <v>185</v>
      </c>
      <c r="E700" s="253" t="s">
        <v>1</v>
      </c>
      <c r="F700" s="254" t="s">
        <v>527</v>
      </c>
      <c r="G700" s="252"/>
      <c r="H700" s="255">
        <v>14.699999999999999</v>
      </c>
      <c r="I700" s="256"/>
      <c r="J700" s="252"/>
      <c r="K700" s="252"/>
      <c r="L700" s="257"/>
      <c r="M700" s="258"/>
      <c r="N700" s="259"/>
      <c r="O700" s="259"/>
      <c r="P700" s="259"/>
      <c r="Q700" s="259"/>
      <c r="R700" s="259"/>
      <c r="S700" s="259"/>
      <c r="T700" s="26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1" t="s">
        <v>185</v>
      </c>
      <c r="AU700" s="261" t="s">
        <v>85</v>
      </c>
      <c r="AV700" s="14" t="s">
        <v>85</v>
      </c>
      <c r="AW700" s="14" t="s">
        <v>34</v>
      </c>
      <c r="AX700" s="14" t="s">
        <v>76</v>
      </c>
      <c r="AY700" s="261" t="s">
        <v>176</v>
      </c>
    </row>
    <row r="701" s="14" customFormat="1">
      <c r="A701" s="14"/>
      <c r="B701" s="251"/>
      <c r="C701" s="252"/>
      <c r="D701" s="242" t="s">
        <v>185</v>
      </c>
      <c r="E701" s="253" t="s">
        <v>1</v>
      </c>
      <c r="F701" s="254" t="s">
        <v>528</v>
      </c>
      <c r="G701" s="252"/>
      <c r="H701" s="255">
        <v>15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1" t="s">
        <v>185</v>
      </c>
      <c r="AU701" s="261" t="s">
        <v>85</v>
      </c>
      <c r="AV701" s="14" t="s">
        <v>85</v>
      </c>
      <c r="AW701" s="14" t="s">
        <v>34</v>
      </c>
      <c r="AX701" s="14" t="s">
        <v>76</v>
      </c>
      <c r="AY701" s="261" t="s">
        <v>176</v>
      </c>
    </row>
    <row r="702" s="14" customFormat="1">
      <c r="A702" s="14"/>
      <c r="B702" s="251"/>
      <c r="C702" s="252"/>
      <c r="D702" s="242" t="s">
        <v>185</v>
      </c>
      <c r="E702" s="253" t="s">
        <v>1</v>
      </c>
      <c r="F702" s="254" t="s">
        <v>458</v>
      </c>
      <c r="G702" s="252"/>
      <c r="H702" s="255">
        <v>22.399999999999999</v>
      </c>
      <c r="I702" s="256"/>
      <c r="J702" s="252"/>
      <c r="K702" s="252"/>
      <c r="L702" s="257"/>
      <c r="M702" s="258"/>
      <c r="N702" s="259"/>
      <c r="O702" s="259"/>
      <c r="P702" s="259"/>
      <c r="Q702" s="259"/>
      <c r="R702" s="259"/>
      <c r="S702" s="259"/>
      <c r="T702" s="26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1" t="s">
        <v>185</v>
      </c>
      <c r="AU702" s="261" t="s">
        <v>85</v>
      </c>
      <c r="AV702" s="14" t="s">
        <v>85</v>
      </c>
      <c r="AW702" s="14" t="s">
        <v>34</v>
      </c>
      <c r="AX702" s="14" t="s">
        <v>76</v>
      </c>
      <c r="AY702" s="261" t="s">
        <v>176</v>
      </c>
    </row>
    <row r="703" s="14" customFormat="1">
      <c r="A703" s="14"/>
      <c r="B703" s="251"/>
      <c r="C703" s="252"/>
      <c r="D703" s="242" t="s">
        <v>185</v>
      </c>
      <c r="E703" s="253" t="s">
        <v>1</v>
      </c>
      <c r="F703" s="254" t="s">
        <v>529</v>
      </c>
      <c r="G703" s="252"/>
      <c r="H703" s="255">
        <v>15.6</v>
      </c>
      <c r="I703" s="256"/>
      <c r="J703" s="252"/>
      <c r="K703" s="252"/>
      <c r="L703" s="257"/>
      <c r="M703" s="258"/>
      <c r="N703" s="259"/>
      <c r="O703" s="259"/>
      <c r="P703" s="259"/>
      <c r="Q703" s="259"/>
      <c r="R703" s="259"/>
      <c r="S703" s="259"/>
      <c r="T703" s="26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1" t="s">
        <v>185</v>
      </c>
      <c r="AU703" s="261" t="s">
        <v>85</v>
      </c>
      <c r="AV703" s="14" t="s">
        <v>85</v>
      </c>
      <c r="AW703" s="14" t="s">
        <v>34</v>
      </c>
      <c r="AX703" s="14" t="s">
        <v>76</v>
      </c>
      <c r="AY703" s="261" t="s">
        <v>176</v>
      </c>
    </row>
    <row r="704" s="14" customFormat="1">
      <c r="A704" s="14"/>
      <c r="B704" s="251"/>
      <c r="C704" s="252"/>
      <c r="D704" s="242" t="s">
        <v>185</v>
      </c>
      <c r="E704" s="253" t="s">
        <v>1</v>
      </c>
      <c r="F704" s="254" t="s">
        <v>530</v>
      </c>
      <c r="G704" s="252"/>
      <c r="H704" s="255">
        <v>39</v>
      </c>
      <c r="I704" s="256"/>
      <c r="J704" s="252"/>
      <c r="K704" s="252"/>
      <c r="L704" s="257"/>
      <c r="M704" s="258"/>
      <c r="N704" s="259"/>
      <c r="O704" s="259"/>
      <c r="P704" s="259"/>
      <c r="Q704" s="259"/>
      <c r="R704" s="259"/>
      <c r="S704" s="259"/>
      <c r="T704" s="26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1" t="s">
        <v>185</v>
      </c>
      <c r="AU704" s="261" t="s">
        <v>85</v>
      </c>
      <c r="AV704" s="14" t="s">
        <v>85</v>
      </c>
      <c r="AW704" s="14" t="s">
        <v>34</v>
      </c>
      <c r="AX704" s="14" t="s">
        <v>76</v>
      </c>
      <c r="AY704" s="261" t="s">
        <v>176</v>
      </c>
    </row>
    <row r="705" s="14" customFormat="1">
      <c r="A705" s="14"/>
      <c r="B705" s="251"/>
      <c r="C705" s="252"/>
      <c r="D705" s="242" t="s">
        <v>185</v>
      </c>
      <c r="E705" s="253" t="s">
        <v>1</v>
      </c>
      <c r="F705" s="254" t="s">
        <v>459</v>
      </c>
      <c r="G705" s="252"/>
      <c r="H705" s="255">
        <v>10.6</v>
      </c>
      <c r="I705" s="256"/>
      <c r="J705" s="252"/>
      <c r="K705" s="252"/>
      <c r="L705" s="257"/>
      <c r="M705" s="258"/>
      <c r="N705" s="259"/>
      <c r="O705" s="259"/>
      <c r="P705" s="259"/>
      <c r="Q705" s="259"/>
      <c r="R705" s="259"/>
      <c r="S705" s="259"/>
      <c r="T705" s="26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1" t="s">
        <v>185</v>
      </c>
      <c r="AU705" s="261" t="s">
        <v>85</v>
      </c>
      <c r="AV705" s="14" t="s">
        <v>85</v>
      </c>
      <c r="AW705" s="14" t="s">
        <v>34</v>
      </c>
      <c r="AX705" s="14" t="s">
        <v>76</v>
      </c>
      <c r="AY705" s="261" t="s">
        <v>176</v>
      </c>
    </row>
    <row r="706" s="14" customFormat="1">
      <c r="A706" s="14"/>
      <c r="B706" s="251"/>
      <c r="C706" s="252"/>
      <c r="D706" s="242" t="s">
        <v>185</v>
      </c>
      <c r="E706" s="253" t="s">
        <v>1</v>
      </c>
      <c r="F706" s="254" t="s">
        <v>531</v>
      </c>
      <c r="G706" s="252"/>
      <c r="H706" s="255">
        <v>17.100000000000001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1" t="s">
        <v>185</v>
      </c>
      <c r="AU706" s="261" t="s">
        <v>85</v>
      </c>
      <c r="AV706" s="14" t="s">
        <v>85</v>
      </c>
      <c r="AW706" s="14" t="s">
        <v>34</v>
      </c>
      <c r="AX706" s="14" t="s">
        <v>76</v>
      </c>
      <c r="AY706" s="261" t="s">
        <v>176</v>
      </c>
    </row>
    <row r="707" s="15" customFormat="1">
      <c r="A707" s="15"/>
      <c r="B707" s="267"/>
      <c r="C707" s="268"/>
      <c r="D707" s="242" t="s">
        <v>185</v>
      </c>
      <c r="E707" s="269" t="s">
        <v>1</v>
      </c>
      <c r="F707" s="270" t="s">
        <v>291</v>
      </c>
      <c r="G707" s="268"/>
      <c r="H707" s="271">
        <v>223.19999999999999</v>
      </c>
      <c r="I707" s="272"/>
      <c r="J707" s="268"/>
      <c r="K707" s="268"/>
      <c r="L707" s="273"/>
      <c r="M707" s="274"/>
      <c r="N707" s="275"/>
      <c r="O707" s="275"/>
      <c r="P707" s="275"/>
      <c r="Q707" s="275"/>
      <c r="R707" s="275"/>
      <c r="S707" s="275"/>
      <c r="T707" s="27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7" t="s">
        <v>185</v>
      </c>
      <c r="AU707" s="277" t="s">
        <v>85</v>
      </c>
      <c r="AV707" s="15" t="s">
        <v>177</v>
      </c>
      <c r="AW707" s="15" t="s">
        <v>34</v>
      </c>
      <c r="AX707" s="15" t="s">
        <v>76</v>
      </c>
      <c r="AY707" s="277" t="s">
        <v>176</v>
      </c>
    </row>
    <row r="708" s="13" customFormat="1">
      <c r="A708" s="13"/>
      <c r="B708" s="240"/>
      <c r="C708" s="241"/>
      <c r="D708" s="242" t="s">
        <v>185</v>
      </c>
      <c r="E708" s="243" t="s">
        <v>1</v>
      </c>
      <c r="F708" s="244" t="s">
        <v>364</v>
      </c>
      <c r="G708" s="241"/>
      <c r="H708" s="243" t="s">
        <v>1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0" t="s">
        <v>185</v>
      </c>
      <c r="AU708" s="250" t="s">
        <v>85</v>
      </c>
      <c r="AV708" s="13" t="s">
        <v>83</v>
      </c>
      <c r="AW708" s="13" t="s">
        <v>34</v>
      </c>
      <c r="AX708" s="13" t="s">
        <v>76</v>
      </c>
      <c r="AY708" s="250" t="s">
        <v>176</v>
      </c>
    </row>
    <row r="709" s="14" customFormat="1">
      <c r="A709" s="14"/>
      <c r="B709" s="251"/>
      <c r="C709" s="252"/>
      <c r="D709" s="242" t="s">
        <v>185</v>
      </c>
      <c r="E709" s="253" t="s">
        <v>1</v>
      </c>
      <c r="F709" s="254" t="s">
        <v>532</v>
      </c>
      <c r="G709" s="252"/>
      <c r="H709" s="255">
        <v>38.950000000000003</v>
      </c>
      <c r="I709" s="256"/>
      <c r="J709" s="252"/>
      <c r="K709" s="252"/>
      <c r="L709" s="257"/>
      <c r="M709" s="258"/>
      <c r="N709" s="259"/>
      <c r="O709" s="259"/>
      <c r="P709" s="259"/>
      <c r="Q709" s="259"/>
      <c r="R709" s="259"/>
      <c r="S709" s="259"/>
      <c r="T709" s="26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1" t="s">
        <v>185</v>
      </c>
      <c r="AU709" s="261" t="s">
        <v>85</v>
      </c>
      <c r="AV709" s="14" t="s">
        <v>85</v>
      </c>
      <c r="AW709" s="14" t="s">
        <v>34</v>
      </c>
      <c r="AX709" s="14" t="s">
        <v>76</v>
      </c>
      <c r="AY709" s="261" t="s">
        <v>176</v>
      </c>
    </row>
    <row r="710" s="14" customFormat="1">
      <c r="A710" s="14"/>
      <c r="B710" s="251"/>
      <c r="C710" s="252"/>
      <c r="D710" s="242" t="s">
        <v>185</v>
      </c>
      <c r="E710" s="253" t="s">
        <v>1</v>
      </c>
      <c r="F710" s="254" t="s">
        <v>533</v>
      </c>
      <c r="G710" s="252"/>
      <c r="H710" s="255">
        <v>16.850000000000001</v>
      </c>
      <c r="I710" s="256"/>
      <c r="J710" s="252"/>
      <c r="K710" s="252"/>
      <c r="L710" s="257"/>
      <c r="M710" s="258"/>
      <c r="N710" s="259"/>
      <c r="O710" s="259"/>
      <c r="P710" s="259"/>
      <c r="Q710" s="259"/>
      <c r="R710" s="259"/>
      <c r="S710" s="259"/>
      <c r="T710" s="26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1" t="s">
        <v>185</v>
      </c>
      <c r="AU710" s="261" t="s">
        <v>85</v>
      </c>
      <c r="AV710" s="14" t="s">
        <v>85</v>
      </c>
      <c r="AW710" s="14" t="s">
        <v>34</v>
      </c>
      <c r="AX710" s="14" t="s">
        <v>76</v>
      </c>
      <c r="AY710" s="261" t="s">
        <v>176</v>
      </c>
    </row>
    <row r="711" s="14" customFormat="1">
      <c r="A711" s="14"/>
      <c r="B711" s="251"/>
      <c r="C711" s="252"/>
      <c r="D711" s="242" t="s">
        <v>185</v>
      </c>
      <c r="E711" s="253" t="s">
        <v>1</v>
      </c>
      <c r="F711" s="254" t="s">
        <v>534</v>
      </c>
      <c r="G711" s="252"/>
      <c r="H711" s="255">
        <v>18.100000000000001</v>
      </c>
      <c r="I711" s="256"/>
      <c r="J711" s="252"/>
      <c r="K711" s="252"/>
      <c r="L711" s="257"/>
      <c r="M711" s="258"/>
      <c r="N711" s="259"/>
      <c r="O711" s="259"/>
      <c r="P711" s="259"/>
      <c r="Q711" s="259"/>
      <c r="R711" s="259"/>
      <c r="S711" s="259"/>
      <c r="T711" s="26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1" t="s">
        <v>185</v>
      </c>
      <c r="AU711" s="261" t="s">
        <v>85</v>
      </c>
      <c r="AV711" s="14" t="s">
        <v>85</v>
      </c>
      <c r="AW711" s="14" t="s">
        <v>34</v>
      </c>
      <c r="AX711" s="14" t="s">
        <v>76</v>
      </c>
      <c r="AY711" s="261" t="s">
        <v>176</v>
      </c>
    </row>
    <row r="712" s="14" customFormat="1">
      <c r="A712" s="14"/>
      <c r="B712" s="251"/>
      <c r="C712" s="252"/>
      <c r="D712" s="242" t="s">
        <v>185</v>
      </c>
      <c r="E712" s="253" t="s">
        <v>1</v>
      </c>
      <c r="F712" s="254" t="s">
        <v>439</v>
      </c>
      <c r="G712" s="252"/>
      <c r="H712" s="255">
        <v>4.0499999999999998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1" t="s">
        <v>185</v>
      </c>
      <c r="AU712" s="261" t="s">
        <v>85</v>
      </c>
      <c r="AV712" s="14" t="s">
        <v>85</v>
      </c>
      <c r="AW712" s="14" t="s">
        <v>34</v>
      </c>
      <c r="AX712" s="14" t="s">
        <v>76</v>
      </c>
      <c r="AY712" s="261" t="s">
        <v>176</v>
      </c>
    </row>
    <row r="713" s="14" customFormat="1">
      <c r="A713" s="14"/>
      <c r="B713" s="251"/>
      <c r="C713" s="252"/>
      <c r="D713" s="242" t="s">
        <v>185</v>
      </c>
      <c r="E713" s="253" t="s">
        <v>1</v>
      </c>
      <c r="F713" s="254" t="s">
        <v>447</v>
      </c>
      <c r="G713" s="252"/>
      <c r="H713" s="255">
        <v>2.6499999999999999</v>
      </c>
      <c r="I713" s="256"/>
      <c r="J713" s="252"/>
      <c r="K713" s="252"/>
      <c r="L713" s="257"/>
      <c r="M713" s="258"/>
      <c r="N713" s="259"/>
      <c r="O713" s="259"/>
      <c r="P713" s="259"/>
      <c r="Q713" s="259"/>
      <c r="R713" s="259"/>
      <c r="S713" s="259"/>
      <c r="T713" s="26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1" t="s">
        <v>185</v>
      </c>
      <c r="AU713" s="261" t="s">
        <v>85</v>
      </c>
      <c r="AV713" s="14" t="s">
        <v>85</v>
      </c>
      <c r="AW713" s="14" t="s">
        <v>34</v>
      </c>
      <c r="AX713" s="14" t="s">
        <v>76</v>
      </c>
      <c r="AY713" s="261" t="s">
        <v>176</v>
      </c>
    </row>
    <row r="714" s="14" customFormat="1">
      <c r="A714" s="14"/>
      <c r="B714" s="251"/>
      <c r="C714" s="252"/>
      <c r="D714" s="242" t="s">
        <v>185</v>
      </c>
      <c r="E714" s="253" t="s">
        <v>1</v>
      </c>
      <c r="F714" s="254" t="s">
        <v>440</v>
      </c>
      <c r="G714" s="252"/>
      <c r="H714" s="255">
        <v>10.4</v>
      </c>
      <c r="I714" s="256"/>
      <c r="J714" s="252"/>
      <c r="K714" s="252"/>
      <c r="L714" s="257"/>
      <c r="M714" s="258"/>
      <c r="N714" s="259"/>
      <c r="O714" s="259"/>
      <c r="P714" s="259"/>
      <c r="Q714" s="259"/>
      <c r="R714" s="259"/>
      <c r="S714" s="259"/>
      <c r="T714" s="26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1" t="s">
        <v>185</v>
      </c>
      <c r="AU714" s="261" t="s">
        <v>85</v>
      </c>
      <c r="AV714" s="14" t="s">
        <v>85</v>
      </c>
      <c r="AW714" s="14" t="s">
        <v>34</v>
      </c>
      <c r="AX714" s="14" t="s">
        <v>76</v>
      </c>
      <c r="AY714" s="261" t="s">
        <v>176</v>
      </c>
    </row>
    <row r="715" s="14" customFormat="1">
      <c r="A715" s="14"/>
      <c r="B715" s="251"/>
      <c r="C715" s="252"/>
      <c r="D715" s="242" t="s">
        <v>185</v>
      </c>
      <c r="E715" s="253" t="s">
        <v>1</v>
      </c>
      <c r="F715" s="254" t="s">
        <v>444</v>
      </c>
      <c r="G715" s="252"/>
      <c r="H715" s="255">
        <v>20.300000000000001</v>
      </c>
      <c r="I715" s="256"/>
      <c r="J715" s="252"/>
      <c r="K715" s="252"/>
      <c r="L715" s="257"/>
      <c r="M715" s="258"/>
      <c r="N715" s="259"/>
      <c r="O715" s="259"/>
      <c r="P715" s="259"/>
      <c r="Q715" s="259"/>
      <c r="R715" s="259"/>
      <c r="S715" s="259"/>
      <c r="T715" s="26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1" t="s">
        <v>185</v>
      </c>
      <c r="AU715" s="261" t="s">
        <v>85</v>
      </c>
      <c r="AV715" s="14" t="s">
        <v>85</v>
      </c>
      <c r="AW715" s="14" t="s">
        <v>34</v>
      </c>
      <c r="AX715" s="14" t="s">
        <v>76</v>
      </c>
      <c r="AY715" s="261" t="s">
        <v>176</v>
      </c>
    </row>
    <row r="716" s="14" customFormat="1">
      <c r="A716" s="14"/>
      <c r="B716" s="251"/>
      <c r="C716" s="252"/>
      <c r="D716" s="242" t="s">
        <v>185</v>
      </c>
      <c r="E716" s="253" t="s">
        <v>1</v>
      </c>
      <c r="F716" s="254" t="s">
        <v>441</v>
      </c>
      <c r="G716" s="252"/>
      <c r="H716" s="255">
        <v>19.699999999999999</v>
      </c>
      <c r="I716" s="256"/>
      <c r="J716" s="252"/>
      <c r="K716" s="252"/>
      <c r="L716" s="257"/>
      <c r="M716" s="258"/>
      <c r="N716" s="259"/>
      <c r="O716" s="259"/>
      <c r="P716" s="259"/>
      <c r="Q716" s="259"/>
      <c r="R716" s="259"/>
      <c r="S716" s="259"/>
      <c r="T716" s="26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1" t="s">
        <v>185</v>
      </c>
      <c r="AU716" s="261" t="s">
        <v>85</v>
      </c>
      <c r="AV716" s="14" t="s">
        <v>85</v>
      </c>
      <c r="AW716" s="14" t="s">
        <v>34</v>
      </c>
      <c r="AX716" s="14" t="s">
        <v>76</v>
      </c>
      <c r="AY716" s="261" t="s">
        <v>176</v>
      </c>
    </row>
    <row r="717" s="14" customFormat="1">
      <c r="A717" s="14"/>
      <c r="B717" s="251"/>
      <c r="C717" s="252"/>
      <c r="D717" s="242" t="s">
        <v>185</v>
      </c>
      <c r="E717" s="253" t="s">
        <v>1</v>
      </c>
      <c r="F717" s="254" t="s">
        <v>449</v>
      </c>
      <c r="G717" s="252"/>
      <c r="H717" s="255">
        <v>3.7000000000000002</v>
      </c>
      <c r="I717" s="256"/>
      <c r="J717" s="252"/>
      <c r="K717" s="252"/>
      <c r="L717" s="257"/>
      <c r="M717" s="258"/>
      <c r="N717" s="259"/>
      <c r="O717" s="259"/>
      <c r="P717" s="259"/>
      <c r="Q717" s="259"/>
      <c r="R717" s="259"/>
      <c r="S717" s="259"/>
      <c r="T717" s="26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1" t="s">
        <v>185</v>
      </c>
      <c r="AU717" s="261" t="s">
        <v>85</v>
      </c>
      <c r="AV717" s="14" t="s">
        <v>85</v>
      </c>
      <c r="AW717" s="14" t="s">
        <v>34</v>
      </c>
      <c r="AX717" s="14" t="s">
        <v>76</v>
      </c>
      <c r="AY717" s="261" t="s">
        <v>176</v>
      </c>
    </row>
    <row r="718" s="14" customFormat="1">
      <c r="A718" s="14"/>
      <c r="B718" s="251"/>
      <c r="C718" s="252"/>
      <c r="D718" s="242" t="s">
        <v>185</v>
      </c>
      <c r="E718" s="253" t="s">
        <v>1</v>
      </c>
      <c r="F718" s="254" t="s">
        <v>450</v>
      </c>
      <c r="G718" s="252"/>
      <c r="H718" s="255">
        <v>2.7000000000000002</v>
      </c>
      <c r="I718" s="256"/>
      <c r="J718" s="252"/>
      <c r="K718" s="252"/>
      <c r="L718" s="257"/>
      <c r="M718" s="258"/>
      <c r="N718" s="259"/>
      <c r="O718" s="259"/>
      <c r="P718" s="259"/>
      <c r="Q718" s="259"/>
      <c r="R718" s="259"/>
      <c r="S718" s="259"/>
      <c r="T718" s="26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1" t="s">
        <v>185</v>
      </c>
      <c r="AU718" s="261" t="s">
        <v>85</v>
      </c>
      <c r="AV718" s="14" t="s">
        <v>85</v>
      </c>
      <c r="AW718" s="14" t="s">
        <v>34</v>
      </c>
      <c r="AX718" s="14" t="s">
        <v>76</v>
      </c>
      <c r="AY718" s="261" t="s">
        <v>176</v>
      </c>
    </row>
    <row r="719" s="14" customFormat="1">
      <c r="A719" s="14"/>
      <c r="B719" s="251"/>
      <c r="C719" s="252"/>
      <c r="D719" s="242" t="s">
        <v>185</v>
      </c>
      <c r="E719" s="253" t="s">
        <v>1</v>
      </c>
      <c r="F719" s="254" t="s">
        <v>451</v>
      </c>
      <c r="G719" s="252"/>
      <c r="H719" s="255">
        <v>1.5</v>
      </c>
      <c r="I719" s="256"/>
      <c r="J719" s="252"/>
      <c r="K719" s="252"/>
      <c r="L719" s="257"/>
      <c r="M719" s="258"/>
      <c r="N719" s="259"/>
      <c r="O719" s="259"/>
      <c r="P719" s="259"/>
      <c r="Q719" s="259"/>
      <c r="R719" s="259"/>
      <c r="S719" s="259"/>
      <c r="T719" s="26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1" t="s">
        <v>185</v>
      </c>
      <c r="AU719" s="261" t="s">
        <v>85</v>
      </c>
      <c r="AV719" s="14" t="s">
        <v>85</v>
      </c>
      <c r="AW719" s="14" t="s">
        <v>34</v>
      </c>
      <c r="AX719" s="14" t="s">
        <v>76</v>
      </c>
      <c r="AY719" s="261" t="s">
        <v>176</v>
      </c>
    </row>
    <row r="720" s="14" customFormat="1">
      <c r="A720" s="14"/>
      <c r="B720" s="251"/>
      <c r="C720" s="252"/>
      <c r="D720" s="242" t="s">
        <v>185</v>
      </c>
      <c r="E720" s="253" t="s">
        <v>1</v>
      </c>
      <c r="F720" s="254" t="s">
        <v>445</v>
      </c>
      <c r="G720" s="252"/>
      <c r="H720" s="255">
        <v>17</v>
      </c>
      <c r="I720" s="256"/>
      <c r="J720" s="252"/>
      <c r="K720" s="252"/>
      <c r="L720" s="257"/>
      <c r="M720" s="258"/>
      <c r="N720" s="259"/>
      <c r="O720" s="259"/>
      <c r="P720" s="259"/>
      <c r="Q720" s="259"/>
      <c r="R720" s="259"/>
      <c r="S720" s="259"/>
      <c r="T720" s="26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1" t="s">
        <v>185</v>
      </c>
      <c r="AU720" s="261" t="s">
        <v>85</v>
      </c>
      <c r="AV720" s="14" t="s">
        <v>85</v>
      </c>
      <c r="AW720" s="14" t="s">
        <v>34</v>
      </c>
      <c r="AX720" s="14" t="s">
        <v>76</v>
      </c>
      <c r="AY720" s="261" t="s">
        <v>176</v>
      </c>
    </row>
    <row r="721" s="14" customFormat="1">
      <c r="A721" s="14"/>
      <c r="B721" s="251"/>
      <c r="C721" s="252"/>
      <c r="D721" s="242" t="s">
        <v>185</v>
      </c>
      <c r="E721" s="253" t="s">
        <v>1</v>
      </c>
      <c r="F721" s="254" t="s">
        <v>446</v>
      </c>
      <c r="G721" s="252"/>
      <c r="H721" s="255">
        <v>4.5999999999999996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1" t="s">
        <v>185</v>
      </c>
      <c r="AU721" s="261" t="s">
        <v>85</v>
      </c>
      <c r="AV721" s="14" t="s">
        <v>85</v>
      </c>
      <c r="AW721" s="14" t="s">
        <v>34</v>
      </c>
      <c r="AX721" s="14" t="s">
        <v>76</v>
      </c>
      <c r="AY721" s="261" t="s">
        <v>176</v>
      </c>
    </row>
    <row r="722" s="14" customFormat="1">
      <c r="A722" s="14"/>
      <c r="B722" s="251"/>
      <c r="C722" s="252"/>
      <c r="D722" s="242" t="s">
        <v>185</v>
      </c>
      <c r="E722" s="253" t="s">
        <v>1</v>
      </c>
      <c r="F722" s="254" t="s">
        <v>452</v>
      </c>
      <c r="G722" s="252"/>
      <c r="H722" s="255">
        <v>2.2999999999999998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1" t="s">
        <v>185</v>
      </c>
      <c r="AU722" s="261" t="s">
        <v>85</v>
      </c>
      <c r="AV722" s="14" t="s">
        <v>85</v>
      </c>
      <c r="AW722" s="14" t="s">
        <v>34</v>
      </c>
      <c r="AX722" s="14" t="s">
        <v>76</v>
      </c>
      <c r="AY722" s="261" t="s">
        <v>176</v>
      </c>
    </row>
    <row r="723" s="14" customFormat="1">
      <c r="A723" s="14"/>
      <c r="B723" s="251"/>
      <c r="C723" s="252"/>
      <c r="D723" s="242" t="s">
        <v>185</v>
      </c>
      <c r="E723" s="253" t="s">
        <v>1</v>
      </c>
      <c r="F723" s="254" t="s">
        <v>442</v>
      </c>
      <c r="G723" s="252"/>
      <c r="H723" s="255">
        <v>4.2000000000000002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1" t="s">
        <v>185</v>
      </c>
      <c r="AU723" s="261" t="s">
        <v>85</v>
      </c>
      <c r="AV723" s="14" t="s">
        <v>85</v>
      </c>
      <c r="AW723" s="14" t="s">
        <v>34</v>
      </c>
      <c r="AX723" s="14" t="s">
        <v>76</v>
      </c>
      <c r="AY723" s="261" t="s">
        <v>176</v>
      </c>
    </row>
    <row r="724" s="14" customFormat="1">
      <c r="A724" s="14"/>
      <c r="B724" s="251"/>
      <c r="C724" s="252"/>
      <c r="D724" s="242" t="s">
        <v>185</v>
      </c>
      <c r="E724" s="253" t="s">
        <v>1</v>
      </c>
      <c r="F724" s="254" t="s">
        <v>453</v>
      </c>
      <c r="G724" s="252"/>
      <c r="H724" s="255">
        <v>1.8</v>
      </c>
      <c r="I724" s="256"/>
      <c r="J724" s="252"/>
      <c r="K724" s="252"/>
      <c r="L724" s="257"/>
      <c r="M724" s="258"/>
      <c r="N724" s="259"/>
      <c r="O724" s="259"/>
      <c r="P724" s="259"/>
      <c r="Q724" s="259"/>
      <c r="R724" s="259"/>
      <c r="S724" s="259"/>
      <c r="T724" s="26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1" t="s">
        <v>185</v>
      </c>
      <c r="AU724" s="261" t="s">
        <v>85</v>
      </c>
      <c r="AV724" s="14" t="s">
        <v>85</v>
      </c>
      <c r="AW724" s="14" t="s">
        <v>34</v>
      </c>
      <c r="AX724" s="14" t="s">
        <v>76</v>
      </c>
      <c r="AY724" s="261" t="s">
        <v>176</v>
      </c>
    </row>
    <row r="725" s="14" customFormat="1">
      <c r="A725" s="14"/>
      <c r="B725" s="251"/>
      <c r="C725" s="252"/>
      <c r="D725" s="242" t="s">
        <v>185</v>
      </c>
      <c r="E725" s="253" t="s">
        <v>1</v>
      </c>
      <c r="F725" s="254" t="s">
        <v>454</v>
      </c>
      <c r="G725" s="252"/>
      <c r="H725" s="255">
        <v>1.7</v>
      </c>
      <c r="I725" s="256"/>
      <c r="J725" s="252"/>
      <c r="K725" s="252"/>
      <c r="L725" s="257"/>
      <c r="M725" s="258"/>
      <c r="N725" s="259"/>
      <c r="O725" s="259"/>
      <c r="P725" s="259"/>
      <c r="Q725" s="259"/>
      <c r="R725" s="259"/>
      <c r="S725" s="259"/>
      <c r="T725" s="26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1" t="s">
        <v>185</v>
      </c>
      <c r="AU725" s="261" t="s">
        <v>85</v>
      </c>
      <c r="AV725" s="14" t="s">
        <v>85</v>
      </c>
      <c r="AW725" s="14" t="s">
        <v>34</v>
      </c>
      <c r="AX725" s="14" t="s">
        <v>76</v>
      </c>
      <c r="AY725" s="261" t="s">
        <v>176</v>
      </c>
    </row>
    <row r="726" s="14" customFormat="1">
      <c r="A726" s="14"/>
      <c r="B726" s="251"/>
      <c r="C726" s="252"/>
      <c r="D726" s="242" t="s">
        <v>185</v>
      </c>
      <c r="E726" s="253" t="s">
        <v>1</v>
      </c>
      <c r="F726" s="254" t="s">
        <v>443</v>
      </c>
      <c r="G726" s="252"/>
      <c r="H726" s="255">
        <v>14.25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1" t="s">
        <v>185</v>
      </c>
      <c r="AU726" s="261" t="s">
        <v>85</v>
      </c>
      <c r="AV726" s="14" t="s">
        <v>85</v>
      </c>
      <c r="AW726" s="14" t="s">
        <v>34</v>
      </c>
      <c r="AX726" s="14" t="s">
        <v>76</v>
      </c>
      <c r="AY726" s="261" t="s">
        <v>176</v>
      </c>
    </row>
    <row r="727" s="15" customFormat="1">
      <c r="A727" s="15"/>
      <c r="B727" s="267"/>
      <c r="C727" s="268"/>
      <c r="D727" s="242" t="s">
        <v>185</v>
      </c>
      <c r="E727" s="269" t="s">
        <v>1</v>
      </c>
      <c r="F727" s="270" t="s">
        <v>291</v>
      </c>
      <c r="G727" s="268"/>
      <c r="H727" s="271">
        <v>184.75</v>
      </c>
      <c r="I727" s="272"/>
      <c r="J727" s="268"/>
      <c r="K727" s="268"/>
      <c r="L727" s="273"/>
      <c r="M727" s="274"/>
      <c r="N727" s="275"/>
      <c r="O727" s="275"/>
      <c r="P727" s="275"/>
      <c r="Q727" s="275"/>
      <c r="R727" s="275"/>
      <c r="S727" s="275"/>
      <c r="T727" s="276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7" t="s">
        <v>185</v>
      </c>
      <c r="AU727" s="277" t="s">
        <v>85</v>
      </c>
      <c r="AV727" s="15" t="s">
        <v>177</v>
      </c>
      <c r="AW727" s="15" t="s">
        <v>34</v>
      </c>
      <c r="AX727" s="15" t="s">
        <v>76</v>
      </c>
      <c r="AY727" s="277" t="s">
        <v>176</v>
      </c>
    </row>
    <row r="728" s="16" customFormat="1">
      <c r="A728" s="16"/>
      <c r="B728" s="278"/>
      <c r="C728" s="279"/>
      <c r="D728" s="242" t="s">
        <v>185</v>
      </c>
      <c r="E728" s="280" t="s">
        <v>1</v>
      </c>
      <c r="F728" s="281" t="s">
        <v>307</v>
      </c>
      <c r="G728" s="279"/>
      <c r="H728" s="282">
        <v>407.94999999999999</v>
      </c>
      <c r="I728" s="283"/>
      <c r="J728" s="279"/>
      <c r="K728" s="279"/>
      <c r="L728" s="284"/>
      <c r="M728" s="285"/>
      <c r="N728" s="286"/>
      <c r="O728" s="286"/>
      <c r="P728" s="286"/>
      <c r="Q728" s="286"/>
      <c r="R728" s="286"/>
      <c r="S728" s="286"/>
      <c r="T728" s="287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88" t="s">
        <v>185</v>
      </c>
      <c r="AU728" s="288" t="s">
        <v>85</v>
      </c>
      <c r="AV728" s="16" t="s">
        <v>183</v>
      </c>
      <c r="AW728" s="16" t="s">
        <v>34</v>
      </c>
      <c r="AX728" s="16" t="s">
        <v>83</v>
      </c>
      <c r="AY728" s="288" t="s">
        <v>176</v>
      </c>
    </row>
    <row r="729" s="2" customFormat="1" ht="24.15" customHeight="1">
      <c r="A729" s="39"/>
      <c r="B729" s="40"/>
      <c r="C729" s="227" t="s">
        <v>540</v>
      </c>
      <c r="D729" s="227" t="s">
        <v>179</v>
      </c>
      <c r="E729" s="228" t="s">
        <v>541</v>
      </c>
      <c r="F729" s="229" t="s">
        <v>542</v>
      </c>
      <c r="G729" s="230" t="s">
        <v>252</v>
      </c>
      <c r="H729" s="231">
        <v>1.6000000000000001</v>
      </c>
      <c r="I729" s="232"/>
      <c r="J729" s="233">
        <f>ROUND(I729*H729,2)</f>
        <v>0</v>
      </c>
      <c r="K729" s="229" t="s">
        <v>225</v>
      </c>
      <c r="L729" s="45"/>
      <c r="M729" s="234" t="s">
        <v>1</v>
      </c>
      <c r="N729" s="235" t="s">
        <v>41</v>
      </c>
      <c r="O729" s="92"/>
      <c r="P729" s="236">
        <f>O729*H729</f>
        <v>0</v>
      </c>
      <c r="Q729" s="236">
        <v>0.00055000000000000003</v>
      </c>
      <c r="R729" s="236">
        <f>Q729*H729</f>
        <v>0.00088000000000000014</v>
      </c>
      <c r="S729" s="236">
        <v>0.001</v>
      </c>
      <c r="T729" s="237">
        <f>S729*H729</f>
        <v>0.0016000000000000001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8" t="s">
        <v>324</v>
      </c>
      <c r="AT729" s="238" t="s">
        <v>179</v>
      </c>
      <c r="AU729" s="238" t="s">
        <v>85</v>
      </c>
      <c r="AY729" s="18" t="s">
        <v>176</v>
      </c>
      <c r="BE729" s="239">
        <f>IF(N729="základní",J729,0)</f>
        <v>0</v>
      </c>
      <c r="BF729" s="239">
        <f>IF(N729="snížená",J729,0)</f>
        <v>0</v>
      </c>
      <c r="BG729" s="239">
        <f>IF(N729="zákl. přenesená",J729,0)</f>
        <v>0</v>
      </c>
      <c r="BH729" s="239">
        <f>IF(N729="sníž. přenesená",J729,0)</f>
        <v>0</v>
      </c>
      <c r="BI729" s="239">
        <f>IF(N729="nulová",J729,0)</f>
        <v>0</v>
      </c>
      <c r="BJ729" s="18" t="s">
        <v>83</v>
      </c>
      <c r="BK729" s="239">
        <f>ROUND(I729*H729,2)</f>
        <v>0</v>
      </c>
      <c r="BL729" s="18" t="s">
        <v>324</v>
      </c>
      <c r="BM729" s="238" t="s">
        <v>543</v>
      </c>
    </row>
    <row r="730" s="2" customFormat="1">
      <c r="A730" s="39"/>
      <c r="B730" s="40"/>
      <c r="C730" s="41"/>
      <c r="D730" s="262" t="s">
        <v>194</v>
      </c>
      <c r="E730" s="41"/>
      <c r="F730" s="263" t="s">
        <v>544</v>
      </c>
      <c r="G730" s="41"/>
      <c r="H730" s="41"/>
      <c r="I730" s="264"/>
      <c r="J730" s="41"/>
      <c r="K730" s="41"/>
      <c r="L730" s="45"/>
      <c r="M730" s="265"/>
      <c r="N730" s="266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194</v>
      </c>
      <c r="AU730" s="18" t="s">
        <v>85</v>
      </c>
    </row>
    <row r="731" s="13" customFormat="1">
      <c r="A731" s="13"/>
      <c r="B731" s="240"/>
      <c r="C731" s="241"/>
      <c r="D731" s="242" t="s">
        <v>185</v>
      </c>
      <c r="E731" s="243" t="s">
        <v>1</v>
      </c>
      <c r="F731" s="244" t="s">
        <v>207</v>
      </c>
      <c r="G731" s="241"/>
      <c r="H731" s="243" t="s">
        <v>1</v>
      </c>
      <c r="I731" s="245"/>
      <c r="J731" s="241"/>
      <c r="K731" s="241"/>
      <c r="L731" s="246"/>
      <c r="M731" s="247"/>
      <c r="N731" s="248"/>
      <c r="O731" s="248"/>
      <c r="P731" s="248"/>
      <c r="Q731" s="248"/>
      <c r="R731" s="248"/>
      <c r="S731" s="248"/>
      <c r="T731" s="24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0" t="s">
        <v>185</v>
      </c>
      <c r="AU731" s="250" t="s">
        <v>85</v>
      </c>
      <c r="AV731" s="13" t="s">
        <v>83</v>
      </c>
      <c r="AW731" s="13" t="s">
        <v>34</v>
      </c>
      <c r="AX731" s="13" t="s">
        <v>76</v>
      </c>
      <c r="AY731" s="250" t="s">
        <v>176</v>
      </c>
    </row>
    <row r="732" s="13" customFormat="1">
      <c r="A732" s="13"/>
      <c r="B732" s="240"/>
      <c r="C732" s="241"/>
      <c r="D732" s="242" t="s">
        <v>185</v>
      </c>
      <c r="E732" s="243" t="s">
        <v>1</v>
      </c>
      <c r="F732" s="244" t="s">
        <v>281</v>
      </c>
      <c r="G732" s="241"/>
      <c r="H732" s="243" t="s">
        <v>1</v>
      </c>
      <c r="I732" s="245"/>
      <c r="J732" s="241"/>
      <c r="K732" s="241"/>
      <c r="L732" s="246"/>
      <c r="M732" s="247"/>
      <c r="N732" s="248"/>
      <c r="O732" s="248"/>
      <c r="P732" s="248"/>
      <c r="Q732" s="248"/>
      <c r="R732" s="248"/>
      <c r="S732" s="248"/>
      <c r="T732" s="24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0" t="s">
        <v>185</v>
      </c>
      <c r="AU732" s="250" t="s">
        <v>85</v>
      </c>
      <c r="AV732" s="13" t="s">
        <v>83</v>
      </c>
      <c r="AW732" s="13" t="s">
        <v>34</v>
      </c>
      <c r="AX732" s="13" t="s">
        <v>76</v>
      </c>
      <c r="AY732" s="250" t="s">
        <v>176</v>
      </c>
    </row>
    <row r="733" s="13" customFormat="1">
      <c r="A733" s="13"/>
      <c r="B733" s="240"/>
      <c r="C733" s="241"/>
      <c r="D733" s="242" t="s">
        <v>185</v>
      </c>
      <c r="E733" s="243" t="s">
        <v>1</v>
      </c>
      <c r="F733" s="244" t="s">
        <v>188</v>
      </c>
      <c r="G733" s="241"/>
      <c r="H733" s="243" t="s">
        <v>1</v>
      </c>
      <c r="I733" s="245"/>
      <c r="J733" s="241"/>
      <c r="K733" s="241"/>
      <c r="L733" s="246"/>
      <c r="M733" s="247"/>
      <c r="N733" s="248"/>
      <c r="O733" s="248"/>
      <c r="P733" s="248"/>
      <c r="Q733" s="248"/>
      <c r="R733" s="248"/>
      <c r="S733" s="248"/>
      <c r="T733" s="24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0" t="s">
        <v>185</v>
      </c>
      <c r="AU733" s="250" t="s">
        <v>85</v>
      </c>
      <c r="AV733" s="13" t="s">
        <v>83</v>
      </c>
      <c r="AW733" s="13" t="s">
        <v>34</v>
      </c>
      <c r="AX733" s="13" t="s">
        <v>76</v>
      </c>
      <c r="AY733" s="250" t="s">
        <v>176</v>
      </c>
    </row>
    <row r="734" s="14" customFormat="1">
      <c r="A734" s="14"/>
      <c r="B734" s="251"/>
      <c r="C734" s="252"/>
      <c r="D734" s="242" t="s">
        <v>185</v>
      </c>
      <c r="E734" s="253" t="s">
        <v>1</v>
      </c>
      <c r="F734" s="254" t="s">
        <v>545</v>
      </c>
      <c r="G734" s="252"/>
      <c r="H734" s="255">
        <v>1.6000000000000001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1" t="s">
        <v>185</v>
      </c>
      <c r="AU734" s="261" t="s">
        <v>85</v>
      </c>
      <c r="AV734" s="14" t="s">
        <v>85</v>
      </c>
      <c r="AW734" s="14" t="s">
        <v>34</v>
      </c>
      <c r="AX734" s="14" t="s">
        <v>76</v>
      </c>
      <c r="AY734" s="261" t="s">
        <v>176</v>
      </c>
    </row>
    <row r="735" s="16" customFormat="1">
      <c r="A735" s="16"/>
      <c r="B735" s="278"/>
      <c r="C735" s="279"/>
      <c r="D735" s="242" t="s">
        <v>185</v>
      </c>
      <c r="E735" s="280" t="s">
        <v>1</v>
      </c>
      <c r="F735" s="281" t="s">
        <v>307</v>
      </c>
      <c r="G735" s="279"/>
      <c r="H735" s="282">
        <v>1.6000000000000001</v>
      </c>
      <c r="I735" s="283"/>
      <c r="J735" s="279"/>
      <c r="K735" s="279"/>
      <c r="L735" s="284"/>
      <c r="M735" s="285"/>
      <c r="N735" s="286"/>
      <c r="O735" s="286"/>
      <c r="P735" s="286"/>
      <c r="Q735" s="286"/>
      <c r="R735" s="286"/>
      <c r="S735" s="286"/>
      <c r="T735" s="287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88" t="s">
        <v>185</v>
      </c>
      <c r="AU735" s="288" t="s">
        <v>85</v>
      </c>
      <c r="AV735" s="16" t="s">
        <v>183</v>
      </c>
      <c r="AW735" s="16" t="s">
        <v>34</v>
      </c>
      <c r="AX735" s="16" t="s">
        <v>83</v>
      </c>
      <c r="AY735" s="288" t="s">
        <v>176</v>
      </c>
    </row>
    <row r="736" s="2" customFormat="1" ht="24.15" customHeight="1">
      <c r="A736" s="39"/>
      <c r="B736" s="40"/>
      <c r="C736" s="289" t="s">
        <v>546</v>
      </c>
      <c r="D736" s="289" t="s">
        <v>547</v>
      </c>
      <c r="E736" s="290" t="s">
        <v>548</v>
      </c>
      <c r="F736" s="291" t="s">
        <v>549</v>
      </c>
      <c r="G736" s="292" t="s">
        <v>550</v>
      </c>
      <c r="H736" s="293">
        <v>0.080000000000000002</v>
      </c>
      <c r="I736" s="294"/>
      <c r="J736" s="295">
        <f>ROUND(I736*H736,2)</f>
        <v>0</v>
      </c>
      <c r="K736" s="291" t="s">
        <v>225</v>
      </c>
      <c r="L736" s="296"/>
      <c r="M736" s="297" t="s">
        <v>1</v>
      </c>
      <c r="N736" s="298" t="s">
        <v>41</v>
      </c>
      <c r="O736" s="92"/>
      <c r="P736" s="236">
        <f>O736*H736</f>
        <v>0</v>
      </c>
      <c r="Q736" s="236">
        <v>0.00063000000000000003</v>
      </c>
      <c r="R736" s="236">
        <f>Q736*H736</f>
        <v>5.0400000000000005E-05</v>
      </c>
      <c r="S736" s="236">
        <v>0</v>
      </c>
      <c r="T736" s="237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8" t="s">
        <v>540</v>
      </c>
      <c r="AT736" s="238" t="s">
        <v>547</v>
      </c>
      <c r="AU736" s="238" t="s">
        <v>85</v>
      </c>
      <c r="AY736" s="18" t="s">
        <v>176</v>
      </c>
      <c r="BE736" s="239">
        <f>IF(N736="základní",J736,0)</f>
        <v>0</v>
      </c>
      <c r="BF736" s="239">
        <f>IF(N736="snížená",J736,0)</f>
        <v>0</v>
      </c>
      <c r="BG736" s="239">
        <f>IF(N736="zákl. přenesená",J736,0)</f>
        <v>0</v>
      </c>
      <c r="BH736" s="239">
        <f>IF(N736="sníž. přenesená",J736,0)</f>
        <v>0</v>
      </c>
      <c r="BI736" s="239">
        <f>IF(N736="nulová",J736,0)</f>
        <v>0</v>
      </c>
      <c r="BJ736" s="18" t="s">
        <v>83</v>
      </c>
      <c r="BK736" s="239">
        <f>ROUND(I736*H736,2)</f>
        <v>0</v>
      </c>
      <c r="BL736" s="18" t="s">
        <v>324</v>
      </c>
      <c r="BM736" s="238" t="s">
        <v>551</v>
      </c>
    </row>
    <row r="737" s="14" customFormat="1">
      <c r="A737" s="14"/>
      <c r="B737" s="251"/>
      <c r="C737" s="252"/>
      <c r="D737" s="242" t="s">
        <v>185</v>
      </c>
      <c r="E737" s="252"/>
      <c r="F737" s="254" t="s">
        <v>552</v>
      </c>
      <c r="G737" s="252"/>
      <c r="H737" s="255">
        <v>0.080000000000000002</v>
      </c>
      <c r="I737" s="256"/>
      <c r="J737" s="252"/>
      <c r="K737" s="252"/>
      <c r="L737" s="257"/>
      <c r="M737" s="258"/>
      <c r="N737" s="259"/>
      <c r="O737" s="259"/>
      <c r="P737" s="259"/>
      <c r="Q737" s="259"/>
      <c r="R737" s="259"/>
      <c r="S737" s="259"/>
      <c r="T737" s="26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1" t="s">
        <v>185</v>
      </c>
      <c r="AU737" s="261" t="s">
        <v>85</v>
      </c>
      <c r="AV737" s="14" t="s">
        <v>85</v>
      </c>
      <c r="AW737" s="14" t="s">
        <v>4</v>
      </c>
      <c r="AX737" s="14" t="s">
        <v>83</v>
      </c>
      <c r="AY737" s="261" t="s">
        <v>176</v>
      </c>
    </row>
    <row r="738" s="2" customFormat="1" ht="16.5" customHeight="1">
      <c r="A738" s="39"/>
      <c r="B738" s="40"/>
      <c r="C738" s="289" t="s">
        <v>553</v>
      </c>
      <c r="D738" s="289" t="s">
        <v>547</v>
      </c>
      <c r="E738" s="290" t="s">
        <v>554</v>
      </c>
      <c r="F738" s="291" t="s">
        <v>555</v>
      </c>
      <c r="G738" s="292" t="s">
        <v>252</v>
      </c>
      <c r="H738" s="293">
        <v>3.2000000000000002</v>
      </c>
      <c r="I738" s="294"/>
      <c r="J738" s="295">
        <f>ROUND(I738*H738,2)</f>
        <v>0</v>
      </c>
      <c r="K738" s="291" t="s">
        <v>225</v>
      </c>
      <c r="L738" s="296"/>
      <c r="M738" s="297" t="s">
        <v>1</v>
      </c>
      <c r="N738" s="298" t="s">
        <v>41</v>
      </c>
      <c r="O738" s="92"/>
      <c r="P738" s="236">
        <f>O738*H738</f>
        <v>0</v>
      </c>
      <c r="Q738" s="236">
        <v>0.00077999999999999999</v>
      </c>
      <c r="R738" s="236">
        <f>Q738*H738</f>
        <v>0.002496</v>
      </c>
      <c r="S738" s="236">
        <v>0</v>
      </c>
      <c r="T738" s="237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8" t="s">
        <v>540</v>
      </c>
      <c r="AT738" s="238" t="s">
        <v>547</v>
      </c>
      <c r="AU738" s="238" t="s">
        <v>85</v>
      </c>
      <c r="AY738" s="18" t="s">
        <v>176</v>
      </c>
      <c r="BE738" s="239">
        <f>IF(N738="základní",J738,0)</f>
        <v>0</v>
      </c>
      <c r="BF738" s="239">
        <f>IF(N738="snížená",J738,0)</f>
        <v>0</v>
      </c>
      <c r="BG738" s="239">
        <f>IF(N738="zákl. přenesená",J738,0)</f>
        <v>0</v>
      </c>
      <c r="BH738" s="239">
        <f>IF(N738="sníž. přenesená",J738,0)</f>
        <v>0</v>
      </c>
      <c r="BI738" s="239">
        <f>IF(N738="nulová",J738,0)</f>
        <v>0</v>
      </c>
      <c r="BJ738" s="18" t="s">
        <v>83</v>
      </c>
      <c r="BK738" s="239">
        <f>ROUND(I738*H738,2)</f>
        <v>0</v>
      </c>
      <c r="BL738" s="18" t="s">
        <v>324</v>
      </c>
      <c r="BM738" s="238" t="s">
        <v>556</v>
      </c>
    </row>
    <row r="739" s="14" customFormat="1">
      <c r="A739" s="14"/>
      <c r="B739" s="251"/>
      <c r="C739" s="252"/>
      <c r="D739" s="242" t="s">
        <v>185</v>
      </c>
      <c r="E739" s="252"/>
      <c r="F739" s="254" t="s">
        <v>557</v>
      </c>
      <c r="G739" s="252"/>
      <c r="H739" s="255">
        <v>3.2000000000000002</v>
      </c>
      <c r="I739" s="256"/>
      <c r="J739" s="252"/>
      <c r="K739" s="252"/>
      <c r="L739" s="257"/>
      <c r="M739" s="258"/>
      <c r="N739" s="259"/>
      <c r="O739" s="259"/>
      <c r="P739" s="259"/>
      <c r="Q739" s="259"/>
      <c r="R739" s="259"/>
      <c r="S739" s="259"/>
      <c r="T739" s="26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1" t="s">
        <v>185</v>
      </c>
      <c r="AU739" s="261" t="s">
        <v>85</v>
      </c>
      <c r="AV739" s="14" t="s">
        <v>85</v>
      </c>
      <c r="AW739" s="14" t="s">
        <v>4</v>
      </c>
      <c r="AX739" s="14" t="s">
        <v>83</v>
      </c>
      <c r="AY739" s="261" t="s">
        <v>176</v>
      </c>
    </row>
    <row r="740" s="2" customFormat="1" ht="24.15" customHeight="1">
      <c r="A740" s="39"/>
      <c r="B740" s="40"/>
      <c r="C740" s="289" t="s">
        <v>558</v>
      </c>
      <c r="D740" s="289" t="s">
        <v>547</v>
      </c>
      <c r="E740" s="290" t="s">
        <v>559</v>
      </c>
      <c r="F740" s="291" t="s">
        <v>560</v>
      </c>
      <c r="G740" s="292" t="s">
        <v>550</v>
      </c>
      <c r="H740" s="293">
        <v>0.080000000000000002</v>
      </c>
      <c r="I740" s="294"/>
      <c r="J740" s="295">
        <f>ROUND(I740*H740,2)</f>
        <v>0</v>
      </c>
      <c r="K740" s="291" t="s">
        <v>225</v>
      </c>
      <c r="L740" s="296"/>
      <c r="M740" s="297" t="s">
        <v>1</v>
      </c>
      <c r="N740" s="298" t="s">
        <v>41</v>
      </c>
      <c r="O740" s="92"/>
      <c r="P740" s="236">
        <f>O740*H740</f>
        <v>0</v>
      </c>
      <c r="Q740" s="236">
        <v>0.00173</v>
      </c>
      <c r="R740" s="236">
        <f>Q740*H740</f>
        <v>0.0001384</v>
      </c>
      <c r="S740" s="236">
        <v>0</v>
      </c>
      <c r="T740" s="237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8" t="s">
        <v>540</v>
      </c>
      <c r="AT740" s="238" t="s">
        <v>547</v>
      </c>
      <c r="AU740" s="238" t="s">
        <v>85</v>
      </c>
      <c r="AY740" s="18" t="s">
        <v>176</v>
      </c>
      <c r="BE740" s="239">
        <f>IF(N740="základní",J740,0)</f>
        <v>0</v>
      </c>
      <c r="BF740" s="239">
        <f>IF(N740="snížená",J740,0)</f>
        <v>0</v>
      </c>
      <c r="BG740" s="239">
        <f>IF(N740="zákl. přenesená",J740,0)</f>
        <v>0</v>
      </c>
      <c r="BH740" s="239">
        <f>IF(N740="sníž. přenesená",J740,0)</f>
        <v>0</v>
      </c>
      <c r="BI740" s="239">
        <f>IF(N740="nulová",J740,0)</f>
        <v>0</v>
      </c>
      <c r="BJ740" s="18" t="s">
        <v>83</v>
      </c>
      <c r="BK740" s="239">
        <f>ROUND(I740*H740,2)</f>
        <v>0</v>
      </c>
      <c r="BL740" s="18" t="s">
        <v>324</v>
      </c>
      <c r="BM740" s="238" t="s">
        <v>561</v>
      </c>
    </row>
    <row r="741" s="14" customFormat="1">
      <c r="A741" s="14"/>
      <c r="B741" s="251"/>
      <c r="C741" s="252"/>
      <c r="D741" s="242" t="s">
        <v>185</v>
      </c>
      <c r="E741" s="252"/>
      <c r="F741" s="254" t="s">
        <v>552</v>
      </c>
      <c r="G741" s="252"/>
      <c r="H741" s="255">
        <v>0.080000000000000002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1" t="s">
        <v>185</v>
      </c>
      <c r="AU741" s="261" t="s">
        <v>85</v>
      </c>
      <c r="AV741" s="14" t="s">
        <v>85</v>
      </c>
      <c r="AW741" s="14" t="s">
        <v>4</v>
      </c>
      <c r="AX741" s="14" t="s">
        <v>83</v>
      </c>
      <c r="AY741" s="261" t="s">
        <v>176</v>
      </c>
    </row>
    <row r="742" s="12" customFormat="1" ht="20.88" customHeight="1">
      <c r="A742" s="12"/>
      <c r="B742" s="211"/>
      <c r="C742" s="212"/>
      <c r="D742" s="213" t="s">
        <v>75</v>
      </c>
      <c r="E742" s="225" t="s">
        <v>562</v>
      </c>
      <c r="F742" s="225" t="s">
        <v>563</v>
      </c>
      <c r="G742" s="212"/>
      <c r="H742" s="212"/>
      <c r="I742" s="215"/>
      <c r="J742" s="226">
        <f>BK742</f>
        <v>0</v>
      </c>
      <c r="K742" s="212"/>
      <c r="L742" s="217"/>
      <c r="M742" s="218"/>
      <c r="N742" s="219"/>
      <c r="O742" s="219"/>
      <c r="P742" s="220">
        <f>SUM(P743:P1333)</f>
        <v>0</v>
      </c>
      <c r="Q742" s="219"/>
      <c r="R742" s="220">
        <f>SUM(R743:R1333)</f>
        <v>1.2744883999999999</v>
      </c>
      <c r="S742" s="219"/>
      <c r="T742" s="221">
        <f>SUM(T743:T1333)</f>
        <v>117.05285489999994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22" t="s">
        <v>83</v>
      </c>
      <c r="AT742" s="223" t="s">
        <v>75</v>
      </c>
      <c r="AU742" s="223" t="s">
        <v>85</v>
      </c>
      <c r="AY742" s="222" t="s">
        <v>176</v>
      </c>
      <c r="BK742" s="224">
        <f>SUM(BK743:BK1333)</f>
        <v>0</v>
      </c>
    </row>
    <row r="743" s="2" customFormat="1" ht="21.75" customHeight="1">
      <c r="A743" s="39"/>
      <c r="B743" s="40"/>
      <c r="C743" s="227" t="s">
        <v>564</v>
      </c>
      <c r="D743" s="227" t="s">
        <v>179</v>
      </c>
      <c r="E743" s="228" t="s">
        <v>565</v>
      </c>
      <c r="F743" s="229" t="s">
        <v>566</v>
      </c>
      <c r="G743" s="230" t="s">
        <v>182</v>
      </c>
      <c r="H743" s="231">
        <v>6</v>
      </c>
      <c r="I743" s="232"/>
      <c r="J743" s="233">
        <f>ROUND(I743*H743,2)</f>
        <v>0</v>
      </c>
      <c r="K743" s="229" t="s">
        <v>225</v>
      </c>
      <c r="L743" s="45"/>
      <c r="M743" s="234" t="s">
        <v>1</v>
      </c>
      <c r="N743" s="235" t="s">
        <v>41</v>
      </c>
      <c r="O743" s="92"/>
      <c r="P743" s="236">
        <f>O743*H743</f>
        <v>0</v>
      </c>
      <c r="Q743" s="236">
        <v>0</v>
      </c>
      <c r="R743" s="236">
        <f>Q743*H743</f>
        <v>0</v>
      </c>
      <c r="S743" s="236">
        <v>0</v>
      </c>
      <c r="T743" s="237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8" t="s">
        <v>567</v>
      </c>
      <c r="AT743" s="238" t="s">
        <v>179</v>
      </c>
      <c r="AU743" s="238" t="s">
        <v>177</v>
      </c>
      <c r="AY743" s="18" t="s">
        <v>176</v>
      </c>
      <c r="BE743" s="239">
        <f>IF(N743="základní",J743,0)</f>
        <v>0</v>
      </c>
      <c r="BF743" s="239">
        <f>IF(N743="snížená",J743,0)</f>
        <v>0</v>
      </c>
      <c r="BG743" s="239">
        <f>IF(N743="zákl. přenesená",J743,0)</f>
        <v>0</v>
      </c>
      <c r="BH743" s="239">
        <f>IF(N743="sníž. přenesená",J743,0)</f>
        <v>0</v>
      </c>
      <c r="BI743" s="239">
        <f>IF(N743="nulová",J743,0)</f>
        <v>0</v>
      </c>
      <c r="BJ743" s="18" t="s">
        <v>83</v>
      </c>
      <c r="BK743" s="239">
        <f>ROUND(I743*H743,2)</f>
        <v>0</v>
      </c>
      <c r="BL743" s="18" t="s">
        <v>567</v>
      </c>
      <c r="BM743" s="238" t="s">
        <v>568</v>
      </c>
    </row>
    <row r="744" s="2" customFormat="1">
      <c r="A744" s="39"/>
      <c r="B744" s="40"/>
      <c r="C744" s="41"/>
      <c r="D744" s="262" t="s">
        <v>194</v>
      </c>
      <c r="E744" s="41"/>
      <c r="F744" s="263" t="s">
        <v>569</v>
      </c>
      <c r="G744" s="41"/>
      <c r="H744" s="41"/>
      <c r="I744" s="264"/>
      <c r="J744" s="41"/>
      <c r="K744" s="41"/>
      <c r="L744" s="45"/>
      <c r="M744" s="265"/>
      <c r="N744" s="266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194</v>
      </c>
      <c r="AU744" s="18" t="s">
        <v>177</v>
      </c>
    </row>
    <row r="745" s="13" customFormat="1">
      <c r="A745" s="13"/>
      <c r="B745" s="240"/>
      <c r="C745" s="241"/>
      <c r="D745" s="242" t="s">
        <v>185</v>
      </c>
      <c r="E745" s="243" t="s">
        <v>1</v>
      </c>
      <c r="F745" s="244" t="s">
        <v>570</v>
      </c>
      <c r="G745" s="241"/>
      <c r="H745" s="243" t="s">
        <v>1</v>
      </c>
      <c r="I745" s="245"/>
      <c r="J745" s="241"/>
      <c r="K745" s="241"/>
      <c r="L745" s="246"/>
      <c r="M745" s="247"/>
      <c r="N745" s="248"/>
      <c r="O745" s="248"/>
      <c r="P745" s="248"/>
      <c r="Q745" s="248"/>
      <c r="R745" s="248"/>
      <c r="S745" s="248"/>
      <c r="T745" s="24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0" t="s">
        <v>185</v>
      </c>
      <c r="AU745" s="250" t="s">
        <v>177</v>
      </c>
      <c r="AV745" s="13" t="s">
        <v>83</v>
      </c>
      <c r="AW745" s="13" t="s">
        <v>34</v>
      </c>
      <c r="AX745" s="13" t="s">
        <v>76</v>
      </c>
      <c r="AY745" s="250" t="s">
        <v>176</v>
      </c>
    </row>
    <row r="746" s="13" customFormat="1">
      <c r="A746" s="13"/>
      <c r="B746" s="240"/>
      <c r="C746" s="241"/>
      <c r="D746" s="242" t="s">
        <v>185</v>
      </c>
      <c r="E746" s="243" t="s">
        <v>1</v>
      </c>
      <c r="F746" s="244" t="s">
        <v>188</v>
      </c>
      <c r="G746" s="241"/>
      <c r="H746" s="243" t="s">
        <v>1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0" t="s">
        <v>185</v>
      </c>
      <c r="AU746" s="250" t="s">
        <v>177</v>
      </c>
      <c r="AV746" s="13" t="s">
        <v>83</v>
      </c>
      <c r="AW746" s="13" t="s">
        <v>34</v>
      </c>
      <c r="AX746" s="13" t="s">
        <v>76</v>
      </c>
      <c r="AY746" s="250" t="s">
        <v>176</v>
      </c>
    </row>
    <row r="747" s="13" customFormat="1">
      <c r="A747" s="13"/>
      <c r="B747" s="240"/>
      <c r="C747" s="241"/>
      <c r="D747" s="242" t="s">
        <v>185</v>
      </c>
      <c r="E747" s="243" t="s">
        <v>1</v>
      </c>
      <c r="F747" s="244" t="s">
        <v>571</v>
      </c>
      <c r="G747" s="241"/>
      <c r="H747" s="243" t="s">
        <v>1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0" t="s">
        <v>185</v>
      </c>
      <c r="AU747" s="250" t="s">
        <v>177</v>
      </c>
      <c r="AV747" s="13" t="s">
        <v>83</v>
      </c>
      <c r="AW747" s="13" t="s">
        <v>34</v>
      </c>
      <c r="AX747" s="13" t="s">
        <v>76</v>
      </c>
      <c r="AY747" s="250" t="s">
        <v>176</v>
      </c>
    </row>
    <row r="748" s="14" customFormat="1">
      <c r="A748" s="14"/>
      <c r="B748" s="251"/>
      <c r="C748" s="252"/>
      <c r="D748" s="242" t="s">
        <v>185</v>
      </c>
      <c r="E748" s="253" t="s">
        <v>1</v>
      </c>
      <c r="F748" s="254" t="s">
        <v>222</v>
      </c>
      <c r="G748" s="252"/>
      <c r="H748" s="255">
        <v>6</v>
      </c>
      <c r="I748" s="256"/>
      <c r="J748" s="252"/>
      <c r="K748" s="252"/>
      <c r="L748" s="257"/>
      <c r="M748" s="258"/>
      <c r="N748" s="259"/>
      <c r="O748" s="259"/>
      <c r="P748" s="259"/>
      <c r="Q748" s="259"/>
      <c r="R748" s="259"/>
      <c r="S748" s="259"/>
      <c r="T748" s="26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1" t="s">
        <v>185</v>
      </c>
      <c r="AU748" s="261" t="s">
        <v>177</v>
      </c>
      <c r="AV748" s="14" t="s">
        <v>85</v>
      </c>
      <c r="AW748" s="14" t="s">
        <v>34</v>
      </c>
      <c r="AX748" s="14" t="s">
        <v>76</v>
      </c>
      <c r="AY748" s="261" t="s">
        <v>176</v>
      </c>
    </row>
    <row r="749" s="2" customFormat="1" ht="24.15" customHeight="1">
      <c r="A749" s="39"/>
      <c r="B749" s="40"/>
      <c r="C749" s="227" t="s">
        <v>572</v>
      </c>
      <c r="D749" s="227" t="s">
        <v>179</v>
      </c>
      <c r="E749" s="228" t="s">
        <v>573</v>
      </c>
      <c r="F749" s="229" t="s">
        <v>574</v>
      </c>
      <c r="G749" s="230" t="s">
        <v>243</v>
      </c>
      <c r="H749" s="231">
        <v>10.6</v>
      </c>
      <c r="I749" s="232"/>
      <c r="J749" s="233">
        <f>ROUND(I749*H749,2)</f>
        <v>0</v>
      </c>
      <c r="K749" s="229" t="s">
        <v>225</v>
      </c>
      <c r="L749" s="45"/>
      <c r="M749" s="234" t="s">
        <v>1</v>
      </c>
      <c r="N749" s="235" t="s">
        <v>41</v>
      </c>
      <c r="O749" s="92"/>
      <c r="P749" s="236">
        <f>O749*H749</f>
        <v>0</v>
      </c>
      <c r="Q749" s="236">
        <v>0</v>
      </c>
      <c r="R749" s="236">
        <f>Q749*H749</f>
        <v>0</v>
      </c>
      <c r="S749" s="236">
        <v>0.014999999999999999</v>
      </c>
      <c r="T749" s="237">
        <f>S749*H749</f>
        <v>0.159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8" t="s">
        <v>324</v>
      </c>
      <c r="AT749" s="238" t="s">
        <v>179</v>
      </c>
      <c r="AU749" s="238" t="s">
        <v>177</v>
      </c>
      <c r="AY749" s="18" t="s">
        <v>176</v>
      </c>
      <c r="BE749" s="239">
        <f>IF(N749="základní",J749,0)</f>
        <v>0</v>
      </c>
      <c r="BF749" s="239">
        <f>IF(N749="snížená",J749,0)</f>
        <v>0</v>
      </c>
      <c r="BG749" s="239">
        <f>IF(N749="zákl. přenesená",J749,0)</f>
        <v>0</v>
      </c>
      <c r="BH749" s="239">
        <f>IF(N749="sníž. přenesená",J749,0)</f>
        <v>0</v>
      </c>
      <c r="BI749" s="239">
        <f>IF(N749="nulová",J749,0)</f>
        <v>0</v>
      </c>
      <c r="BJ749" s="18" t="s">
        <v>83</v>
      </c>
      <c r="BK749" s="239">
        <f>ROUND(I749*H749,2)</f>
        <v>0</v>
      </c>
      <c r="BL749" s="18" t="s">
        <v>324</v>
      </c>
      <c r="BM749" s="238" t="s">
        <v>575</v>
      </c>
    </row>
    <row r="750" s="2" customFormat="1">
      <c r="A750" s="39"/>
      <c r="B750" s="40"/>
      <c r="C750" s="41"/>
      <c r="D750" s="262" t="s">
        <v>194</v>
      </c>
      <c r="E750" s="41"/>
      <c r="F750" s="263" t="s">
        <v>576</v>
      </c>
      <c r="G750" s="41"/>
      <c r="H750" s="41"/>
      <c r="I750" s="264"/>
      <c r="J750" s="41"/>
      <c r="K750" s="41"/>
      <c r="L750" s="45"/>
      <c r="M750" s="265"/>
      <c r="N750" s="266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194</v>
      </c>
      <c r="AU750" s="18" t="s">
        <v>177</v>
      </c>
    </row>
    <row r="751" s="13" customFormat="1">
      <c r="A751" s="13"/>
      <c r="B751" s="240"/>
      <c r="C751" s="241"/>
      <c r="D751" s="242" t="s">
        <v>185</v>
      </c>
      <c r="E751" s="243" t="s">
        <v>1</v>
      </c>
      <c r="F751" s="244" t="s">
        <v>207</v>
      </c>
      <c r="G751" s="241"/>
      <c r="H751" s="243" t="s">
        <v>1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0" t="s">
        <v>185</v>
      </c>
      <c r="AU751" s="250" t="s">
        <v>177</v>
      </c>
      <c r="AV751" s="13" t="s">
        <v>83</v>
      </c>
      <c r="AW751" s="13" t="s">
        <v>34</v>
      </c>
      <c r="AX751" s="13" t="s">
        <v>76</v>
      </c>
      <c r="AY751" s="250" t="s">
        <v>176</v>
      </c>
    </row>
    <row r="752" s="13" customFormat="1">
      <c r="A752" s="13"/>
      <c r="B752" s="240"/>
      <c r="C752" s="241"/>
      <c r="D752" s="242" t="s">
        <v>185</v>
      </c>
      <c r="E752" s="243" t="s">
        <v>1</v>
      </c>
      <c r="F752" s="244" t="s">
        <v>188</v>
      </c>
      <c r="G752" s="241"/>
      <c r="H752" s="243" t="s">
        <v>1</v>
      </c>
      <c r="I752" s="245"/>
      <c r="J752" s="241"/>
      <c r="K752" s="241"/>
      <c r="L752" s="246"/>
      <c r="M752" s="247"/>
      <c r="N752" s="248"/>
      <c r="O752" s="248"/>
      <c r="P752" s="248"/>
      <c r="Q752" s="248"/>
      <c r="R752" s="248"/>
      <c r="S752" s="248"/>
      <c r="T752" s="24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0" t="s">
        <v>185</v>
      </c>
      <c r="AU752" s="250" t="s">
        <v>177</v>
      </c>
      <c r="AV752" s="13" t="s">
        <v>83</v>
      </c>
      <c r="AW752" s="13" t="s">
        <v>34</v>
      </c>
      <c r="AX752" s="13" t="s">
        <v>76</v>
      </c>
      <c r="AY752" s="250" t="s">
        <v>176</v>
      </c>
    </row>
    <row r="753" s="13" customFormat="1">
      <c r="A753" s="13"/>
      <c r="B753" s="240"/>
      <c r="C753" s="241"/>
      <c r="D753" s="242" t="s">
        <v>185</v>
      </c>
      <c r="E753" s="243" t="s">
        <v>1</v>
      </c>
      <c r="F753" s="244" t="s">
        <v>208</v>
      </c>
      <c r="G753" s="241"/>
      <c r="H753" s="243" t="s">
        <v>1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0" t="s">
        <v>185</v>
      </c>
      <c r="AU753" s="250" t="s">
        <v>177</v>
      </c>
      <c r="AV753" s="13" t="s">
        <v>83</v>
      </c>
      <c r="AW753" s="13" t="s">
        <v>34</v>
      </c>
      <c r="AX753" s="13" t="s">
        <v>76</v>
      </c>
      <c r="AY753" s="250" t="s">
        <v>176</v>
      </c>
    </row>
    <row r="754" s="14" customFormat="1">
      <c r="A754" s="14"/>
      <c r="B754" s="251"/>
      <c r="C754" s="252"/>
      <c r="D754" s="242" t="s">
        <v>185</v>
      </c>
      <c r="E754" s="253" t="s">
        <v>1</v>
      </c>
      <c r="F754" s="254" t="s">
        <v>577</v>
      </c>
      <c r="G754" s="252"/>
      <c r="H754" s="255">
        <v>10.6</v>
      </c>
      <c r="I754" s="256"/>
      <c r="J754" s="252"/>
      <c r="K754" s="252"/>
      <c r="L754" s="257"/>
      <c r="M754" s="258"/>
      <c r="N754" s="259"/>
      <c r="O754" s="259"/>
      <c r="P754" s="259"/>
      <c r="Q754" s="259"/>
      <c r="R754" s="259"/>
      <c r="S754" s="259"/>
      <c r="T754" s="26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1" t="s">
        <v>185</v>
      </c>
      <c r="AU754" s="261" t="s">
        <v>177</v>
      </c>
      <c r="AV754" s="14" t="s">
        <v>85</v>
      </c>
      <c r="AW754" s="14" t="s">
        <v>34</v>
      </c>
      <c r="AX754" s="14" t="s">
        <v>76</v>
      </c>
      <c r="AY754" s="261" t="s">
        <v>176</v>
      </c>
    </row>
    <row r="755" s="2" customFormat="1" ht="24.15" customHeight="1">
      <c r="A755" s="39"/>
      <c r="B755" s="40"/>
      <c r="C755" s="227" t="s">
        <v>578</v>
      </c>
      <c r="D755" s="227" t="s">
        <v>179</v>
      </c>
      <c r="E755" s="228" t="s">
        <v>579</v>
      </c>
      <c r="F755" s="229" t="s">
        <v>580</v>
      </c>
      <c r="G755" s="230" t="s">
        <v>182</v>
      </c>
      <c r="H755" s="231">
        <v>3</v>
      </c>
      <c r="I755" s="232"/>
      <c r="J755" s="233">
        <f>ROUND(I755*H755,2)</f>
        <v>0</v>
      </c>
      <c r="K755" s="229" t="s">
        <v>225</v>
      </c>
      <c r="L755" s="45"/>
      <c r="M755" s="234" t="s">
        <v>1</v>
      </c>
      <c r="N755" s="235" t="s">
        <v>41</v>
      </c>
      <c r="O755" s="92"/>
      <c r="P755" s="236">
        <f>O755*H755</f>
        <v>0</v>
      </c>
      <c r="Q755" s="236">
        <v>0</v>
      </c>
      <c r="R755" s="236">
        <f>Q755*H755</f>
        <v>0</v>
      </c>
      <c r="S755" s="236">
        <v>0.029610000000000001</v>
      </c>
      <c r="T755" s="237">
        <f>S755*H755</f>
        <v>0.088830000000000006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8" t="s">
        <v>183</v>
      </c>
      <c r="AT755" s="238" t="s">
        <v>179</v>
      </c>
      <c r="AU755" s="238" t="s">
        <v>177</v>
      </c>
      <c r="AY755" s="18" t="s">
        <v>176</v>
      </c>
      <c r="BE755" s="239">
        <f>IF(N755="základní",J755,0)</f>
        <v>0</v>
      </c>
      <c r="BF755" s="239">
        <f>IF(N755="snížená",J755,0)</f>
        <v>0</v>
      </c>
      <c r="BG755" s="239">
        <f>IF(N755="zákl. přenesená",J755,0)</f>
        <v>0</v>
      </c>
      <c r="BH755" s="239">
        <f>IF(N755="sníž. přenesená",J755,0)</f>
        <v>0</v>
      </c>
      <c r="BI755" s="239">
        <f>IF(N755="nulová",J755,0)</f>
        <v>0</v>
      </c>
      <c r="BJ755" s="18" t="s">
        <v>83</v>
      </c>
      <c r="BK755" s="239">
        <f>ROUND(I755*H755,2)</f>
        <v>0</v>
      </c>
      <c r="BL755" s="18" t="s">
        <v>183</v>
      </c>
      <c r="BM755" s="238" t="s">
        <v>581</v>
      </c>
    </row>
    <row r="756" s="2" customFormat="1">
      <c r="A756" s="39"/>
      <c r="B756" s="40"/>
      <c r="C756" s="41"/>
      <c r="D756" s="262" t="s">
        <v>194</v>
      </c>
      <c r="E756" s="41"/>
      <c r="F756" s="263" t="s">
        <v>582</v>
      </c>
      <c r="G756" s="41"/>
      <c r="H756" s="41"/>
      <c r="I756" s="264"/>
      <c r="J756" s="41"/>
      <c r="K756" s="41"/>
      <c r="L756" s="45"/>
      <c r="M756" s="265"/>
      <c r="N756" s="266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194</v>
      </c>
      <c r="AU756" s="18" t="s">
        <v>177</v>
      </c>
    </row>
    <row r="757" s="13" customFormat="1">
      <c r="A757" s="13"/>
      <c r="B757" s="240"/>
      <c r="C757" s="241"/>
      <c r="D757" s="242" t="s">
        <v>185</v>
      </c>
      <c r="E757" s="243" t="s">
        <v>1</v>
      </c>
      <c r="F757" s="244" t="s">
        <v>207</v>
      </c>
      <c r="G757" s="241"/>
      <c r="H757" s="243" t="s">
        <v>1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0" t="s">
        <v>185</v>
      </c>
      <c r="AU757" s="250" t="s">
        <v>177</v>
      </c>
      <c r="AV757" s="13" t="s">
        <v>83</v>
      </c>
      <c r="AW757" s="13" t="s">
        <v>34</v>
      </c>
      <c r="AX757" s="13" t="s">
        <v>76</v>
      </c>
      <c r="AY757" s="250" t="s">
        <v>176</v>
      </c>
    </row>
    <row r="758" s="13" customFormat="1">
      <c r="A758" s="13"/>
      <c r="B758" s="240"/>
      <c r="C758" s="241"/>
      <c r="D758" s="242" t="s">
        <v>185</v>
      </c>
      <c r="E758" s="243" t="s">
        <v>1</v>
      </c>
      <c r="F758" s="244" t="s">
        <v>188</v>
      </c>
      <c r="G758" s="241"/>
      <c r="H758" s="243" t="s">
        <v>1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0" t="s">
        <v>185</v>
      </c>
      <c r="AU758" s="250" t="s">
        <v>177</v>
      </c>
      <c r="AV758" s="13" t="s">
        <v>83</v>
      </c>
      <c r="AW758" s="13" t="s">
        <v>34</v>
      </c>
      <c r="AX758" s="13" t="s">
        <v>76</v>
      </c>
      <c r="AY758" s="250" t="s">
        <v>176</v>
      </c>
    </row>
    <row r="759" s="14" customFormat="1">
      <c r="A759" s="14"/>
      <c r="B759" s="251"/>
      <c r="C759" s="252"/>
      <c r="D759" s="242" t="s">
        <v>185</v>
      </c>
      <c r="E759" s="253" t="s">
        <v>1</v>
      </c>
      <c r="F759" s="254" t="s">
        <v>177</v>
      </c>
      <c r="G759" s="252"/>
      <c r="H759" s="255">
        <v>3</v>
      </c>
      <c r="I759" s="256"/>
      <c r="J759" s="252"/>
      <c r="K759" s="252"/>
      <c r="L759" s="257"/>
      <c r="M759" s="258"/>
      <c r="N759" s="259"/>
      <c r="O759" s="259"/>
      <c r="P759" s="259"/>
      <c r="Q759" s="259"/>
      <c r="R759" s="259"/>
      <c r="S759" s="259"/>
      <c r="T759" s="26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1" t="s">
        <v>185</v>
      </c>
      <c r="AU759" s="261" t="s">
        <v>177</v>
      </c>
      <c r="AV759" s="14" t="s">
        <v>85</v>
      </c>
      <c r="AW759" s="14" t="s">
        <v>34</v>
      </c>
      <c r="AX759" s="14" t="s">
        <v>76</v>
      </c>
      <c r="AY759" s="261" t="s">
        <v>176</v>
      </c>
    </row>
    <row r="760" s="2" customFormat="1" ht="16.5" customHeight="1">
      <c r="A760" s="39"/>
      <c r="B760" s="40"/>
      <c r="C760" s="227" t="s">
        <v>583</v>
      </c>
      <c r="D760" s="227" t="s">
        <v>179</v>
      </c>
      <c r="E760" s="228" t="s">
        <v>584</v>
      </c>
      <c r="F760" s="229" t="s">
        <v>585</v>
      </c>
      <c r="G760" s="230" t="s">
        <v>586</v>
      </c>
      <c r="H760" s="231">
        <v>2</v>
      </c>
      <c r="I760" s="232"/>
      <c r="J760" s="233">
        <f>ROUND(I760*H760,2)</f>
        <v>0</v>
      </c>
      <c r="K760" s="229" t="s">
        <v>225</v>
      </c>
      <c r="L760" s="45"/>
      <c r="M760" s="234" t="s">
        <v>1</v>
      </c>
      <c r="N760" s="235" t="s">
        <v>41</v>
      </c>
      <c r="O760" s="92"/>
      <c r="P760" s="236">
        <f>O760*H760</f>
        <v>0</v>
      </c>
      <c r="Q760" s="236">
        <v>0</v>
      </c>
      <c r="R760" s="236">
        <f>Q760*H760</f>
        <v>0</v>
      </c>
      <c r="S760" s="236">
        <v>0.019460000000000002</v>
      </c>
      <c r="T760" s="237">
        <f>S760*H760</f>
        <v>0.038920000000000003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8" t="s">
        <v>183</v>
      </c>
      <c r="AT760" s="238" t="s">
        <v>179</v>
      </c>
      <c r="AU760" s="238" t="s">
        <v>177</v>
      </c>
      <c r="AY760" s="18" t="s">
        <v>176</v>
      </c>
      <c r="BE760" s="239">
        <f>IF(N760="základní",J760,0)</f>
        <v>0</v>
      </c>
      <c r="BF760" s="239">
        <f>IF(N760="snížená",J760,0)</f>
        <v>0</v>
      </c>
      <c r="BG760" s="239">
        <f>IF(N760="zákl. přenesená",J760,0)</f>
        <v>0</v>
      </c>
      <c r="BH760" s="239">
        <f>IF(N760="sníž. přenesená",J760,0)</f>
        <v>0</v>
      </c>
      <c r="BI760" s="239">
        <f>IF(N760="nulová",J760,0)</f>
        <v>0</v>
      </c>
      <c r="BJ760" s="18" t="s">
        <v>83</v>
      </c>
      <c r="BK760" s="239">
        <f>ROUND(I760*H760,2)</f>
        <v>0</v>
      </c>
      <c r="BL760" s="18" t="s">
        <v>183</v>
      </c>
      <c r="BM760" s="238" t="s">
        <v>587</v>
      </c>
    </row>
    <row r="761" s="2" customFormat="1">
      <c r="A761" s="39"/>
      <c r="B761" s="40"/>
      <c r="C761" s="41"/>
      <c r="D761" s="262" t="s">
        <v>194</v>
      </c>
      <c r="E761" s="41"/>
      <c r="F761" s="263" t="s">
        <v>588</v>
      </c>
      <c r="G761" s="41"/>
      <c r="H761" s="41"/>
      <c r="I761" s="264"/>
      <c r="J761" s="41"/>
      <c r="K761" s="41"/>
      <c r="L761" s="45"/>
      <c r="M761" s="265"/>
      <c r="N761" s="266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194</v>
      </c>
      <c r="AU761" s="18" t="s">
        <v>177</v>
      </c>
    </row>
    <row r="762" s="13" customFormat="1">
      <c r="A762" s="13"/>
      <c r="B762" s="240"/>
      <c r="C762" s="241"/>
      <c r="D762" s="242" t="s">
        <v>185</v>
      </c>
      <c r="E762" s="243" t="s">
        <v>1</v>
      </c>
      <c r="F762" s="244" t="s">
        <v>207</v>
      </c>
      <c r="G762" s="241"/>
      <c r="H762" s="243" t="s">
        <v>1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0" t="s">
        <v>185</v>
      </c>
      <c r="AU762" s="250" t="s">
        <v>177</v>
      </c>
      <c r="AV762" s="13" t="s">
        <v>83</v>
      </c>
      <c r="AW762" s="13" t="s">
        <v>34</v>
      </c>
      <c r="AX762" s="13" t="s">
        <v>76</v>
      </c>
      <c r="AY762" s="250" t="s">
        <v>176</v>
      </c>
    </row>
    <row r="763" s="13" customFormat="1">
      <c r="A763" s="13"/>
      <c r="B763" s="240"/>
      <c r="C763" s="241"/>
      <c r="D763" s="242" t="s">
        <v>185</v>
      </c>
      <c r="E763" s="243" t="s">
        <v>1</v>
      </c>
      <c r="F763" s="244" t="s">
        <v>188</v>
      </c>
      <c r="G763" s="241"/>
      <c r="H763" s="243" t="s">
        <v>1</v>
      </c>
      <c r="I763" s="245"/>
      <c r="J763" s="241"/>
      <c r="K763" s="241"/>
      <c r="L763" s="246"/>
      <c r="M763" s="247"/>
      <c r="N763" s="248"/>
      <c r="O763" s="248"/>
      <c r="P763" s="248"/>
      <c r="Q763" s="248"/>
      <c r="R763" s="248"/>
      <c r="S763" s="248"/>
      <c r="T763" s="24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0" t="s">
        <v>185</v>
      </c>
      <c r="AU763" s="250" t="s">
        <v>177</v>
      </c>
      <c r="AV763" s="13" t="s">
        <v>83</v>
      </c>
      <c r="AW763" s="13" t="s">
        <v>34</v>
      </c>
      <c r="AX763" s="13" t="s">
        <v>76</v>
      </c>
      <c r="AY763" s="250" t="s">
        <v>176</v>
      </c>
    </row>
    <row r="764" s="14" customFormat="1">
      <c r="A764" s="14"/>
      <c r="B764" s="251"/>
      <c r="C764" s="252"/>
      <c r="D764" s="242" t="s">
        <v>185</v>
      </c>
      <c r="E764" s="253" t="s">
        <v>1</v>
      </c>
      <c r="F764" s="254" t="s">
        <v>85</v>
      </c>
      <c r="G764" s="252"/>
      <c r="H764" s="255">
        <v>2</v>
      </c>
      <c r="I764" s="256"/>
      <c r="J764" s="252"/>
      <c r="K764" s="252"/>
      <c r="L764" s="257"/>
      <c r="M764" s="258"/>
      <c r="N764" s="259"/>
      <c r="O764" s="259"/>
      <c r="P764" s="259"/>
      <c r="Q764" s="259"/>
      <c r="R764" s="259"/>
      <c r="S764" s="259"/>
      <c r="T764" s="26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1" t="s">
        <v>185</v>
      </c>
      <c r="AU764" s="261" t="s">
        <v>177</v>
      </c>
      <c r="AV764" s="14" t="s">
        <v>85</v>
      </c>
      <c r="AW764" s="14" t="s">
        <v>34</v>
      </c>
      <c r="AX764" s="14" t="s">
        <v>76</v>
      </c>
      <c r="AY764" s="261" t="s">
        <v>176</v>
      </c>
    </row>
    <row r="765" s="2" customFormat="1" ht="16.5" customHeight="1">
      <c r="A765" s="39"/>
      <c r="B765" s="40"/>
      <c r="C765" s="227" t="s">
        <v>589</v>
      </c>
      <c r="D765" s="227" t="s">
        <v>179</v>
      </c>
      <c r="E765" s="228" t="s">
        <v>590</v>
      </c>
      <c r="F765" s="229" t="s">
        <v>591</v>
      </c>
      <c r="G765" s="230" t="s">
        <v>586</v>
      </c>
      <c r="H765" s="231">
        <v>2</v>
      </c>
      <c r="I765" s="232"/>
      <c r="J765" s="233">
        <f>ROUND(I765*H765,2)</f>
        <v>0</v>
      </c>
      <c r="K765" s="229" t="s">
        <v>225</v>
      </c>
      <c r="L765" s="45"/>
      <c r="M765" s="234" t="s">
        <v>1</v>
      </c>
      <c r="N765" s="235" t="s">
        <v>41</v>
      </c>
      <c r="O765" s="92"/>
      <c r="P765" s="236">
        <f>O765*H765</f>
        <v>0</v>
      </c>
      <c r="Q765" s="236">
        <v>0</v>
      </c>
      <c r="R765" s="236">
        <f>Q765*H765</f>
        <v>0</v>
      </c>
      <c r="S765" s="236">
        <v>0.00156</v>
      </c>
      <c r="T765" s="237">
        <f>S765*H765</f>
        <v>0.0031199999999999999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8" t="s">
        <v>183</v>
      </c>
      <c r="AT765" s="238" t="s">
        <v>179</v>
      </c>
      <c r="AU765" s="238" t="s">
        <v>177</v>
      </c>
      <c r="AY765" s="18" t="s">
        <v>176</v>
      </c>
      <c r="BE765" s="239">
        <f>IF(N765="základní",J765,0)</f>
        <v>0</v>
      </c>
      <c r="BF765" s="239">
        <f>IF(N765="snížená",J765,0)</f>
        <v>0</v>
      </c>
      <c r="BG765" s="239">
        <f>IF(N765="zákl. přenesená",J765,0)</f>
        <v>0</v>
      </c>
      <c r="BH765" s="239">
        <f>IF(N765="sníž. přenesená",J765,0)</f>
        <v>0</v>
      </c>
      <c r="BI765" s="239">
        <f>IF(N765="nulová",J765,0)</f>
        <v>0</v>
      </c>
      <c r="BJ765" s="18" t="s">
        <v>83</v>
      </c>
      <c r="BK765" s="239">
        <f>ROUND(I765*H765,2)</f>
        <v>0</v>
      </c>
      <c r="BL765" s="18" t="s">
        <v>183</v>
      </c>
      <c r="BM765" s="238" t="s">
        <v>592</v>
      </c>
    </row>
    <row r="766" s="2" customFormat="1">
      <c r="A766" s="39"/>
      <c r="B766" s="40"/>
      <c r="C766" s="41"/>
      <c r="D766" s="262" t="s">
        <v>194</v>
      </c>
      <c r="E766" s="41"/>
      <c r="F766" s="263" t="s">
        <v>593</v>
      </c>
      <c r="G766" s="41"/>
      <c r="H766" s="41"/>
      <c r="I766" s="264"/>
      <c r="J766" s="41"/>
      <c r="K766" s="41"/>
      <c r="L766" s="45"/>
      <c r="M766" s="265"/>
      <c r="N766" s="266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194</v>
      </c>
      <c r="AU766" s="18" t="s">
        <v>177</v>
      </c>
    </row>
    <row r="767" s="13" customFormat="1">
      <c r="A767" s="13"/>
      <c r="B767" s="240"/>
      <c r="C767" s="241"/>
      <c r="D767" s="242" t="s">
        <v>185</v>
      </c>
      <c r="E767" s="243" t="s">
        <v>1</v>
      </c>
      <c r="F767" s="244" t="s">
        <v>207</v>
      </c>
      <c r="G767" s="241"/>
      <c r="H767" s="243" t="s">
        <v>1</v>
      </c>
      <c r="I767" s="245"/>
      <c r="J767" s="241"/>
      <c r="K767" s="241"/>
      <c r="L767" s="246"/>
      <c r="M767" s="247"/>
      <c r="N767" s="248"/>
      <c r="O767" s="248"/>
      <c r="P767" s="248"/>
      <c r="Q767" s="248"/>
      <c r="R767" s="248"/>
      <c r="S767" s="248"/>
      <c r="T767" s="24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0" t="s">
        <v>185</v>
      </c>
      <c r="AU767" s="250" t="s">
        <v>177</v>
      </c>
      <c r="AV767" s="13" t="s">
        <v>83</v>
      </c>
      <c r="AW767" s="13" t="s">
        <v>34</v>
      </c>
      <c r="AX767" s="13" t="s">
        <v>76</v>
      </c>
      <c r="AY767" s="250" t="s">
        <v>176</v>
      </c>
    </row>
    <row r="768" s="13" customFormat="1">
      <c r="A768" s="13"/>
      <c r="B768" s="240"/>
      <c r="C768" s="241"/>
      <c r="D768" s="242" t="s">
        <v>185</v>
      </c>
      <c r="E768" s="243" t="s">
        <v>1</v>
      </c>
      <c r="F768" s="244" t="s">
        <v>188</v>
      </c>
      <c r="G768" s="241"/>
      <c r="H768" s="243" t="s">
        <v>1</v>
      </c>
      <c r="I768" s="245"/>
      <c r="J768" s="241"/>
      <c r="K768" s="241"/>
      <c r="L768" s="246"/>
      <c r="M768" s="247"/>
      <c r="N768" s="248"/>
      <c r="O768" s="248"/>
      <c r="P768" s="248"/>
      <c r="Q768" s="248"/>
      <c r="R768" s="248"/>
      <c r="S768" s="248"/>
      <c r="T768" s="24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0" t="s">
        <v>185</v>
      </c>
      <c r="AU768" s="250" t="s">
        <v>177</v>
      </c>
      <c r="AV768" s="13" t="s">
        <v>83</v>
      </c>
      <c r="AW768" s="13" t="s">
        <v>34</v>
      </c>
      <c r="AX768" s="13" t="s">
        <v>76</v>
      </c>
      <c r="AY768" s="250" t="s">
        <v>176</v>
      </c>
    </row>
    <row r="769" s="14" customFormat="1">
      <c r="A769" s="14"/>
      <c r="B769" s="251"/>
      <c r="C769" s="252"/>
      <c r="D769" s="242" t="s">
        <v>185</v>
      </c>
      <c r="E769" s="253" t="s">
        <v>1</v>
      </c>
      <c r="F769" s="254" t="s">
        <v>85</v>
      </c>
      <c r="G769" s="252"/>
      <c r="H769" s="255">
        <v>2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1" t="s">
        <v>185</v>
      </c>
      <c r="AU769" s="261" t="s">
        <v>177</v>
      </c>
      <c r="AV769" s="14" t="s">
        <v>85</v>
      </c>
      <c r="AW769" s="14" t="s">
        <v>34</v>
      </c>
      <c r="AX769" s="14" t="s">
        <v>76</v>
      </c>
      <c r="AY769" s="261" t="s">
        <v>176</v>
      </c>
    </row>
    <row r="770" s="2" customFormat="1" ht="24.15" customHeight="1">
      <c r="A770" s="39"/>
      <c r="B770" s="40"/>
      <c r="C770" s="227" t="s">
        <v>594</v>
      </c>
      <c r="D770" s="227" t="s">
        <v>179</v>
      </c>
      <c r="E770" s="228" t="s">
        <v>595</v>
      </c>
      <c r="F770" s="229" t="s">
        <v>596</v>
      </c>
      <c r="G770" s="230" t="s">
        <v>243</v>
      </c>
      <c r="H770" s="231">
        <v>21.875</v>
      </c>
      <c r="I770" s="232"/>
      <c r="J770" s="233">
        <f>ROUND(I770*H770,2)</f>
        <v>0</v>
      </c>
      <c r="K770" s="229" t="s">
        <v>225</v>
      </c>
      <c r="L770" s="45"/>
      <c r="M770" s="234" t="s">
        <v>1</v>
      </c>
      <c r="N770" s="235" t="s">
        <v>41</v>
      </c>
      <c r="O770" s="92"/>
      <c r="P770" s="236">
        <f>O770*H770</f>
        <v>0</v>
      </c>
      <c r="Q770" s="236">
        <v>0</v>
      </c>
      <c r="R770" s="236">
        <f>Q770*H770</f>
        <v>0</v>
      </c>
      <c r="S770" s="236">
        <v>0.05638</v>
      </c>
      <c r="T770" s="237">
        <f>S770*H770</f>
        <v>1.2333125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8" t="s">
        <v>324</v>
      </c>
      <c r="AT770" s="238" t="s">
        <v>179</v>
      </c>
      <c r="AU770" s="238" t="s">
        <v>177</v>
      </c>
      <c r="AY770" s="18" t="s">
        <v>176</v>
      </c>
      <c r="BE770" s="239">
        <f>IF(N770="základní",J770,0)</f>
        <v>0</v>
      </c>
      <c r="BF770" s="239">
        <f>IF(N770="snížená",J770,0)</f>
        <v>0</v>
      </c>
      <c r="BG770" s="239">
        <f>IF(N770="zákl. přenesená",J770,0)</f>
        <v>0</v>
      </c>
      <c r="BH770" s="239">
        <f>IF(N770="sníž. přenesená",J770,0)</f>
        <v>0</v>
      </c>
      <c r="BI770" s="239">
        <f>IF(N770="nulová",J770,0)</f>
        <v>0</v>
      </c>
      <c r="BJ770" s="18" t="s">
        <v>83</v>
      </c>
      <c r="BK770" s="239">
        <f>ROUND(I770*H770,2)</f>
        <v>0</v>
      </c>
      <c r="BL770" s="18" t="s">
        <v>324</v>
      </c>
      <c r="BM770" s="238" t="s">
        <v>597</v>
      </c>
    </row>
    <row r="771" s="2" customFormat="1">
      <c r="A771" s="39"/>
      <c r="B771" s="40"/>
      <c r="C771" s="41"/>
      <c r="D771" s="262" t="s">
        <v>194</v>
      </c>
      <c r="E771" s="41"/>
      <c r="F771" s="263" t="s">
        <v>598</v>
      </c>
      <c r="G771" s="41"/>
      <c r="H771" s="41"/>
      <c r="I771" s="264"/>
      <c r="J771" s="41"/>
      <c r="K771" s="41"/>
      <c r="L771" s="45"/>
      <c r="M771" s="265"/>
      <c r="N771" s="266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194</v>
      </c>
      <c r="AU771" s="18" t="s">
        <v>177</v>
      </c>
    </row>
    <row r="772" s="13" customFormat="1">
      <c r="A772" s="13"/>
      <c r="B772" s="240"/>
      <c r="C772" s="241"/>
      <c r="D772" s="242" t="s">
        <v>185</v>
      </c>
      <c r="E772" s="243" t="s">
        <v>1</v>
      </c>
      <c r="F772" s="244" t="s">
        <v>207</v>
      </c>
      <c r="G772" s="241"/>
      <c r="H772" s="243" t="s">
        <v>1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0" t="s">
        <v>185</v>
      </c>
      <c r="AU772" s="250" t="s">
        <v>177</v>
      </c>
      <c r="AV772" s="13" t="s">
        <v>83</v>
      </c>
      <c r="AW772" s="13" t="s">
        <v>34</v>
      </c>
      <c r="AX772" s="13" t="s">
        <v>76</v>
      </c>
      <c r="AY772" s="250" t="s">
        <v>176</v>
      </c>
    </row>
    <row r="773" s="13" customFormat="1">
      <c r="A773" s="13"/>
      <c r="B773" s="240"/>
      <c r="C773" s="241"/>
      <c r="D773" s="242" t="s">
        <v>185</v>
      </c>
      <c r="E773" s="243" t="s">
        <v>1</v>
      </c>
      <c r="F773" s="244" t="s">
        <v>188</v>
      </c>
      <c r="G773" s="241"/>
      <c r="H773" s="243" t="s">
        <v>1</v>
      </c>
      <c r="I773" s="245"/>
      <c r="J773" s="241"/>
      <c r="K773" s="241"/>
      <c r="L773" s="246"/>
      <c r="M773" s="247"/>
      <c r="N773" s="248"/>
      <c r="O773" s="248"/>
      <c r="P773" s="248"/>
      <c r="Q773" s="248"/>
      <c r="R773" s="248"/>
      <c r="S773" s="248"/>
      <c r="T773" s="24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0" t="s">
        <v>185</v>
      </c>
      <c r="AU773" s="250" t="s">
        <v>177</v>
      </c>
      <c r="AV773" s="13" t="s">
        <v>83</v>
      </c>
      <c r="AW773" s="13" t="s">
        <v>34</v>
      </c>
      <c r="AX773" s="13" t="s">
        <v>76</v>
      </c>
      <c r="AY773" s="250" t="s">
        <v>176</v>
      </c>
    </row>
    <row r="774" s="13" customFormat="1">
      <c r="A774" s="13"/>
      <c r="B774" s="240"/>
      <c r="C774" s="241"/>
      <c r="D774" s="242" t="s">
        <v>185</v>
      </c>
      <c r="E774" s="243" t="s">
        <v>1</v>
      </c>
      <c r="F774" s="244" t="s">
        <v>216</v>
      </c>
      <c r="G774" s="241"/>
      <c r="H774" s="243" t="s">
        <v>1</v>
      </c>
      <c r="I774" s="245"/>
      <c r="J774" s="241"/>
      <c r="K774" s="241"/>
      <c r="L774" s="246"/>
      <c r="M774" s="247"/>
      <c r="N774" s="248"/>
      <c r="O774" s="248"/>
      <c r="P774" s="248"/>
      <c r="Q774" s="248"/>
      <c r="R774" s="248"/>
      <c r="S774" s="248"/>
      <c r="T774" s="24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0" t="s">
        <v>185</v>
      </c>
      <c r="AU774" s="250" t="s">
        <v>177</v>
      </c>
      <c r="AV774" s="13" t="s">
        <v>83</v>
      </c>
      <c r="AW774" s="13" t="s">
        <v>34</v>
      </c>
      <c r="AX774" s="13" t="s">
        <v>76</v>
      </c>
      <c r="AY774" s="250" t="s">
        <v>176</v>
      </c>
    </row>
    <row r="775" s="14" customFormat="1">
      <c r="A775" s="14"/>
      <c r="B775" s="251"/>
      <c r="C775" s="252"/>
      <c r="D775" s="242" t="s">
        <v>185</v>
      </c>
      <c r="E775" s="253" t="s">
        <v>1</v>
      </c>
      <c r="F775" s="254" t="s">
        <v>599</v>
      </c>
      <c r="G775" s="252"/>
      <c r="H775" s="255">
        <v>21.875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1" t="s">
        <v>185</v>
      </c>
      <c r="AU775" s="261" t="s">
        <v>177</v>
      </c>
      <c r="AV775" s="14" t="s">
        <v>85</v>
      </c>
      <c r="AW775" s="14" t="s">
        <v>34</v>
      </c>
      <c r="AX775" s="14" t="s">
        <v>76</v>
      </c>
      <c r="AY775" s="261" t="s">
        <v>176</v>
      </c>
    </row>
    <row r="776" s="2" customFormat="1" ht="24.15" customHeight="1">
      <c r="A776" s="39"/>
      <c r="B776" s="40"/>
      <c r="C776" s="227" t="s">
        <v>600</v>
      </c>
      <c r="D776" s="227" t="s">
        <v>179</v>
      </c>
      <c r="E776" s="228" t="s">
        <v>601</v>
      </c>
      <c r="F776" s="229" t="s">
        <v>602</v>
      </c>
      <c r="G776" s="230" t="s">
        <v>243</v>
      </c>
      <c r="H776" s="231">
        <v>10</v>
      </c>
      <c r="I776" s="232"/>
      <c r="J776" s="233">
        <f>ROUND(I776*H776,2)</f>
        <v>0</v>
      </c>
      <c r="K776" s="229" t="s">
        <v>225</v>
      </c>
      <c r="L776" s="45"/>
      <c r="M776" s="234" t="s">
        <v>1</v>
      </c>
      <c r="N776" s="235" t="s">
        <v>41</v>
      </c>
      <c r="O776" s="92"/>
      <c r="P776" s="236">
        <f>O776*H776</f>
        <v>0</v>
      </c>
      <c r="Q776" s="236">
        <v>0</v>
      </c>
      <c r="R776" s="236">
        <f>Q776*H776</f>
        <v>0</v>
      </c>
      <c r="S776" s="236">
        <v>0.01721</v>
      </c>
      <c r="T776" s="237">
        <f>S776*H776</f>
        <v>0.1721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8" t="s">
        <v>324</v>
      </c>
      <c r="AT776" s="238" t="s">
        <v>179</v>
      </c>
      <c r="AU776" s="238" t="s">
        <v>177</v>
      </c>
      <c r="AY776" s="18" t="s">
        <v>176</v>
      </c>
      <c r="BE776" s="239">
        <f>IF(N776="základní",J776,0)</f>
        <v>0</v>
      </c>
      <c r="BF776" s="239">
        <f>IF(N776="snížená",J776,0)</f>
        <v>0</v>
      </c>
      <c r="BG776" s="239">
        <f>IF(N776="zákl. přenesená",J776,0)</f>
        <v>0</v>
      </c>
      <c r="BH776" s="239">
        <f>IF(N776="sníž. přenesená",J776,0)</f>
        <v>0</v>
      </c>
      <c r="BI776" s="239">
        <f>IF(N776="nulová",J776,0)</f>
        <v>0</v>
      </c>
      <c r="BJ776" s="18" t="s">
        <v>83</v>
      </c>
      <c r="BK776" s="239">
        <f>ROUND(I776*H776,2)</f>
        <v>0</v>
      </c>
      <c r="BL776" s="18" t="s">
        <v>324</v>
      </c>
      <c r="BM776" s="238" t="s">
        <v>603</v>
      </c>
    </row>
    <row r="777" s="2" customFormat="1">
      <c r="A777" s="39"/>
      <c r="B777" s="40"/>
      <c r="C777" s="41"/>
      <c r="D777" s="262" t="s">
        <v>194</v>
      </c>
      <c r="E777" s="41"/>
      <c r="F777" s="263" t="s">
        <v>604</v>
      </c>
      <c r="G777" s="41"/>
      <c r="H777" s="41"/>
      <c r="I777" s="264"/>
      <c r="J777" s="41"/>
      <c r="K777" s="41"/>
      <c r="L777" s="45"/>
      <c r="M777" s="265"/>
      <c r="N777" s="266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194</v>
      </c>
      <c r="AU777" s="18" t="s">
        <v>177</v>
      </c>
    </row>
    <row r="778" s="13" customFormat="1">
      <c r="A778" s="13"/>
      <c r="B778" s="240"/>
      <c r="C778" s="241"/>
      <c r="D778" s="242" t="s">
        <v>185</v>
      </c>
      <c r="E778" s="243" t="s">
        <v>1</v>
      </c>
      <c r="F778" s="244" t="s">
        <v>605</v>
      </c>
      <c r="G778" s="241"/>
      <c r="H778" s="243" t="s">
        <v>1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0" t="s">
        <v>185</v>
      </c>
      <c r="AU778" s="250" t="s">
        <v>177</v>
      </c>
      <c r="AV778" s="13" t="s">
        <v>83</v>
      </c>
      <c r="AW778" s="13" t="s">
        <v>34</v>
      </c>
      <c r="AX778" s="13" t="s">
        <v>76</v>
      </c>
      <c r="AY778" s="250" t="s">
        <v>176</v>
      </c>
    </row>
    <row r="779" s="13" customFormat="1">
      <c r="A779" s="13"/>
      <c r="B779" s="240"/>
      <c r="C779" s="241"/>
      <c r="D779" s="242" t="s">
        <v>185</v>
      </c>
      <c r="E779" s="243" t="s">
        <v>1</v>
      </c>
      <c r="F779" s="244" t="s">
        <v>188</v>
      </c>
      <c r="G779" s="241"/>
      <c r="H779" s="243" t="s">
        <v>1</v>
      </c>
      <c r="I779" s="245"/>
      <c r="J779" s="241"/>
      <c r="K779" s="241"/>
      <c r="L779" s="246"/>
      <c r="M779" s="247"/>
      <c r="N779" s="248"/>
      <c r="O779" s="248"/>
      <c r="P779" s="248"/>
      <c r="Q779" s="248"/>
      <c r="R779" s="248"/>
      <c r="S779" s="248"/>
      <c r="T779" s="24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0" t="s">
        <v>185</v>
      </c>
      <c r="AU779" s="250" t="s">
        <v>177</v>
      </c>
      <c r="AV779" s="13" t="s">
        <v>83</v>
      </c>
      <c r="AW779" s="13" t="s">
        <v>34</v>
      </c>
      <c r="AX779" s="13" t="s">
        <v>76</v>
      </c>
      <c r="AY779" s="250" t="s">
        <v>176</v>
      </c>
    </row>
    <row r="780" s="13" customFormat="1">
      <c r="A780" s="13"/>
      <c r="B780" s="240"/>
      <c r="C780" s="241"/>
      <c r="D780" s="242" t="s">
        <v>185</v>
      </c>
      <c r="E780" s="243" t="s">
        <v>1</v>
      </c>
      <c r="F780" s="244" t="s">
        <v>208</v>
      </c>
      <c r="G780" s="241"/>
      <c r="H780" s="243" t="s">
        <v>1</v>
      </c>
      <c r="I780" s="245"/>
      <c r="J780" s="241"/>
      <c r="K780" s="241"/>
      <c r="L780" s="246"/>
      <c r="M780" s="247"/>
      <c r="N780" s="248"/>
      <c r="O780" s="248"/>
      <c r="P780" s="248"/>
      <c r="Q780" s="248"/>
      <c r="R780" s="248"/>
      <c r="S780" s="248"/>
      <c r="T780" s="24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0" t="s">
        <v>185</v>
      </c>
      <c r="AU780" s="250" t="s">
        <v>177</v>
      </c>
      <c r="AV780" s="13" t="s">
        <v>83</v>
      </c>
      <c r="AW780" s="13" t="s">
        <v>34</v>
      </c>
      <c r="AX780" s="13" t="s">
        <v>76</v>
      </c>
      <c r="AY780" s="250" t="s">
        <v>176</v>
      </c>
    </row>
    <row r="781" s="14" customFormat="1">
      <c r="A781" s="14"/>
      <c r="B781" s="251"/>
      <c r="C781" s="252"/>
      <c r="D781" s="242" t="s">
        <v>185</v>
      </c>
      <c r="E781" s="253" t="s">
        <v>1</v>
      </c>
      <c r="F781" s="254" t="s">
        <v>606</v>
      </c>
      <c r="G781" s="252"/>
      <c r="H781" s="255">
        <v>10</v>
      </c>
      <c r="I781" s="256"/>
      <c r="J781" s="252"/>
      <c r="K781" s="252"/>
      <c r="L781" s="257"/>
      <c r="M781" s="258"/>
      <c r="N781" s="259"/>
      <c r="O781" s="259"/>
      <c r="P781" s="259"/>
      <c r="Q781" s="259"/>
      <c r="R781" s="259"/>
      <c r="S781" s="259"/>
      <c r="T781" s="26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1" t="s">
        <v>185</v>
      </c>
      <c r="AU781" s="261" t="s">
        <v>177</v>
      </c>
      <c r="AV781" s="14" t="s">
        <v>85</v>
      </c>
      <c r="AW781" s="14" t="s">
        <v>34</v>
      </c>
      <c r="AX781" s="14" t="s">
        <v>76</v>
      </c>
      <c r="AY781" s="261" t="s">
        <v>176</v>
      </c>
    </row>
    <row r="782" s="2" customFormat="1" ht="24.15" customHeight="1">
      <c r="A782" s="39"/>
      <c r="B782" s="40"/>
      <c r="C782" s="227" t="s">
        <v>607</v>
      </c>
      <c r="D782" s="227" t="s">
        <v>179</v>
      </c>
      <c r="E782" s="228" t="s">
        <v>608</v>
      </c>
      <c r="F782" s="229" t="s">
        <v>609</v>
      </c>
      <c r="G782" s="230" t="s">
        <v>243</v>
      </c>
      <c r="H782" s="231">
        <v>90.799999999999997</v>
      </c>
      <c r="I782" s="232"/>
      <c r="J782" s="233">
        <f>ROUND(I782*H782,2)</f>
        <v>0</v>
      </c>
      <c r="K782" s="229" t="s">
        <v>225</v>
      </c>
      <c r="L782" s="45"/>
      <c r="M782" s="234" t="s">
        <v>1</v>
      </c>
      <c r="N782" s="235" t="s">
        <v>41</v>
      </c>
      <c r="O782" s="92"/>
      <c r="P782" s="236">
        <f>O782*H782</f>
        <v>0</v>
      </c>
      <c r="Q782" s="236">
        <v>0</v>
      </c>
      <c r="R782" s="236">
        <f>Q782*H782</f>
        <v>0</v>
      </c>
      <c r="S782" s="236">
        <v>0.0020999999999999999</v>
      </c>
      <c r="T782" s="237">
        <f>S782*H782</f>
        <v>0.19067999999999999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8" t="s">
        <v>183</v>
      </c>
      <c r="AT782" s="238" t="s">
        <v>179</v>
      </c>
      <c r="AU782" s="238" t="s">
        <v>177</v>
      </c>
      <c r="AY782" s="18" t="s">
        <v>176</v>
      </c>
      <c r="BE782" s="239">
        <f>IF(N782="základní",J782,0)</f>
        <v>0</v>
      </c>
      <c r="BF782" s="239">
        <f>IF(N782="snížená",J782,0)</f>
        <v>0</v>
      </c>
      <c r="BG782" s="239">
        <f>IF(N782="zákl. přenesená",J782,0)</f>
        <v>0</v>
      </c>
      <c r="BH782" s="239">
        <f>IF(N782="sníž. přenesená",J782,0)</f>
        <v>0</v>
      </c>
      <c r="BI782" s="239">
        <f>IF(N782="nulová",J782,0)</f>
        <v>0</v>
      </c>
      <c r="BJ782" s="18" t="s">
        <v>83</v>
      </c>
      <c r="BK782" s="239">
        <f>ROUND(I782*H782,2)</f>
        <v>0</v>
      </c>
      <c r="BL782" s="18" t="s">
        <v>183</v>
      </c>
      <c r="BM782" s="238" t="s">
        <v>610</v>
      </c>
    </row>
    <row r="783" s="2" customFormat="1">
      <c r="A783" s="39"/>
      <c r="B783" s="40"/>
      <c r="C783" s="41"/>
      <c r="D783" s="262" t="s">
        <v>194</v>
      </c>
      <c r="E783" s="41"/>
      <c r="F783" s="263" t="s">
        <v>611</v>
      </c>
      <c r="G783" s="41"/>
      <c r="H783" s="41"/>
      <c r="I783" s="264"/>
      <c r="J783" s="41"/>
      <c r="K783" s="41"/>
      <c r="L783" s="45"/>
      <c r="M783" s="265"/>
      <c r="N783" s="266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194</v>
      </c>
      <c r="AU783" s="18" t="s">
        <v>177</v>
      </c>
    </row>
    <row r="784" s="2" customFormat="1">
      <c r="A784" s="39"/>
      <c r="B784" s="40"/>
      <c r="C784" s="41"/>
      <c r="D784" s="242" t="s">
        <v>612</v>
      </c>
      <c r="E784" s="41"/>
      <c r="F784" s="299" t="s">
        <v>613</v>
      </c>
      <c r="G784" s="41"/>
      <c r="H784" s="41"/>
      <c r="I784" s="264"/>
      <c r="J784" s="41"/>
      <c r="K784" s="41"/>
      <c r="L784" s="45"/>
      <c r="M784" s="265"/>
      <c r="N784" s="266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612</v>
      </c>
      <c r="AU784" s="18" t="s">
        <v>177</v>
      </c>
    </row>
    <row r="785" s="13" customFormat="1">
      <c r="A785" s="13"/>
      <c r="B785" s="240"/>
      <c r="C785" s="241"/>
      <c r="D785" s="242" t="s">
        <v>185</v>
      </c>
      <c r="E785" s="243" t="s">
        <v>1</v>
      </c>
      <c r="F785" s="244" t="s">
        <v>605</v>
      </c>
      <c r="G785" s="241"/>
      <c r="H785" s="243" t="s">
        <v>1</v>
      </c>
      <c r="I785" s="245"/>
      <c r="J785" s="241"/>
      <c r="K785" s="241"/>
      <c r="L785" s="246"/>
      <c r="M785" s="247"/>
      <c r="N785" s="248"/>
      <c r="O785" s="248"/>
      <c r="P785" s="248"/>
      <c r="Q785" s="248"/>
      <c r="R785" s="248"/>
      <c r="S785" s="248"/>
      <c r="T785" s="24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0" t="s">
        <v>185</v>
      </c>
      <c r="AU785" s="250" t="s">
        <v>177</v>
      </c>
      <c r="AV785" s="13" t="s">
        <v>83</v>
      </c>
      <c r="AW785" s="13" t="s">
        <v>34</v>
      </c>
      <c r="AX785" s="13" t="s">
        <v>76</v>
      </c>
      <c r="AY785" s="250" t="s">
        <v>176</v>
      </c>
    </row>
    <row r="786" s="13" customFormat="1">
      <c r="A786" s="13"/>
      <c r="B786" s="240"/>
      <c r="C786" s="241"/>
      <c r="D786" s="242" t="s">
        <v>185</v>
      </c>
      <c r="E786" s="243" t="s">
        <v>1</v>
      </c>
      <c r="F786" s="244" t="s">
        <v>188</v>
      </c>
      <c r="G786" s="241"/>
      <c r="H786" s="243" t="s">
        <v>1</v>
      </c>
      <c r="I786" s="245"/>
      <c r="J786" s="241"/>
      <c r="K786" s="241"/>
      <c r="L786" s="246"/>
      <c r="M786" s="247"/>
      <c r="N786" s="248"/>
      <c r="O786" s="248"/>
      <c r="P786" s="248"/>
      <c r="Q786" s="248"/>
      <c r="R786" s="248"/>
      <c r="S786" s="248"/>
      <c r="T786" s="24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0" t="s">
        <v>185</v>
      </c>
      <c r="AU786" s="250" t="s">
        <v>177</v>
      </c>
      <c r="AV786" s="13" t="s">
        <v>83</v>
      </c>
      <c r="AW786" s="13" t="s">
        <v>34</v>
      </c>
      <c r="AX786" s="13" t="s">
        <v>76</v>
      </c>
      <c r="AY786" s="250" t="s">
        <v>176</v>
      </c>
    </row>
    <row r="787" s="13" customFormat="1">
      <c r="A787" s="13"/>
      <c r="B787" s="240"/>
      <c r="C787" s="241"/>
      <c r="D787" s="242" t="s">
        <v>185</v>
      </c>
      <c r="E787" s="243" t="s">
        <v>1</v>
      </c>
      <c r="F787" s="244" t="s">
        <v>208</v>
      </c>
      <c r="G787" s="241"/>
      <c r="H787" s="243" t="s">
        <v>1</v>
      </c>
      <c r="I787" s="245"/>
      <c r="J787" s="241"/>
      <c r="K787" s="241"/>
      <c r="L787" s="246"/>
      <c r="M787" s="247"/>
      <c r="N787" s="248"/>
      <c r="O787" s="248"/>
      <c r="P787" s="248"/>
      <c r="Q787" s="248"/>
      <c r="R787" s="248"/>
      <c r="S787" s="248"/>
      <c r="T787" s="24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0" t="s">
        <v>185</v>
      </c>
      <c r="AU787" s="250" t="s">
        <v>177</v>
      </c>
      <c r="AV787" s="13" t="s">
        <v>83</v>
      </c>
      <c r="AW787" s="13" t="s">
        <v>34</v>
      </c>
      <c r="AX787" s="13" t="s">
        <v>76</v>
      </c>
      <c r="AY787" s="250" t="s">
        <v>176</v>
      </c>
    </row>
    <row r="788" s="14" customFormat="1">
      <c r="A788" s="14"/>
      <c r="B788" s="251"/>
      <c r="C788" s="252"/>
      <c r="D788" s="242" t="s">
        <v>185</v>
      </c>
      <c r="E788" s="253" t="s">
        <v>1</v>
      </c>
      <c r="F788" s="254" t="s">
        <v>614</v>
      </c>
      <c r="G788" s="252"/>
      <c r="H788" s="255">
        <v>20.600000000000001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1" t="s">
        <v>185</v>
      </c>
      <c r="AU788" s="261" t="s">
        <v>177</v>
      </c>
      <c r="AV788" s="14" t="s">
        <v>85</v>
      </c>
      <c r="AW788" s="14" t="s">
        <v>34</v>
      </c>
      <c r="AX788" s="14" t="s">
        <v>76</v>
      </c>
      <c r="AY788" s="261" t="s">
        <v>176</v>
      </c>
    </row>
    <row r="789" s="14" customFormat="1">
      <c r="A789" s="14"/>
      <c r="B789" s="251"/>
      <c r="C789" s="252"/>
      <c r="D789" s="242" t="s">
        <v>185</v>
      </c>
      <c r="E789" s="253" t="s">
        <v>1</v>
      </c>
      <c r="F789" s="254" t="s">
        <v>615</v>
      </c>
      <c r="G789" s="252"/>
      <c r="H789" s="255">
        <v>24.600000000000001</v>
      </c>
      <c r="I789" s="256"/>
      <c r="J789" s="252"/>
      <c r="K789" s="252"/>
      <c r="L789" s="257"/>
      <c r="M789" s="258"/>
      <c r="N789" s="259"/>
      <c r="O789" s="259"/>
      <c r="P789" s="259"/>
      <c r="Q789" s="259"/>
      <c r="R789" s="259"/>
      <c r="S789" s="259"/>
      <c r="T789" s="26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1" t="s">
        <v>185</v>
      </c>
      <c r="AU789" s="261" t="s">
        <v>177</v>
      </c>
      <c r="AV789" s="14" t="s">
        <v>85</v>
      </c>
      <c r="AW789" s="14" t="s">
        <v>34</v>
      </c>
      <c r="AX789" s="14" t="s">
        <v>76</v>
      </c>
      <c r="AY789" s="261" t="s">
        <v>176</v>
      </c>
    </row>
    <row r="790" s="14" customFormat="1">
      <c r="A790" s="14"/>
      <c r="B790" s="251"/>
      <c r="C790" s="252"/>
      <c r="D790" s="242" t="s">
        <v>185</v>
      </c>
      <c r="E790" s="253" t="s">
        <v>1</v>
      </c>
      <c r="F790" s="254" t="s">
        <v>616</v>
      </c>
      <c r="G790" s="252"/>
      <c r="H790" s="255">
        <v>17.699999999999999</v>
      </c>
      <c r="I790" s="256"/>
      <c r="J790" s="252"/>
      <c r="K790" s="252"/>
      <c r="L790" s="257"/>
      <c r="M790" s="258"/>
      <c r="N790" s="259"/>
      <c r="O790" s="259"/>
      <c r="P790" s="259"/>
      <c r="Q790" s="259"/>
      <c r="R790" s="259"/>
      <c r="S790" s="259"/>
      <c r="T790" s="26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1" t="s">
        <v>185</v>
      </c>
      <c r="AU790" s="261" t="s">
        <v>177</v>
      </c>
      <c r="AV790" s="14" t="s">
        <v>85</v>
      </c>
      <c r="AW790" s="14" t="s">
        <v>34</v>
      </c>
      <c r="AX790" s="14" t="s">
        <v>76</v>
      </c>
      <c r="AY790" s="261" t="s">
        <v>176</v>
      </c>
    </row>
    <row r="791" s="13" customFormat="1">
      <c r="A791" s="13"/>
      <c r="B791" s="240"/>
      <c r="C791" s="241"/>
      <c r="D791" s="242" t="s">
        <v>185</v>
      </c>
      <c r="E791" s="243" t="s">
        <v>1</v>
      </c>
      <c r="F791" s="244" t="s">
        <v>188</v>
      </c>
      <c r="G791" s="241"/>
      <c r="H791" s="243" t="s">
        <v>1</v>
      </c>
      <c r="I791" s="245"/>
      <c r="J791" s="241"/>
      <c r="K791" s="241"/>
      <c r="L791" s="246"/>
      <c r="M791" s="247"/>
      <c r="N791" s="248"/>
      <c r="O791" s="248"/>
      <c r="P791" s="248"/>
      <c r="Q791" s="248"/>
      <c r="R791" s="248"/>
      <c r="S791" s="248"/>
      <c r="T791" s="24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0" t="s">
        <v>185</v>
      </c>
      <c r="AU791" s="250" t="s">
        <v>177</v>
      </c>
      <c r="AV791" s="13" t="s">
        <v>83</v>
      </c>
      <c r="AW791" s="13" t="s">
        <v>34</v>
      </c>
      <c r="AX791" s="13" t="s">
        <v>76</v>
      </c>
      <c r="AY791" s="250" t="s">
        <v>176</v>
      </c>
    </row>
    <row r="792" s="13" customFormat="1">
      <c r="A792" s="13"/>
      <c r="B792" s="240"/>
      <c r="C792" s="241"/>
      <c r="D792" s="242" t="s">
        <v>185</v>
      </c>
      <c r="E792" s="243" t="s">
        <v>1</v>
      </c>
      <c r="F792" s="244" t="s">
        <v>216</v>
      </c>
      <c r="G792" s="241"/>
      <c r="H792" s="243" t="s">
        <v>1</v>
      </c>
      <c r="I792" s="245"/>
      <c r="J792" s="241"/>
      <c r="K792" s="241"/>
      <c r="L792" s="246"/>
      <c r="M792" s="247"/>
      <c r="N792" s="248"/>
      <c r="O792" s="248"/>
      <c r="P792" s="248"/>
      <c r="Q792" s="248"/>
      <c r="R792" s="248"/>
      <c r="S792" s="248"/>
      <c r="T792" s="249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0" t="s">
        <v>185</v>
      </c>
      <c r="AU792" s="250" t="s">
        <v>177</v>
      </c>
      <c r="AV792" s="13" t="s">
        <v>83</v>
      </c>
      <c r="AW792" s="13" t="s">
        <v>34</v>
      </c>
      <c r="AX792" s="13" t="s">
        <v>76</v>
      </c>
      <c r="AY792" s="250" t="s">
        <v>176</v>
      </c>
    </row>
    <row r="793" s="14" customFormat="1">
      <c r="A793" s="14"/>
      <c r="B793" s="251"/>
      <c r="C793" s="252"/>
      <c r="D793" s="242" t="s">
        <v>185</v>
      </c>
      <c r="E793" s="253" t="s">
        <v>1</v>
      </c>
      <c r="F793" s="254" t="s">
        <v>617</v>
      </c>
      <c r="G793" s="252"/>
      <c r="H793" s="255">
        <v>16.300000000000001</v>
      </c>
      <c r="I793" s="256"/>
      <c r="J793" s="252"/>
      <c r="K793" s="252"/>
      <c r="L793" s="257"/>
      <c r="M793" s="258"/>
      <c r="N793" s="259"/>
      <c r="O793" s="259"/>
      <c r="P793" s="259"/>
      <c r="Q793" s="259"/>
      <c r="R793" s="259"/>
      <c r="S793" s="259"/>
      <c r="T793" s="26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1" t="s">
        <v>185</v>
      </c>
      <c r="AU793" s="261" t="s">
        <v>177</v>
      </c>
      <c r="AV793" s="14" t="s">
        <v>85</v>
      </c>
      <c r="AW793" s="14" t="s">
        <v>34</v>
      </c>
      <c r="AX793" s="14" t="s">
        <v>76</v>
      </c>
      <c r="AY793" s="261" t="s">
        <v>176</v>
      </c>
    </row>
    <row r="794" s="14" customFormat="1">
      <c r="A794" s="14"/>
      <c r="B794" s="251"/>
      <c r="C794" s="252"/>
      <c r="D794" s="242" t="s">
        <v>185</v>
      </c>
      <c r="E794" s="253" t="s">
        <v>1</v>
      </c>
      <c r="F794" s="254" t="s">
        <v>618</v>
      </c>
      <c r="G794" s="252"/>
      <c r="H794" s="255">
        <v>11.6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1" t="s">
        <v>185</v>
      </c>
      <c r="AU794" s="261" t="s">
        <v>177</v>
      </c>
      <c r="AV794" s="14" t="s">
        <v>85</v>
      </c>
      <c r="AW794" s="14" t="s">
        <v>34</v>
      </c>
      <c r="AX794" s="14" t="s">
        <v>76</v>
      </c>
      <c r="AY794" s="261" t="s">
        <v>176</v>
      </c>
    </row>
    <row r="795" s="2" customFormat="1" ht="21.75" customHeight="1">
      <c r="A795" s="39"/>
      <c r="B795" s="40"/>
      <c r="C795" s="227" t="s">
        <v>619</v>
      </c>
      <c r="D795" s="227" t="s">
        <v>179</v>
      </c>
      <c r="E795" s="228" t="s">
        <v>620</v>
      </c>
      <c r="F795" s="229" t="s">
        <v>621</v>
      </c>
      <c r="G795" s="230" t="s">
        <v>243</v>
      </c>
      <c r="H795" s="231">
        <v>90.799999999999997</v>
      </c>
      <c r="I795" s="232"/>
      <c r="J795" s="233">
        <f>ROUND(I795*H795,2)</f>
        <v>0</v>
      </c>
      <c r="K795" s="229" t="s">
        <v>1</v>
      </c>
      <c r="L795" s="45"/>
      <c r="M795" s="234" t="s">
        <v>1</v>
      </c>
      <c r="N795" s="235" t="s">
        <v>41</v>
      </c>
      <c r="O795" s="92"/>
      <c r="P795" s="236">
        <f>O795*H795</f>
        <v>0</v>
      </c>
      <c r="Q795" s="236">
        <v>0</v>
      </c>
      <c r="R795" s="236">
        <f>Q795*H795</f>
        <v>0</v>
      </c>
      <c r="S795" s="236">
        <v>0.0020999999999999999</v>
      </c>
      <c r="T795" s="237">
        <f>S795*H795</f>
        <v>0.19067999999999999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8" t="s">
        <v>183</v>
      </c>
      <c r="AT795" s="238" t="s">
        <v>179</v>
      </c>
      <c r="AU795" s="238" t="s">
        <v>177</v>
      </c>
      <c r="AY795" s="18" t="s">
        <v>176</v>
      </c>
      <c r="BE795" s="239">
        <f>IF(N795="základní",J795,0)</f>
        <v>0</v>
      </c>
      <c r="BF795" s="239">
        <f>IF(N795="snížená",J795,0)</f>
        <v>0</v>
      </c>
      <c r="BG795" s="239">
        <f>IF(N795="zákl. přenesená",J795,0)</f>
        <v>0</v>
      </c>
      <c r="BH795" s="239">
        <f>IF(N795="sníž. přenesená",J795,0)</f>
        <v>0</v>
      </c>
      <c r="BI795" s="239">
        <f>IF(N795="nulová",J795,0)</f>
        <v>0</v>
      </c>
      <c r="BJ795" s="18" t="s">
        <v>83</v>
      </c>
      <c r="BK795" s="239">
        <f>ROUND(I795*H795,2)</f>
        <v>0</v>
      </c>
      <c r="BL795" s="18" t="s">
        <v>183</v>
      </c>
      <c r="BM795" s="238" t="s">
        <v>622</v>
      </c>
    </row>
    <row r="796" s="2" customFormat="1" ht="24.15" customHeight="1">
      <c r="A796" s="39"/>
      <c r="B796" s="40"/>
      <c r="C796" s="227" t="s">
        <v>623</v>
      </c>
      <c r="D796" s="227" t="s">
        <v>179</v>
      </c>
      <c r="E796" s="228" t="s">
        <v>624</v>
      </c>
      <c r="F796" s="229" t="s">
        <v>625</v>
      </c>
      <c r="G796" s="230" t="s">
        <v>243</v>
      </c>
      <c r="H796" s="231">
        <v>20.440000000000001</v>
      </c>
      <c r="I796" s="232"/>
      <c r="J796" s="233">
        <f>ROUND(I796*H796,2)</f>
        <v>0</v>
      </c>
      <c r="K796" s="229" t="s">
        <v>225</v>
      </c>
      <c r="L796" s="45"/>
      <c r="M796" s="234" t="s">
        <v>1</v>
      </c>
      <c r="N796" s="235" t="s">
        <v>41</v>
      </c>
      <c r="O796" s="92"/>
      <c r="P796" s="236">
        <f>O796*H796</f>
        <v>0</v>
      </c>
      <c r="Q796" s="236">
        <v>0</v>
      </c>
      <c r="R796" s="236">
        <f>Q796*H796</f>
        <v>0</v>
      </c>
      <c r="S796" s="236">
        <v>0.0012099999999999999</v>
      </c>
      <c r="T796" s="237">
        <f>S796*H796</f>
        <v>0.024732400000000002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8" t="s">
        <v>183</v>
      </c>
      <c r="AT796" s="238" t="s">
        <v>179</v>
      </c>
      <c r="AU796" s="238" t="s">
        <v>177</v>
      </c>
      <c r="AY796" s="18" t="s">
        <v>176</v>
      </c>
      <c r="BE796" s="239">
        <f>IF(N796="základní",J796,0)</f>
        <v>0</v>
      </c>
      <c r="BF796" s="239">
        <f>IF(N796="snížená",J796,0)</f>
        <v>0</v>
      </c>
      <c r="BG796" s="239">
        <f>IF(N796="zákl. přenesená",J796,0)</f>
        <v>0</v>
      </c>
      <c r="BH796" s="239">
        <f>IF(N796="sníž. přenesená",J796,0)</f>
        <v>0</v>
      </c>
      <c r="BI796" s="239">
        <f>IF(N796="nulová",J796,0)</f>
        <v>0</v>
      </c>
      <c r="BJ796" s="18" t="s">
        <v>83</v>
      </c>
      <c r="BK796" s="239">
        <f>ROUND(I796*H796,2)</f>
        <v>0</v>
      </c>
      <c r="BL796" s="18" t="s">
        <v>183</v>
      </c>
      <c r="BM796" s="238" t="s">
        <v>626</v>
      </c>
    </row>
    <row r="797" s="2" customFormat="1">
      <c r="A797" s="39"/>
      <c r="B797" s="40"/>
      <c r="C797" s="41"/>
      <c r="D797" s="262" t="s">
        <v>194</v>
      </c>
      <c r="E797" s="41"/>
      <c r="F797" s="263" t="s">
        <v>627</v>
      </c>
      <c r="G797" s="41"/>
      <c r="H797" s="41"/>
      <c r="I797" s="264"/>
      <c r="J797" s="41"/>
      <c r="K797" s="41"/>
      <c r="L797" s="45"/>
      <c r="M797" s="265"/>
      <c r="N797" s="266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194</v>
      </c>
      <c r="AU797" s="18" t="s">
        <v>177</v>
      </c>
    </row>
    <row r="798" s="13" customFormat="1">
      <c r="A798" s="13"/>
      <c r="B798" s="240"/>
      <c r="C798" s="241"/>
      <c r="D798" s="242" t="s">
        <v>185</v>
      </c>
      <c r="E798" s="243" t="s">
        <v>1</v>
      </c>
      <c r="F798" s="244" t="s">
        <v>605</v>
      </c>
      <c r="G798" s="241"/>
      <c r="H798" s="243" t="s">
        <v>1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0" t="s">
        <v>185</v>
      </c>
      <c r="AU798" s="250" t="s">
        <v>177</v>
      </c>
      <c r="AV798" s="13" t="s">
        <v>83</v>
      </c>
      <c r="AW798" s="13" t="s">
        <v>34</v>
      </c>
      <c r="AX798" s="13" t="s">
        <v>76</v>
      </c>
      <c r="AY798" s="250" t="s">
        <v>176</v>
      </c>
    </row>
    <row r="799" s="13" customFormat="1">
      <c r="A799" s="13"/>
      <c r="B799" s="240"/>
      <c r="C799" s="241"/>
      <c r="D799" s="242" t="s">
        <v>185</v>
      </c>
      <c r="E799" s="243" t="s">
        <v>1</v>
      </c>
      <c r="F799" s="244" t="s">
        <v>188</v>
      </c>
      <c r="G799" s="241"/>
      <c r="H799" s="243" t="s">
        <v>1</v>
      </c>
      <c r="I799" s="245"/>
      <c r="J799" s="241"/>
      <c r="K799" s="241"/>
      <c r="L799" s="246"/>
      <c r="M799" s="247"/>
      <c r="N799" s="248"/>
      <c r="O799" s="248"/>
      <c r="P799" s="248"/>
      <c r="Q799" s="248"/>
      <c r="R799" s="248"/>
      <c r="S799" s="248"/>
      <c r="T799" s="24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0" t="s">
        <v>185</v>
      </c>
      <c r="AU799" s="250" t="s">
        <v>177</v>
      </c>
      <c r="AV799" s="13" t="s">
        <v>83</v>
      </c>
      <c r="AW799" s="13" t="s">
        <v>34</v>
      </c>
      <c r="AX799" s="13" t="s">
        <v>76</v>
      </c>
      <c r="AY799" s="250" t="s">
        <v>176</v>
      </c>
    </row>
    <row r="800" s="13" customFormat="1">
      <c r="A800" s="13"/>
      <c r="B800" s="240"/>
      <c r="C800" s="241"/>
      <c r="D800" s="242" t="s">
        <v>185</v>
      </c>
      <c r="E800" s="243" t="s">
        <v>1</v>
      </c>
      <c r="F800" s="244" t="s">
        <v>216</v>
      </c>
      <c r="G800" s="241"/>
      <c r="H800" s="243" t="s">
        <v>1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0" t="s">
        <v>185</v>
      </c>
      <c r="AU800" s="250" t="s">
        <v>177</v>
      </c>
      <c r="AV800" s="13" t="s">
        <v>83</v>
      </c>
      <c r="AW800" s="13" t="s">
        <v>34</v>
      </c>
      <c r="AX800" s="13" t="s">
        <v>76</v>
      </c>
      <c r="AY800" s="250" t="s">
        <v>176</v>
      </c>
    </row>
    <row r="801" s="14" customFormat="1">
      <c r="A801" s="14"/>
      <c r="B801" s="251"/>
      <c r="C801" s="252"/>
      <c r="D801" s="242" t="s">
        <v>185</v>
      </c>
      <c r="E801" s="253" t="s">
        <v>1</v>
      </c>
      <c r="F801" s="254" t="s">
        <v>628</v>
      </c>
      <c r="G801" s="252"/>
      <c r="H801" s="255">
        <v>12.18</v>
      </c>
      <c r="I801" s="256"/>
      <c r="J801" s="252"/>
      <c r="K801" s="252"/>
      <c r="L801" s="257"/>
      <c r="M801" s="258"/>
      <c r="N801" s="259"/>
      <c r="O801" s="259"/>
      <c r="P801" s="259"/>
      <c r="Q801" s="259"/>
      <c r="R801" s="259"/>
      <c r="S801" s="259"/>
      <c r="T801" s="26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1" t="s">
        <v>185</v>
      </c>
      <c r="AU801" s="261" t="s">
        <v>177</v>
      </c>
      <c r="AV801" s="14" t="s">
        <v>85</v>
      </c>
      <c r="AW801" s="14" t="s">
        <v>34</v>
      </c>
      <c r="AX801" s="14" t="s">
        <v>76</v>
      </c>
      <c r="AY801" s="261" t="s">
        <v>176</v>
      </c>
    </row>
    <row r="802" s="13" customFormat="1">
      <c r="A802" s="13"/>
      <c r="B802" s="240"/>
      <c r="C802" s="241"/>
      <c r="D802" s="242" t="s">
        <v>185</v>
      </c>
      <c r="E802" s="243" t="s">
        <v>1</v>
      </c>
      <c r="F802" s="244" t="s">
        <v>188</v>
      </c>
      <c r="G802" s="241"/>
      <c r="H802" s="243" t="s">
        <v>1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0" t="s">
        <v>185</v>
      </c>
      <c r="AU802" s="250" t="s">
        <v>177</v>
      </c>
      <c r="AV802" s="13" t="s">
        <v>83</v>
      </c>
      <c r="AW802" s="13" t="s">
        <v>34</v>
      </c>
      <c r="AX802" s="13" t="s">
        <v>76</v>
      </c>
      <c r="AY802" s="250" t="s">
        <v>176</v>
      </c>
    </row>
    <row r="803" s="13" customFormat="1">
      <c r="A803" s="13"/>
      <c r="B803" s="240"/>
      <c r="C803" s="241"/>
      <c r="D803" s="242" t="s">
        <v>185</v>
      </c>
      <c r="E803" s="243" t="s">
        <v>1</v>
      </c>
      <c r="F803" s="244" t="s">
        <v>629</v>
      </c>
      <c r="G803" s="241"/>
      <c r="H803" s="243" t="s">
        <v>1</v>
      </c>
      <c r="I803" s="245"/>
      <c r="J803" s="241"/>
      <c r="K803" s="241"/>
      <c r="L803" s="246"/>
      <c r="M803" s="247"/>
      <c r="N803" s="248"/>
      <c r="O803" s="248"/>
      <c r="P803" s="248"/>
      <c r="Q803" s="248"/>
      <c r="R803" s="248"/>
      <c r="S803" s="248"/>
      <c r="T803" s="24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0" t="s">
        <v>185</v>
      </c>
      <c r="AU803" s="250" t="s">
        <v>177</v>
      </c>
      <c r="AV803" s="13" t="s">
        <v>83</v>
      </c>
      <c r="AW803" s="13" t="s">
        <v>34</v>
      </c>
      <c r="AX803" s="13" t="s">
        <v>76</v>
      </c>
      <c r="AY803" s="250" t="s">
        <v>176</v>
      </c>
    </row>
    <row r="804" s="14" customFormat="1">
      <c r="A804" s="14"/>
      <c r="B804" s="251"/>
      <c r="C804" s="252"/>
      <c r="D804" s="242" t="s">
        <v>185</v>
      </c>
      <c r="E804" s="253" t="s">
        <v>1</v>
      </c>
      <c r="F804" s="254" t="s">
        <v>630</v>
      </c>
      <c r="G804" s="252"/>
      <c r="H804" s="255">
        <v>1.26</v>
      </c>
      <c r="I804" s="256"/>
      <c r="J804" s="252"/>
      <c r="K804" s="252"/>
      <c r="L804" s="257"/>
      <c r="M804" s="258"/>
      <c r="N804" s="259"/>
      <c r="O804" s="259"/>
      <c r="P804" s="259"/>
      <c r="Q804" s="259"/>
      <c r="R804" s="259"/>
      <c r="S804" s="259"/>
      <c r="T804" s="26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1" t="s">
        <v>185</v>
      </c>
      <c r="AU804" s="261" t="s">
        <v>177</v>
      </c>
      <c r="AV804" s="14" t="s">
        <v>85</v>
      </c>
      <c r="AW804" s="14" t="s">
        <v>34</v>
      </c>
      <c r="AX804" s="14" t="s">
        <v>76</v>
      </c>
      <c r="AY804" s="261" t="s">
        <v>176</v>
      </c>
    </row>
    <row r="805" s="14" customFormat="1">
      <c r="A805" s="14"/>
      <c r="B805" s="251"/>
      <c r="C805" s="252"/>
      <c r="D805" s="242" t="s">
        <v>185</v>
      </c>
      <c r="E805" s="253" t="s">
        <v>1</v>
      </c>
      <c r="F805" s="254" t="s">
        <v>631</v>
      </c>
      <c r="G805" s="252"/>
      <c r="H805" s="255">
        <v>7</v>
      </c>
      <c r="I805" s="256"/>
      <c r="J805" s="252"/>
      <c r="K805" s="252"/>
      <c r="L805" s="257"/>
      <c r="M805" s="258"/>
      <c r="N805" s="259"/>
      <c r="O805" s="259"/>
      <c r="P805" s="259"/>
      <c r="Q805" s="259"/>
      <c r="R805" s="259"/>
      <c r="S805" s="259"/>
      <c r="T805" s="26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1" t="s">
        <v>185</v>
      </c>
      <c r="AU805" s="261" t="s">
        <v>177</v>
      </c>
      <c r="AV805" s="14" t="s">
        <v>85</v>
      </c>
      <c r="AW805" s="14" t="s">
        <v>34</v>
      </c>
      <c r="AX805" s="14" t="s">
        <v>76</v>
      </c>
      <c r="AY805" s="261" t="s">
        <v>176</v>
      </c>
    </row>
    <row r="806" s="2" customFormat="1" ht="24.15" customHeight="1">
      <c r="A806" s="39"/>
      <c r="B806" s="40"/>
      <c r="C806" s="227" t="s">
        <v>632</v>
      </c>
      <c r="D806" s="227" t="s">
        <v>179</v>
      </c>
      <c r="E806" s="228" t="s">
        <v>633</v>
      </c>
      <c r="F806" s="229" t="s">
        <v>634</v>
      </c>
      <c r="G806" s="230" t="s">
        <v>252</v>
      </c>
      <c r="H806" s="231">
        <v>17.699999999999999</v>
      </c>
      <c r="I806" s="232"/>
      <c r="J806" s="233">
        <f>ROUND(I806*H806,2)</f>
        <v>0</v>
      </c>
      <c r="K806" s="229" t="s">
        <v>225</v>
      </c>
      <c r="L806" s="45"/>
      <c r="M806" s="234" t="s">
        <v>1</v>
      </c>
      <c r="N806" s="235" t="s">
        <v>41</v>
      </c>
      <c r="O806" s="92"/>
      <c r="P806" s="236">
        <f>O806*H806</f>
        <v>0</v>
      </c>
      <c r="Q806" s="236">
        <v>0</v>
      </c>
      <c r="R806" s="236">
        <f>Q806*H806</f>
        <v>0</v>
      </c>
      <c r="S806" s="236">
        <v>0.00197</v>
      </c>
      <c r="T806" s="237">
        <f>S806*H806</f>
        <v>0.034868999999999997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8" t="s">
        <v>183</v>
      </c>
      <c r="AT806" s="238" t="s">
        <v>179</v>
      </c>
      <c r="AU806" s="238" t="s">
        <v>177</v>
      </c>
      <c r="AY806" s="18" t="s">
        <v>176</v>
      </c>
      <c r="BE806" s="239">
        <f>IF(N806="základní",J806,0)</f>
        <v>0</v>
      </c>
      <c r="BF806" s="239">
        <f>IF(N806="snížená",J806,0)</f>
        <v>0</v>
      </c>
      <c r="BG806" s="239">
        <f>IF(N806="zákl. přenesená",J806,0)</f>
        <v>0</v>
      </c>
      <c r="BH806" s="239">
        <f>IF(N806="sníž. přenesená",J806,0)</f>
        <v>0</v>
      </c>
      <c r="BI806" s="239">
        <f>IF(N806="nulová",J806,0)</f>
        <v>0</v>
      </c>
      <c r="BJ806" s="18" t="s">
        <v>83</v>
      </c>
      <c r="BK806" s="239">
        <f>ROUND(I806*H806,2)</f>
        <v>0</v>
      </c>
      <c r="BL806" s="18" t="s">
        <v>183</v>
      </c>
      <c r="BM806" s="238" t="s">
        <v>635</v>
      </c>
    </row>
    <row r="807" s="2" customFormat="1">
      <c r="A807" s="39"/>
      <c r="B807" s="40"/>
      <c r="C807" s="41"/>
      <c r="D807" s="262" t="s">
        <v>194</v>
      </c>
      <c r="E807" s="41"/>
      <c r="F807" s="263" t="s">
        <v>636</v>
      </c>
      <c r="G807" s="41"/>
      <c r="H807" s="41"/>
      <c r="I807" s="264"/>
      <c r="J807" s="41"/>
      <c r="K807" s="41"/>
      <c r="L807" s="45"/>
      <c r="M807" s="265"/>
      <c r="N807" s="266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194</v>
      </c>
      <c r="AU807" s="18" t="s">
        <v>177</v>
      </c>
    </row>
    <row r="808" s="13" customFormat="1">
      <c r="A808" s="13"/>
      <c r="B808" s="240"/>
      <c r="C808" s="241"/>
      <c r="D808" s="242" t="s">
        <v>185</v>
      </c>
      <c r="E808" s="243" t="s">
        <v>1</v>
      </c>
      <c r="F808" s="244" t="s">
        <v>207</v>
      </c>
      <c r="G808" s="241"/>
      <c r="H808" s="243" t="s">
        <v>1</v>
      </c>
      <c r="I808" s="245"/>
      <c r="J808" s="241"/>
      <c r="K808" s="241"/>
      <c r="L808" s="246"/>
      <c r="M808" s="247"/>
      <c r="N808" s="248"/>
      <c r="O808" s="248"/>
      <c r="P808" s="248"/>
      <c r="Q808" s="248"/>
      <c r="R808" s="248"/>
      <c r="S808" s="248"/>
      <c r="T808" s="24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0" t="s">
        <v>185</v>
      </c>
      <c r="AU808" s="250" t="s">
        <v>177</v>
      </c>
      <c r="AV808" s="13" t="s">
        <v>83</v>
      </c>
      <c r="AW808" s="13" t="s">
        <v>34</v>
      </c>
      <c r="AX808" s="13" t="s">
        <v>76</v>
      </c>
      <c r="AY808" s="250" t="s">
        <v>176</v>
      </c>
    </row>
    <row r="809" s="13" customFormat="1">
      <c r="A809" s="13"/>
      <c r="B809" s="240"/>
      <c r="C809" s="241"/>
      <c r="D809" s="242" t="s">
        <v>185</v>
      </c>
      <c r="E809" s="243" t="s">
        <v>1</v>
      </c>
      <c r="F809" s="244" t="s">
        <v>188</v>
      </c>
      <c r="G809" s="241"/>
      <c r="H809" s="243" t="s">
        <v>1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0" t="s">
        <v>185</v>
      </c>
      <c r="AU809" s="250" t="s">
        <v>177</v>
      </c>
      <c r="AV809" s="13" t="s">
        <v>83</v>
      </c>
      <c r="AW809" s="13" t="s">
        <v>34</v>
      </c>
      <c r="AX809" s="13" t="s">
        <v>76</v>
      </c>
      <c r="AY809" s="250" t="s">
        <v>176</v>
      </c>
    </row>
    <row r="810" s="13" customFormat="1">
      <c r="A810" s="13"/>
      <c r="B810" s="240"/>
      <c r="C810" s="241"/>
      <c r="D810" s="242" t="s">
        <v>185</v>
      </c>
      <c r="E810" s="243" t="s">
        <v>1</v>
      </c>
      <c r="F810" s="244" t="s">
        <v>637</v>
      </c>
      <c r="G810" s="241"/>
      <c r="H810" s="243" t="s">
        <v>1</v>
      </c>
      <c r="I810" s="245"/>
      <c r="J810" s="241"/>
      <c r="K810" s="241"/>
      <c r="L810" s="246"/>
      <c r="M810" s="247"/>
      <c r="N810" s="248"/>
      <c r="O810" s="248"/>
      <c r="P810" s="248"/>
      <c r="Q810" s="248"/>
      <c r="R810" s="248"/>
      <c r="S810" s="248"/>
      <c r="T810" s="24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0" t="s">
        <v>185</v>
      </c>
      <c r="AU810" s="250" t="s">
        <v>177</v>
      </c>
      <c r="AV810" s="13" t="s">
        <v>83</v>
      </c>
      <c r="AW810" s="13" t="s">
        <v>34</v>
      </c>
      <c r="AX810" s="13" t="s">
        <v>76</v>
      </c>
      <c r="AY810" s="250" t="s">
        <v>176</v>
      </c>
    </row>
    <row r="811" s="14" customFormat="1">
      <c r="A811" s="14"/>
      <c r="B811" s="251"/>
      <c r="C811" s="252"/>
      <c r="D811" s="242" t="s">
        <v>185</v>
      </c>
      <c r="E811" s="253" t="s">
        <v>1</v>
      </c>
      <c r="F811" s="254" t="s">
        <v>638</v>
      </c>
      <c r="G811" s="252"/>
      <c r="H811" s="255">
        <v>17.699999999999999</v>
      </c>
      <c r="I811" s="256"/>
      <c r="J811" s="252"/>
      <c r="K811" s="252"/>
      <c r="L811" s="257"/>
      <c r="M811" s="258"/>
      <c r="N811" s="259"/>
      <c r="O811" s="259"/>
      <c r="P811" s="259"/>
      <c r="Q811" s="259"/>
      <c r="R811" s="259"/>
      <c r="S811" s="259"/>
      <c r="T811" s="26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1" t="s">
        <v>185</v>
      </c>
      <c r="AU811" s="261" t="s">
        <v>177</v>
      </c>
      <c r="AV811" s="14" t="s">
        <v>85</v>
      </c>
      <c r="AW811" s="14" t="s">
        <v>34</v>
      </c>
      <c r="AX811" s="14" t="s">
        <v>76</v>
      </c>
      <c r="AY811" s="261" t="s">
        <v>176</v>
      </c>
    </row>
    <row r="812" s="2" customFormat="1" ht="24.15" customHeight="1">
      <c r="A812" s="39"/>
      <c r="B812" s="40"/>
      <c r="C812" s="227" t="s">
        <v>639</v>
      </c>
      <c r="D812" s="227" t="s">
        <v>179</v>
      </c>
      <c r="E812" s="228" t="s">
        <v>640</v>
      </c>
      <c r="F812" s="229" t="s">
        <v>641</v>
      </c>
      <c r="G812" s="230" t="s">
        <v>182</v>
      </c>
      <c r="H812" s="231">
        <v>7</v>
      </c>
      <c r="I812" s="232"/>
      <c r="J812" s="233">
        <f>ROUND(I812*H812,2)</f>
        <v>0</v>
      </c>
      <c r="K812" s="229" t="s">
        <v>225</v>
      </c>
      <c r="L812" s="45"/>
      <c r="M812" s="234" t="s">
        <v>1</v>
      </c>
      <c r="N812" s="235" t="s">
        <v>41</v>
      </c>
      <c r="O812" s="92"/>
      <c r="P812" s="236">
        <f>O812*H812</f>
        <v>0</v>
      </c>
      <c r="Q812" s="236">
        <v>0</v>
      </c>
      <c r="R812" s="236">
        <f>Q812*H812</f>
        <v>0</v>
      </c>
      <c r="S812" s="236">
        <v>0.024</v>
      </c>
      <c r="T812" s="237">
        <f>S812*H812</f>
        <v>0.16800000000000001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8" t="s">
        <v>324</v>
      </c>
      <c r="AT812" s="238" t="s">
        <v>179</v>
      </c>
      <c r="AU812" s="238" t="s">
        <v>177</v>
      </c>
      <c r="AY812" s="18" t="s">
        <v>176</v>
      </c>
      <c r="BE812" s="239">
        <f>IF(N812="základní",J812,0)</f>
        <v>0</v>
      </c>
      <c r="BF812" s="239">
        <f>IF(N812="snížená",J812,0)</f>
        <v>0</v>
      </c>
      <c r="BG812" s="239">
        <f>IF(N812="zákl. přenesená",J812,0)</f>
        <v>0</v>
      </c>
      <c r="BH812" s="239">
        <f>IF(N812="sníž. přenesená",J812,0)</f>
        <v>0</v>
      </c>
      <c r="BI812" s="239">
        <f>IF(N812="nulová",J812,0)</f>
        <v>0</v>
      </c>
      <c r="BJ812" s="18" t="s">
        <v>83</v>
      </c>
      <c r="BK812" s="239">
        <f>ROUND(I812*H812,2)</f>
        <v>0</v>
      </c>
      <c r="BL812" s="18" t="s">
        <v>324</v>
      </c>
      <c r="BM812" s="238" t="s">
        <v>642</v>
      </c>
    </row>
    <row r="813" s="2" customFormat="1">
      <c r="A813" s="39"/>
      <c r="B813" s="40"/>
      <c r="C813" s="41"/>
      <c r="D813" s="262" t="s">
        <v>194</v>
      </c>
      <c r="E813" s="41"/>
      <c r="F813" s="263" t="s">
        <v>643</v>
      </c>
      <c r="G813" s="41"/>
      <c r="H813" s="41"/>
      <c r="I813" s="264"/>
      <c r="J813" s="41"/>
      <c r="K813" s="41"/>
      <c r="L813" s="45"/>
      <c r="M813" s="265"/>
      <c r="N813" s="266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194</v>
      </c>
      <c r="AU813" s="18" t="s">
        <v>177</v>
      </c>
    </row>
    <row r="814" s="13" customFormat="1">
      <c r="A814" s="13"/>
      <c r="B814" s="240"/>
      <c r="C814" s="241"/>
      <c r="D814" s="242" t="s">
        <v>185</v>
      </c>
      <c r="E814" s="243" t="s">
        <v>1</v>
      </c>
      <c r="F814" s="244" t="s">
        <v>207</v>
      </c>
      <c r="G814" s="241"/>
      <c r="H814" s="243" t="s">
        <v>1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0" t="s">
        <v>185</v>
      </c>
      <c r="AU814" s="250" t="s">
        <v>177</v>
      </c>
      <c r="AV814" s="13" t="s">
        <v>83</v>
      </c>
      <c r="AW814" s="13" t="s">
        <v>34</v>
      </c>
      <c r="AX814" s="13" t="s">
        <v>76</v>
      </c>
      <c r="AY814" s="250" t="s">
        <v>176</v>
      </c>
    </row>
    <row r="815" s="13" customFormat="1">
      <c r="A815" s="13"/>
      <c r="B815" s="240"/>
      <c r="C815" s="241"/>
      <c r="D815" s="242" t="s">
        <v>185</v>
      </c>
      <c r="E815" s="243" t="s">
        <v>1</v>
      </c>
      <c r="F815" s="244" t="s">
        <v>188</v>
      </c>
      <c r="G815" s="241"/>
      <c r="H815" s="243" t="s">
        <v>1</v>
      </c>
      <c r="I815" s="245"/>
      <c r="J815" s="241"/>
      <c r="K815" s="241"/>
      <c r="L815" s="246"/>
      <c r="M815" s="247"/>
      <c r="N815" s="248"/>
      <c r="O815" s="248"/>
      <c r="P815" s="248"/>
      <c r="Q815" s="248"/>
      <c r="R815" s="248"/>
      <c r="S815" s="248"/>
      <c r="T815" s="24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0" t="s">
        <v>185</v>
      </c>
      <c r="AU815" s="250" t="s">
        <v>177</v>
      </c>
      <c r="AV815" s="13" t="s">
        <v>83</v>
      </c>
      <c r="AW815" s="13" t="s">
        <v>34</v>
      </c>
      <c r="AX815" s="13" t="s">
        <v>76</v>
      </c>
      <c r="AY815" s="250" t="s">
        <v>176</v>
      </c>
    </row>
    <row r="816" s="13" customFormat="1">
      <c r="A816" s="13"/>
      <c r="B816" s="240"/>
      <c r="C816" s="241"/>
      <c r="D816" s="242" t="s">
        <v>185</v>
      </c>
      <c r="E816" s="243" t="s">
        <v>1</v>
      </c>
      <c r="F816" s="244" t="s">
        <v>208</v>
      </c>
      <c r="G816" s="241"/>
      <c r="H816" s="243" t="s">
        <v>1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0" t="s">
        <v>185</v>
      </c>
      <c r="AU816" s="250" t="s">
        <v>177</v>
      </c>
      <c r="AV816" s="13" t="s">
        <v>83</v>
      </c>
      <c r="AW816" s="13" t="s">
        <v>34</v>
      </c>
      <c r="AX816" s="13" t="s">
        <v>76</v>
      </c>
      <c r="AY816" s="250" t="s">
        <v>176</v>
      </c>
    </row>
    <row r="817" s="14" customFormat="1">
      <c r="A817" s="14"/>
      <c r="B817" s="251"/>
      <c r="C817" s="252"/>
      <c r="D817" s="242" t="s">
        <v>185</v>
      </c>
      <c r="E817" s="253" t="s">
        <v>1</v>
      </c>
      <c r="F817" s="254" t="s">
        <v>210</v>
      </c>
      <c r="G817" s="252"/>
      <c r="H817" s="255">
        <v>5</v>
      </c>
      <c r="I817" s="256"/>
      <c r="J817" s="252"/>
      <c r="K817" s="252"/>
      <c r="L817" s="257"/>
      <c r="M817" s="258"/>
      <c r="N817" s="259"/>
      <c r="O817" s="259"/>
      <c r="P817" s="259"/>
      <c r="Q817" s="259"/>
      <c r="R817" s="259"/>
      <c r="S817" s="259"/>
      <c r="T817" s="26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1" t="s">
        <v>185</v>
      </c>
      <c r="AU817" s="261" t="s">
        <v>177</v>
      </c>
      <c r="AV817" s="14" t="s">
        <v>85</v>
      </c>
      <c r="AW817" s="14" t="s">
        <v>34</v>
      </c>
      <c r="AX817" s="14" t="s">
        <v>76</v>
      </c>
      <c r="AY817" s="261" t="s">
        <v>176</v>
      </c>
    </row>
    <row r="818" s="13" customFormat="1">
      <c r="A818" s="13"/>
      <c r="B818" s="240"/>
      <c r="C818" s="241"/>
      <c r="D818" s="242" t="s">
        <v>185</v>
      </c>
      <c r="E818" s="243" t="s">
        <v>1</v>
      </c>
      <c r="F818" s="244" t="s">
        <v>216</v>
      </c>
      <c r="G818" s="241"/>
      <c r="H818" s="243" t="s">
        <v>1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0" t="s">
        <v>185</v>
      </c>
      <c r="AU818" s="250" t="s">
        <v>177</v>
      </c>
      <c r="AV818" s="13" t="s">
        <v>83</v>
      </c>
      <c r="AW818" s="13" t="s">
        <v>34</v>
      </c>
      <c r="AX818" s="13" t="s">
        <v>76</v>
      </c>
      <c r="AY818" s="250" t="s">
        <v>176</v>
      </c>
    </row>
    <row r="819" s="14" customFormat="1">
      <c r="A819" s="14"/>
      <c r="B819" s="251"/>
      <c r="C819" s="252"/>
      <c r="D819" s="242" t="s">
        <v>185</v>
      </c>
      <c r="E819" s="253" t="s">
        <v>1</v>
      </c>
      <c r="F819" s="254" t="s">
        <v>85</v>
      </c>
      <c r="G819" s="252"/>
      <c r="H819" s="255">
        <v>2</v>
      </c>
      <c r="I819" s="256"/>
      <c r="J819" s="252"/>
      <c r="K819" s="252"/>
      <c r="L819" s="257"/>
      <c r="M819" s="258"/>
      <c r="N819" s="259"/>
      <c r="O819" s="259"/>
      <c r="P819" s="259"/>
      <c r="Q819" s="259"/>
      <c r="R819" s="259"/>
      <c r="S819" s="259"/>
      <c r="T819" s="26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1" t="s">
        <v>185</v>
      </c>
      <c r="AU819" s="261" t="s">
        <v>177</v>
      </c>
      <c r="AV819" s="14" t="s">
        <v>85</v>
      </c>
      <c r="AW819" s="14" t="s">
        <v>34</v>
      </c>
      <c r="AX819" s="14" t="s">
        <v>76</v>
      </c>
      <c r="AY819" s="261" t="s">
        <v>176</v>
      </c>
    </row>
    <row r="820" s="2" customFormat="1" ht="24.15" customHeight="1">
      <c r="A820" s="39"/>
      <c r="B820" s="40"/>
      <c r="C820" s="227" t="s">
        <v>644</v>
      </c>
      <c r="D820" s="227" t="s">
        <v>179</v>
      </c>
      <c r="E820" s="228" t="s">
        <v>645</v>
      </c>
      <c r="F820" s="229" t="s">
        <v>646</v>
      </c>
      <c r="G820" s="230" t="s">
        <v>182</v>
      </c>
      <c r="H820" s="231">
        <v>4</v>
      </c>
      <c r="I820" s="232"/>
      <c r="J820" s="233">
        <f>ROUND(I820*H820,2)</f>
        <v>0</v>
      </c>
      <c r="K820" s="229" t="s">
        <v>225</v>
      </c>
      <c r="L820" s="45"/>
      <c r="M820" s="234" t="s">
        <v>1</v>
      </c>
      <c r="N820" s="235" t="s">
        <v>41</v>
      </c>
      <c r="O820" s="92"/>
      <c r="P820" s="236">
        <f>O820*H820</f>
        <v>0</v>
      </c>
      <c r="Q820" s="236">
        <v>0</v>
      </c>
      <c r="R820" s="236">
        <f>Q820*H820</f>
        <v>0</v>
      </c>
      <c r="S820" s="236">
        <v>0.028000000000000001</v>
      </c>
      <c r="T820" s="237">
        <f>S820*H820</f>
        <v>0.112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8" t="s">
        <v>324</v>
      </c>
      <c r="AT820" s="238" t="s">
        <v>179</v>
      </c>
      <c r="AU820" s="238" t="s">
        <v>177</v>
      </c>
      <c r="AY820" s="18" t="s">
        <v>176</v>
      </c>
      <c r="BE820" s="239">
        <f>IF(N820="základní",J820,0)</f>
        <v>0</v>
      </c>
      <c r="BF820" s="239">
        <f>IF(N820="snížená",J820,0)</f>
        <v>0</v>
      </c>
      <c r="BG820" s="239">
        <f>IF(N820="zákl. přenesená",J820,0)</f>
        <v>0</v>
      </c>
      <c r="BH820" s="239">
        <f>IF(N820="sníž. přenesená",J820,0)</f>
        <v>0</v>
      </c>
      <c r="BI820" s="239">
        <f>IF(N820="nulová",J820,0)</f>
        <v>0</v>
      </c>
      <c r="BJ820" s="18" t="s">
        <v>83</v>
      </c>
      <c r="BK820" s="239">
        <f>ROUND(I820*H820,2)</f>
        <v>0</v>
      </c>
      <c r="BL820" s="18" t="s">
        <v>324</v>
      </c>
      <c r="BM820" s="238" t="s">
        <v>647</v>
      </c>
    </row>
    <row r="821" s="2" customFormat="1">
      <c r="A821" s="39"/>
      <c r="B821" s="40"/>
      <c r="C821" s="41"/>
      <c r="D821" s="262" t="s">
        <v>194</v>
      </c>
      <c r="E821" s="41"/>
      <c r="F821" s="263" t="s">
        <v>648</v>
      </c>
      <c r="G821" s="41"/>
      <c r="H821" s="41"/>
      <c r="I821" s="264"/>
      <c r="J821" s="41"/>
      <c r="K821" s="41"/>
      <c r="L821" s="45"/>
      <c r="M821" s="265"/>
      <c r="N821" s="266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194</v>
      </c>
      <c r="AU821" s="18" t="s">
        <v>177</v>
      </c>
    </row>
    <row r="822" s="13" customFormat="1">
      <c r="A822" s="13"/>
      <c r="B822" s="240"/>
      <c r="C822" s="241"/>
      <c r="D822" s="242" t="s">
        <v>185</v>
      </c>
      <c r="E822" s="243" t="s">
        <v>1</v>
      </c>
      <c r="F822" s="244" t="s">
        <v>207</v>
      </c>
      <c r="G822" s="241"/>
      <c r="H822" s="243" t="s">
        <v>1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0" t="s">
        <v>185</v>
      </c>
      <c r="AU822" s="250" t="s">
        <v>177</v>
      </c>
      <c r="AV822" s="13" t="s">
        <v>83</v>
      </c>
      <c r="AW822" s="13" t="s">
        <v>34</v>
      </c>
      <c r="AX822" s="13" t="s">
        <v>76</v>
      </c>
      <c r="AY822" s="250" t="s">
        <v>176</v>
      </c>
    </row>
    <row r="823" s="13" customFormat="1">
      <c r="A823" s="13"/>
      <c r="B823" s="240"/>
      <c r="C823" s="241"/>
      <c r="D823" s="242" t="s">
        <v>185</v>
      </c>
      <c r="E823" s="243" t="s">
        <v>1</v>
      </c>
      <c r="F823" s="244" t="s">
        <v>188</v>
      </c>
      <c r="G823" s="241"/>
      <c r="H823" s="243" t="s">
        <v>1</v>
      </c>
      <c r="I823" s="245"/>
      <c r="J823" s="241"/>
      <c r="K823" s="241"/>
      <c r="L823" s="246"/>
      <c r="M823" s="247"/>
      <c r="N823" s="248"/>
      <c r="O823" s="248"/>
      <c r="P823" s="248"/>
      <c r="Q823" s="248"/>
      <c r="R823" s="248"/>
      <c r="S823" s="248"/>
      <c r="T823" s="24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0" t="s">
        <v>185</v>
      </c>
      <c r="AU823" s="250" t="s">
        <v>177</v>
      </c>
      <c r="AV823" s="13" t="s">
        <v>83</v>
      </c>
      <c r="AW823" s="13" t="s">
        <v>34</v>
      </c>
      <c r="AX823" s="13" t="s">
        <v>76</v>
      </c>
      <c r="AY823" s="250" t="s">
        <v>176</v>
      </c>
    </row>
    <row r="824" s="13" customFormat="1">
      <c r="A824" s="13"/>
      <c r="B824" s="240"/>
      <c r="C824" s="241"/>
      <c r="D824" s="242" t="s">
        <v>185</v>
      </c>
      <c r="E824" s="243" t="s">
        <v>1</v>
      </c>
      <c r="F824" s="244" t="s">
        <v>208</v>
      </c>
      <c r="G824" s="241"/>
      <c r="H824" s="243" t="s">
        <v>1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0" t="s">
        <v>185</v>
      </c>
      <c r="AU824" s="250" t="s">
        <v>177</v>
      </c>
      <c r="AV824" s="13" t="s">
        <v>83</v>
      </c>
      <c r="AW824" s="13" t="s">
        <v>34</v>
      </c>
      <c r="AX824" s="13" t="s">
        <v>76</v>
      </c>
      <c r="AY824" s="250" t="s">
        <v>176</v>
      </c>
    </row>
    <row r="825" s="14" customFormat="1">
      <c r="A825" s="14"/>
      <c r="B825" s="251"/>
      <c r="C825" s="252"/>
      <c r="D825" s="242" t="s">
        <v>185</v>
      </c>
      <c r="E825" s="253" t="s">
        <v>1</v>
      </c>
      <c r="F825" s="254" t="s">
        <v>183</v>
      </c>
      <c r="G825" s="252"/>
      <c r="H825" s="255">
        <v>4</v>
      </c>
      <c r="I825" s="256"/>
      <c r="J825" s="252"/>
      <c r="K825" s="252"/>
      <c r="L825" s="257"/>
      <c r="M825" s="258"/>
      <c r="N825" s="259"/>
      <c r="O825" s="259"/>
      <c r="P825" s="259"/>
      <c r="Q825" s="259"/>
      <c r="R825" s="259"/>
      <c r="S825" s="259"/>
      <c r="T825" s="26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1" t="s">
        <v>185</v>
      </c>
      <c r="AU825" s="261" t="s">
        <v>177</v>
      </c>
      <c r="AV825" s="14" t="s">
        <v>85</v>
      </c>
      <c r="AW825" s="14" t="s">
        <v>34</v>
      </c>
      <c r="AX825" s="14" t="s">
        <v>76</v>
      </c>
      <c r="AY825" s="261" t="s">
        <v>176</v>
      </c>
    </row>
    <row r="826" s="2" customFormat="1" ht="21.75" customHeight="1">
      <c r="A826" s="39"/>
      <c r="B826" s="40"/>
      <c r="C826" s="227" t="s">
        <v>649</v>
      </c>
      <c r="D826" s="227" t="s">
        <v>179</v>
      </c>
      <c r="E826" s="228" t="s">
        <v>650</v>
      </c>
      <c r="F826" s="229" t="s">
        <v>651</v>
      </c>
      <c r="G826" s="230" t="s">
        <v>182</v>
      </c>
      <c r="H826" s="231">
        <v>13</v>
      </c>
      <c r="I826" s="232"/>
      <c r="J826" s="233">
        <f>ROUND(I826*H826,2)</f>
        <v>0</v>
      </c>
      <c r="K826" s="229" t="s">
        <v>225</v>
      </c>
      <c r="L826" s="45"/>
      <c r="M826" s="234" t="s">
        <v>1</v>
      </c>
      <c r="N826" s="235" t="s">
        <v>41</v>
      </c>
      <c r="O826" s="92"/>
      <c r="P826" s="236">
        <f>O826*H826</f>
        <v>0</v>
      </c>
      <c r="Q826" s="236">
        <v>0</v>
      </c>
      <c r="R826" s="236">
        <f>Q826*H826</f>
        <v>0</v>
      </c>
      <c r="S826" s="236">
        <v>0.012999999999999999</v>
      </c>
      <c r="T826" s="237">
        <f>S826*H826</f>
        <v>0.16899999999999998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8" t="s">
        <v>324</v>
      </c>
      <c r="AT826" s="238" t="s">
        <v>179</v>
      </c>
      <c r="AU826" s="238" t="s">
        <v>177</v>
      </c>
      <c r="AY826" s="18" t="s">
        <v>176</v>
      </c>
      <c r="BE826" s="239">
        <f>IF(N826="základní",J826,0)</f>
        <v>0</v>
      </c>
      <c r="BF826" s="239">
        <f>IF(N826="snížená",J826,0)</f>
        <v>0</v>
      </c>
      <c r="BG826" s="239">
        <f>IF(N826="zákl. přenesená",J826,0)</f>
        <v>0</v>
      </c>
      <c r="BH826" s="239">
        <f>IF(N826="sníž. přenesená",J826,0)</f>
        <v>0</v>
      </c>
      <c r="BI826" s="239">
        <f>IF(N826="nulová",J826,0)</f>
        <v>0</v>
      </c>
      <c r="BJ826" s="18" t="s">
        <v>83</v>
      </c>
      <c r="BK826" s="239">
        <f>ROUND(I826*H826,2)</f>
        <v>0</v>
      </c>
      <c r="BL826" s="18" t="s">
        <v>324</v>
      </c>
      <c r="BM826" s="238" t="s">
        <v>652</v>
      </c>
    </row>
    <row r="827" s="2" customFormat="1">
      <c r="A827" s="39"/>
      <c r="B827" s="40"/>
      <c r="C827" s="41"/>
      <c r="D827" s="262" t="s">
        <v>194</v>
      </c>
      <c r="E827" s="41"/>
      <c r="F827" s="263" t="s">
        <v>653</v>
      </c>
      <c r="G827" s="41"/>
      <c r="H827" s="41"/>
      <c r="I827" s="264"/>
      <c r="J827" s="41"/>
      <c r="K827" s="41"/>
      <c r="L827" s="45"/>
      <c r="M827" s="265"/>
      <c r="N827" s="266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194</v>
      </c>
      <c r="AU827" s="18" t="s">
        <v>177</v>
      </c>
    </row>
    <row r="828" s="13" customFormat="1">
      <c r="A828" s="13"/>
      <c r="B828" s="240"/>
      <c r="C828" s="241"/>
      <c r="D828" s="242" t="s">
        <v>185</v>
      </c>
      <c r="E828" s="243" t="s">
        <v>1</v>
      </c>
      <c r="F828" s="244" t="s">
        <v>207</v>
      </c>
      <c r="G828" s="241"/>
      <c r="H828" s="243" t="s">
        <v>1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0" t="s">
        <v>185</v>
      </c>
      <c r="AU828" s="250" t="s">
        <v>177</v>
      </c>
      <c r="AV828" s="13" t="s">
        <v>83</v>
      </c>
      <c r="AW828" s="13" t="s">
        <v>34</v>
      </c>
      <c r="AX828" s="13" t="s">
        <v>76</v>
      </c>
      <c r="AY828" s="250" t="s">
        <v>176</v>
      </c>
    </row>
    <row r="829" s="13" customFormat="1">
      <c r="A829" s="13"/>
      <c r="B829" s="240"/>
      <c r="C829" s="241"/>
      <c r="D829" s="242" t="s">
        <v>185</v>
      </c>
      <c r="E829" s="243" t="s">
        <v>1</v>
      </c>
      <c r="F829" s="244" t="s">
        <v>188</v>
      </c>
      <c r="G829" s="241"/>
      <c r="H829" s="243" t="s">
        <v>1</v>
      </c>
      <c r="I829" s="245"/>
      <c r="J829" s="241"/>
      <c r="K829" s="241"/>
      <c r="L829" s="246"/>
      <c r="M829" s="247"/>
      <c r="N829" s="248"/>
      <c r="O829" s="248"/>
      <c r="P829" s="248"/>
      <c r="Q829" s="248"/>
      <c r="R829" s="248"/>
      <c r="S829" s="248"/>
      <c r="T829" s="24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0" t="s">
        <v>185</v>
      </c>
      <c r="AU829" s="250" t="s">
        <v>177</v>
      </c>
      <c r="AV829" s="13" t="s">
        <v>83</v>
      </c>
      <c r="AW829" s="13" t="s">
        <v>34</v>
      </c>
      <c r="AX829" s="13" t="s">
        <v>76</v>
      </c>
      <c r="AY829" s="250" t="s">
        <v>176</v>
      </c>
    </row>
    <row r="830" s="13" customFormat="1">
      <c r="A830" s="13"/>
      <c r="B830" s="240"/>
      <c r="C830" s="241"/>
      <c r="D830" s="242" t="s">
        <v>185</v>
      </c>
      <c r="E830" s="243" t="s">
        <v>1</v>
      </c>
      <c r="F830" s="244" t="s">
        <v>208</v>
      </c>
      <c r="G830" s="241"/>
      <c r="H830" s="243" t="s">
        <v>1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0" t="s">
        <v>185</v>
      </c>
      <c r="AU830" s="250" t="s">
        <v>177</v>
      </c>
      <c r="AV830" s="13" t="s">
        <v>83</v>
      </c>
      <c r="AW830" s="13" t="s">
        <v>34</v>
      </c>
      <c r="AX830" s="13" t="s">
        <v>76</v>
      </c>
      <c r="AY830" s="250" t="s">
        <v>176</v>
      </c>
    </row>
    <row r="831" s="14" customFormat="1">
      <c r="A831" s="14"/>
      <c r="B831" s="251"/>
      <c r="C831" s="252"/>
      <c r="D831" s="242" t="s">
        <v>185</v>
      </c>
      <c r="E831" s="253" t="s">
        <v>1</v>
      </c>
      <c r="F831" s="254" t="s">
        <v>222</v>
      </c>
      <c r="G831" s="252"/>
      <c r="H831" s="255">
        <v>6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1" t="s">
        <v>185</v>
      </c>
      <c r="AU831" s="261" t="s">
        <v>177</v>
      </c>
      <c r="AV831" s="14" t="s">
        <v>85</v>
      </c>
      <c r="AW831" s="14" t="s">
        <v>34</v>
      </c>
      <c r="AX831" s="14" t="s">
        <v>76</v>
      </c>
      <c r="AY831" s="261" t="s">
        <v>176</v>
      </c>
    </row>
    <row r="832" s="13" customFormat="1">
      <c r="A832" s="13"/>
      <c r="B832" s="240"/>
      <c r="C832" s="241"/>
      <c r="D832" s="242" t="s">
        <v>185</v>
      </c>
      <c r="E832" s="243" t="s">
        <v>1</v>
      </c>
      <c r="F832" s="244" t="s">
        <v>216</v>
      </c>
      <c r="G832" s="241"/>
      <c r="H832" s="243" t="s">
        <v>1</v>
      </c>
      <c r="I832" s="245"/>
      <c r="J832" s="241"/>
      <c r="K832" s="241"/>
      <c r="L832" s="246"/>
      <c r="M832" s="247"/>
      <c r="N832" s="248"/>
      <c r="O832" s="248"/>
      <c r="P832" s="248"/>
      <c r="Q832" s="248"/>
      <c r="R832" s="248"/>
      <c r="S832" s="248"/>
      <c r="T832" s="24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0" t="s">
        <v>185</v>
      </c>
      <c r="AU832" s="250" t="s">
        <v>177</v>
      </c>
      <c r="AV832" s="13" t="s">
        <v>83</v>
      </c>
      <c r="AW832" s="13" t="s">
        <v>34</v>
      </c>
      <c r="AX832" s="13" t="s">
        <v>76</v>
      </c>
      <c r="AY832" s="250" t="s">
        <v>176</v>
      </c>
    </row>
    <row r="833" s="14" customFormat="1">
      <c r="A833" s="14"/>
      <c r="B833" s="251"/>
      <c r="C833" s="252"/>
      <c r="D833" s="242" t="s">
        <v>185</v>
      </c>
      <c r="E833" s="253" t="s">
        <v>1</v>
      </c>
      <c r="F833" s="254" t="s">
        <v>201</v>
      </c>
      <c r="G833" s="252"/>
      <c r="H833" s="255">
        <v>7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1" t="s">
        <v>185</v>
      </c>
      <c r="AU833" s="261" t="s">
        <v>177</v>
      </c>
      <c r="AV833" s="14" t="s">
        <v>85</v>
      </c>
      <c r="AW833" s="14" t="s">
        <v>34</v>
      </c>
      <c r="AX833" s="14" t="s">
        <v>76</v>
      </c>
      <c r="AY833" s="261" t="s">
        <v>176</v>
      </c>
    </row>
    <row r="834" s="2" customFormat="1" ht="24.15" customHeight="1">
      <c r="A834" s="39"/>
      <c r="B834" s="40"/>
      <c r="C834" s="227" t="s">
        <v>654</v>
      </c>
      <c r="D834" s="227" t="s">
        <v>179</v>
      </c>
      <c r="E834" s="228" t="s">
        <v>655</v>
      </c>
      <c r="F834" s="229" t="s">
        <v>656</v>
      </c>
      <c r="G834" s="230" t="s">
        <v>182</v>
      </c>
      <c r="H834" s="231">
        <v>1</v>
      </c>
      <c r="I834" s="232"/>
      <c r="J834" s="233">
        <f>ROUND(I834*H834,2)</f>
        <v>0</v>
      </c>
      <c r="K834" s="229" t="s">
        <v>225</v>
      </c>
      <c r="L834" s="45"/>
      <c r="M834" s="234" t="s">
        <v>1</v>
      </c>
      <c r="N834" s="235" t="s">
        <v>41</v>
      </c>
      <c r="O834" s="92"/>
      <c r="P834" s="236">
        <f>O834*H834</f>
        <v>0</v>
      </c>
      <c r="Q834" s="236">
        <v>0</v>
      </c>
      <c r="R834" s="236">
        <f>Q834*H834</f>
        <v>0</v>
      </c>
      <c r="S834" s="236">
        <v>0.014999999999999999</v>
      </c>
      <c r="T834" s="237">
        <f>S834*H834</f>
        <v>0.014999999999999999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38" t="s">
        <v>324</v>
      </c>
      <c r="AT834" s="238" t="s">
        <v>179</v>
      </c>
      <c r="AU834" s="238" t="s">
        <v>177</v>
      </c>
      <c r="AY834" s="18" t="s">
        <v>176</v>
      </c>
      <c r="BE834" s="239">
        <f>IF(N834="základní",J834,0)</f>
        <v>0</v>
      </c>
      <c r="BF834" s="239">
        <f>IF(N834="snížená",J834,0)</f>
        <v>0</v>
      </c>
      <c r="BG834" s="239">
        <f>IF(N834="zákl. přenesená",J834,0)</f>
        <v>0</v>
      </c>
      <c r="BH834" s="239">
        <f>IF(N834="sníž. přenesená",J834,0)</f>
        <v>0</v>
      </c>
      <c r="BI834" s="239">
        <f>IF(N834="nulová",J834,0)</f>
        <v>0</v>
      </c>
      <c r="BJ834" s="18" t="s">
        <v>83</v>
      </c>
      <c r="BK834" s="239">
        <f>ROUND(I834*H834,2)</f>
        <v>0</v>
      </c>
      <c r="BL834" s="18" t="s">
        <v>324</v>
      </c>
      <c r="BM834" s="238" t="s">
        <v>657</v>
      </c>
    </row>
    <row r="835" s="2" customFormat="1">
      <c r="A835" s="39"/>
      <c r="B835" s="40"/>
      <c r="C835" s="41"/>
      <c r="D835" s="262" t="s">
        <v>194</v>
      </c>
      <c r="E835" s="41"/>
      <c r="F835" s="263" t="s">
        <v>658</v>
      </c>
      <c r="G835" s="41"/>
      <c r="H835" s="41"/>
      <c r="I835" s="264"/>
      <c r="J835" s="41"/>
      <c r="K835" s="41"/>
      <c r="L835" s="45"/>
      <c r="M835" s="265"/>
      <c r="N835" s="266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194</v>
      </c>
      <c r="AU835" s="18" t="s">
        <v>177</v>
      </c>
    </row>
    <row r="836" s="13" customFormat="1">
      <c r="A836" s="13"/>
      <c r="B836" s="240"/>
      <c r="C836" s="241"/>
      <c r="D836" s="242" t="s">
        <v>185</v>
      </c>
      <c r="E836" s="243" t="s">
        <v>1</v>
      </c>
      <c r="F836" s="244" t="s">
        <v>207</v>
      </c>
      <c r="G836" s="241"/>
      <c r="H836" s="243" t="s">
        <v>1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0" t="s">
        <v>185</v>
      </c>
      <c r="AU836" s="250" t="s">
        <v>177</v>
      </c>
      <c r="AV836" s="13" t="s">
        <v>83</v>
      </c>
      <c r="AW836" s="13" t="s">
        <v>34</v>
      </c>
      <c r="AX836" s="13" t="s">
        <v>76</v>
      </c>
      <c r="AY836" s="250" t="s">
        <v>176</v>
      </c>
    </row>
    <row r="837" s="13" customFormat="1">
      <c r="A837" s="13"/>
      <c r="B837" s="240"/>
      <c r="C837" s="241"/>
      <c r="D837" s="242" t="s">
        <v>185</v>
      </c>
      <c r="E837" s="243" t="s">
        <v>1</v>
      </c>
      <c r="F837" s="244" t="s">
        <v>188</v>
      </c>
      <c r="G837" s="241"/>
      <c r="H837" s="243" t="s">
        <v>1</v>
      </c>
      <c r="I837" s="245"/>
      <c r="J837" s="241"/>
      <c r="K837" s="241"/>
      <c r="L837" s="246"/>
      <c r="M837" s="247"/>
      <c r="N837" s="248"/>
      <c r="O837" s="248"/>
      <c r="P837" s="248"/>
      <c r="Q837" s="248"/>
      <c r="R837" s="248"/>
      <c r="S837" s="248"/>
      <c r="T837" s="24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0" t="s">
        <v>185</v>
      </c>
      <c r="AU837" s="250" t="s">
        <v>177</v>
      </c>
      <c r="AV837" s="13" t="s">
        <v>83</v>
      </c>
      <c r="AW837" s="13" t="s">
        <v>34</v>
      </c>
      <c r="AX837" s="13" t="s">
        <v>76</v>
      </c>
      <c r="AY837" s="250" t="s">
        <v>176</v>
      </c>
    </row>
    <row r="838" s="13" customFormat="1">
      <c r="A838" s="13"/>
      <c r="B838" s="240"/>
      <c r="C838" s="241"/>
      <c r="D838" s="242" t="s">
        <v>185</v>
      </c>
      <c r="E838" s="243" t="s">
        <v>1</v>
      </c>
      <c r="F838" s="244" t="s">
        <v>208</v>
      </c>
      <c r="G838" s="241"/>
      <c r="H838" s="243" t="s">
        <v>1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0" t="s">
        <v>185</v>
      </c>
      <c r="AU838" s="250" t="s">
        <v>177</v>
      </c>
      <c r="AV838" s="13" t="s">
        <v>83</v>
      </c>
      <c r="AW838" s="13" t="s">
        <v>34</v>
      </c>
      <c r="AX838" s="13" t="s">
        <v>76</v>
      </c>
      <c r="AY838" s="250" t="s">
        <v>176</v>
      </c>
    </row>
    <row r="839" s="14" customFormat="1">
      <c r="A839" s="14"/>
      <c r="B839" s="251"/>
      <c r="C839" s="252"/>
      <c r="D839" s="242" t="s">
        <v>185</v>
      </c>
      <c r="E839" s="253" t="s">
        <v>1</v>
      </c>
      <c r="F839" s="254" t="s">
        <v>83</v>
      </c>
      <c r="G839" s="252"/>
      <c r="H839" s="255">
        <v>1</v>
      </c>
      <c r="I839" s="256"/>
      <c r="J839" s="252"/>
      <c r="K839" s="252"/>
      <c r="L839" s="257"/>
      <c r="M839" s="258"/>
      <c r="N839" s="259"/>
      <c r="O839" s="259"/>
      <c r="P839" s="259"/>
      <c r="Q839" s="259"/>
      <c r="R839" s="259"/>
      <c r="S839" s="259"/>
      <c r="T839" s="26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1" t="s">
        <v>185</v>
      </c>
      <c r="AU839" s="261" t="s">
        <v>177</v>
      </c>
      <c r="AV839" s="14" t="s">
        <v>85</v>
      </c>
      <c r="AW839" s="14" t="s">
        <v>34</v>
      </c>
      <c r="AX839" s="14" t="s">
        <v>76</v>
      </c>
      <c r="AY839" s="261" t="s">
        <v>176</v>
      </c>
    </row>
    <row r="840" s="2" customFormat="1" ht="24.15" customHeight="1">
      <c r="A840" s="39"/>
      <c r="B840" s="40"/>
      <c r="C840" s="227" t="s">
        <v>659</v>
      </c>
      <c r="D840" s="227" t="s">
        <v>179</v>
      </c>
      <c r="E840" s="228" t="s">
        <v>660</v>
      </c>
      <c r="F840" s="229" t="s">
        <v>661</v>
      </c>
      <c r="G840" s="230" t="s">
        <v>662</v>
      </c>
      <c r="H840" s="231">
        <v>280.74000000000001</v>
      </c>
      <c r="I840" s="232"/>
      <c r="J840" s="233">
        <f>ROUND(I840*H840,2)</f>
        <v>0</v>
      </c>
      <c r="K840" s="229" t="s">
        <v>225</v>
      </c>
      <c r="L840" s="45"/>
      <c r="M840" s="234" t="s">
        <v>1</v>
      </c>
      <c r="N840" s="235" t="s">
        <v>41</v>
      </c>
      <c r="O840" s="92"/>
      <c r="P840" s="236">
        <f>O840*H840</f>
        <v>0</v>
      </c>
      <c r="Q840" s="236">
        <v>0</v>
      </c>
      <c r="R840" s="236">
        <f>Q840*H840</f>
        <v>0</v>
      </c>
      <c r="S840" s="236">
        <v>0.001</v>
      </c>
      <c r="T840" s="237">
        <f>S840*H840</f>
        <v>0.28073999999999999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8" t="s">
        <v>324</v>
      </c>
      <c r="AT840" s="238" t="s">
        <v>179</v>
      </c>
      <c r="AU840" s="238" t="s">
        <v>177</v>
      </c>
      <c r="AY840" s="18" t="s">
        <v>176</v>
      </c>
      <c r="BE840" s="239">
        <f>IF(N840="základní",J840,0)</f>
        <v>0</v>
      </c>
      <c r="BF840" s="239">
        <f>IF(N840="snížená",J840,0)</f>
        <v>0</v>
      </c>
      <c r="BG840" s="239">
        <f>IF(N840="zákl. přenesená",J840,0)</f>
        <v>0</v>
      </c>
      <c r="BH840" s="239">
        <f>IF(N840="sníž. přenesená",J840,0)</f>
        <v>0</v>
      </c>
      <c r="BI840" s="239">
        <f>IF(N840="nulová",J840,0)</f>
        <v>0</v>
      </c>
      <c r="BJ840" s="18" t="s">
        <v>83</v>
      </c>
      <c r="BK840" s="239">
        <f>ROUND(I840*H840,2)</f>
        <v>0</v>
      </c>
      <c r="BL840" s="18" t="s">
        <v>324</v>
      </c>
      <c r="BM840" s="238" t="s">
        <v>663</v>
      </c>
    </row>
    <row r="841" s="2" customFormat="1">
      <c r="A841" s="39"/>
      <c r="B841" s="40"/>
      <c r="C841" s="41"/>
      <c r="D841" s="262" t="s">
        <v>194</v>
      </c>
      <c r="E841" s="41"/>
      <c r="F841" s="263" t="s">
        <v>664</v>
      </c>
      <c r="G841" s="41"/>
      <c r="H841" s="41"/>
      <c r="I841" s="264"/>
      <c r="J841" s="41"/>
      <c r="K841" s="41"/>
      <c r="L841" s="45"/>
      <c r="M841" s="265"/>
      <c r="N841" s="266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194</v>
      </c>
      <c r="AU841" s="18" t="s">
        <v>177</v>
      </c>
    </row>
    <row r="842" s="13" customFormat="1">
      <c r="A842" s="13"/>
      <c r="B842" s="240"/>
      <c r="C842" s="241"/>
      <c r="D842" s="242" t="s">
        <v>185</v>
      </c>
      <c r="E842" s="243" t="s">
        <v>1</v>
      </c>
      <c r="F842" s="244" t="s">
        <v>207</v>
      </c>
      <c r="G842" s="241"/>
      <c r="H842" s="243" t="s">
        <v>1</v>
      </c>
      <c r="I842" s="245"/>
      <c r="J842" s="241"/>
      <c r="K842" s="241"/>
      <c r="L842" s="246"/>
      <c r="M842" s="247"/>
      <c r="N842" s="248"/>
      <c r="O842" s="248"/>
      <c r="P842" s="248"/>
      <c r="Q842" s="248"/>
      <c r="R842" s="248"/>
      <c r="S842" s="248"/>
      <c r="T842" s="24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0" t="s">
        <v>185</v>
      </c>
      <c r="AU842" s="250" t="s">
        <v>177</v>
      </c>
      <c r="AV842" s="13" t="s">
        <v>83</v>
      </c>
      <c r="AW842" s="13" t="s">
        <v>34</v>
      </c>
      <c r="AX842" s="13" t="s">
        <v>76</v>
      </c>
      <c r="AY842" s="250" t="s">
        <v>176</v>
      </c>
    </row>
    <row r="843" s="13" customFormat="1">
      <c r="A843" s="13"/>
      <c r="B843" s="240"/>
      <c r="C843" s="241"/>
      <c r="D843" s="242" t="s">
        <v>185</v>
      </c>
      <c r="E843" s="243" t="s">
        <v>1</v>
      </c>
      <c r="F843" s="244" t="s">
        <v>188</v>
      </c>
      <c r="G843" s="241"/>
      <c r="H843" s="243" t="s">
        <v>1</v>
      </c>
      <c r="I843" s="245"/>
      <c r="J843" s="241"/>
      <c r="K843" s="241"/>
      <c r="L843" s="246"/>
      <c r="M843" s="247"/>
      <c r="N843" s="248"/>
      <c r="O843" s="248"/>
      <c r="P843" s="248"/>
      <c r="Q843" s="248"/>
      <c r="R843" s="248"/>
      <c r="S843" s="248"/>
      <c r="T843" s="24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0" t="s">
        <v>185</v>
      </c>
      <c r="AU843" s="250" t="s">
        <v>177</v>
      </c>
      <c r="AV843" s="13" t="s">
        <v>83</v>
      </c>
      <c r="AW843" s="13" t="s">
        <v>34</v>
      </c>
      <c r="AX843" s="13" t="s">
        <v>76</v>
      </c>
      <c r="AY843" s="250" t="s">
        <v>176</v>
      </c>
    </row>
    <row r="844" s="13" customFormat="1">
      <c r="A844" s="13"/>
      <c r="B844" s="240"/>
      <c r="C844" s="241"/>
      <c r="D844" s="242" t="s">
        <v>185</v>
      </c>
      <c r="E844" s="243" t="s">
        <v>1</v>
      </c>
      <c r="F844" s="244" t="s">
        <v>665</v>
      </c>
      <c r="G844" s="241"/>
      <c r="H844" s="243" t="s">
        <v>1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0" t="s">
        <v>185</v>
      </c>
      <c r="AU844" s="250" t="s">
        <v>177</v>
      </c>
      <c r="AV844" s="13" t="s">
        <v>83</v>
      </c>
      <c r="AW844" s="13" t="s">
        <v>34</v>
      </c>
      <c r="AX844" s="13" t="s">
        <v>76</v>
      </c>
      <c r="AY844" s="250" t="s">
        <v>176</v>
      </c>
    </row>
    <row r="845" s="14" customFormat="1">
      <c r="A845" s="14"/>
      <c r="B845" s="251"/>
      <c r="C845" s="252"/>
      <c r="D845" s="242" t="s">
        <v>185</v>
      </c>
      <c r="E845" s="253" t="s">
        <v>1</v>
      </c>
      <c r="F845" s="254" t="s">
        <v>666</v>
      </c>
      <c r="G845" s="252"/>
      <c r="H845" s="255">
        <v>239.40000000000001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1" t="s">
        <v>185</v>
      </c>
      <c r="AU845" s="261" t="s">
        <v>177</v>
      </c>
      <c r="AV845" s="14" t="s">
        <v>85</v>
      </c>
      <c r="AW845" s="14" t="s">
        <v>34</v>
      </c>
      <c r="AX845" s="14" t="s">
        <v>76</v>
      </c>
      <c r="AY845" s="261" t="s">
        <v>176</v>
      </c>
    </row>
    <row r="846" s="13" customFormat="1">
      <c r="A846" s="13"/>
      <c r="B846" s="240"/>
      <c r="C846" s="241"/>
      <c r="D846" s="242" t="s">
        <v>185</v>
      </c>
      <c r="E846" s="243" t="s">
        <v>1</v>
      </c>
      <c r="F846" s="244" t="s">
        <v>667</v>
      </c>
      <c r="G846" s="241"/>
      <c r="H846" s="243" t="s">
        <v>1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0" t="s">
        <v>185</v>
      </c>
      <c r="AU846" s="250" t="s">
        <v>177</v>
      </c>
      <c r="AV846" s="13" t="s">
        <v>83</v>
      </c>
      <c r="AW846" s="13" t="s">
        <v>34</v>
      </c>
      <c r="AX846" s="13" t="s">
        <v>76</v>
      </c>
      <c r="AY846" s="250" t="s">
        <v>176</v>
      </c>
    </row>
    <row r="847" s="14" customFormat="1">
      <c r="A847" s="14"/>
      <c r="B847" s="251"/>
      <c r="C847" s="252"/>
      <c r="D847" s="242" t="s">
        <v>185</v>
      </c>
      <c r="E847" s="253" t="s">
        <v>1</v>
      </c>
      <c r="F847" s="254" t="s">
        <v>668</v>
      </c>
      <c r="G847" s="252"/>
      <c r="H847" s="255">
        <v>41.340000000000003</v>
      </c>
      <c r="I847" s="256"/>
      <c r="J847" s="252"/>
      <c r="K847" s="252"/>
      <c r="L847" s="257"/>
      <c r="M847" s="258"/>
      <c r="N847" s="259"/>
      <c r="O847" s="259"/>
      <c r="P847" s="259"/>
      <c r="Q847" s="259"/>
      <c r="R847" s="259"/>
      <c r="S847" s="259"/>
      <c r="T847" s="26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1" t="s">
        <v>185</v>
      </c>
      <c r="AU847" s="261" t="s">
        <v>177</v>
      </c>
      <c r="AV847" s="14" t="s">
        <v>85</v>
      </c>
      <c r="AW847" s="14" t="s">
        <v>34</v>
      </c>
      <c r="AX847" s="14" t="s">
        <v>76</v>
      </c>
      <c r="AY847" s="261" t="s">
        <v>176</v>
      </c>
    </row>
    <row r="848" s="2" customFormat="1" ht="24.15" customHeight="1">
      <c r="A848" s="39"/>
      <c r="B848" s="40"/>
      <c r="C848" s="227" t="s">
        <v>669</v>
      </c>
      <c r="D848" s="227" t="s">
        <v>179</v>
      </c>
      <c r="E848" s="228" t="s">
        <v>670</v>
      </c>
      <c r="F848" s="229" t="s">
        <v>671</v>
      </c>
      <c r="G848" s="230" t="s">
        <v>252</v>
      </c>
      <c r="H848" s="231">
        <v>195.02000000000001</v>
      </c>
      <c r="I848" s="232"/>
      <c r="J848" s="233">
        <f>ROUND(I848*H848,2)</f>
        <v>0</v>
      </c>
      <c r="K848" s="229" t="s">
        <v>225</v>
      </c>
      <c r="L848" s="45"/>
      <c r="M848" s="234" t="s">
        <v>1</v>
      </c>
      <c r="N848" s="235" t="s">
        <v>41</v>
      </c>
      <c r="O848" s="92"/>
      <c r="P848" s="236">
        <f>O848*H848</f>
        <v>0</v>
      </c>
      <c r="Q848" s="236">
        <v>0</v>
      </c>
      <c r="R848" s="236">
        <f>Q848*H848</f>
        <v>0</v>
      </c>
      <c r="S848" s="236">
        <v>0.0032499999999999999</v>
      </c>
      <c r="T848" s="237">
        <f>S848*H848</f>
        <v>0.63381500000000002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8" t="s">
        <v>324</v>
      </c>
      <c r="AT848" s="238" t="s">
        <v>179</v>
      </c>
      <c r="AU848" s="238" t="s">
        <v>177</v>
      </c>
      <c r="AY848" s="18" t="s">
        <v>176</v>
      </c>
      <c r="BE848" s="239">
        <f>IF(N848="základní",J848,0)</f>
        <v>0</v>
      </c>
      <c r="BF848" s="239">
        <f>IF(N848="snížená",J848,0)</f>
        <v>0</v>
      </c>
      <c r="BG848" s="239">
        <f>IF(N848="zákl. přenesená",J848,0)</f>
        <v>0</v>
      </c>
      <c r="BH848" s="239">
        <f>IF(N848="sníž. přenesená",J848,0)</f>
        <v>0</v>
      </c>
      <c r="BI848" s="239">
        <f>IF(N848="nulová",J848,0)</f>
        <v>0</v>
      </c>
      <c r="BJ848" s="18" t="s">
        <v>83</v>
      </c>
      <c r="BK848" s="239">
        <f>ROUND(I848*H848,2)</f>
        <v>0</v>
      </c>
      <c r="BL848" s="18" t="s">
        <v>324</v>
      </c>
      <c r="BM848" s="238" t="s">
        <v>672</v>
      </c>
    </row>
    <row r="849" s="2" customFormat="1">
      <c r="A849" s="39"/>
      <c r="B849" s="40"/>
      <c r="C849" s="41"/>
      <c r="D849" s="262" t="s">
        <v>194</v>
      </c>
      <c r="E849" s="41"/>
      <c r="F849" s="263" t="s">
        <v>673</v>
      </c>
      <c r="G849" s="41"/>
      <c r="H849" s="41"/>
      <c r="I849" s="264"/>
      <c r="J849" s="41"/>
      <c r="K849" s="41"/>
      <c r="L849" s="45"/>
      <c r="M849" s="265"/>
      <c r="N849" s="266"/>
      <c r="O849" s="92"/>
      <c r="P849" s="92"/>
      <c r="Q849" s="92"/>
      <c r="R849" s="92"/>
      <c r="S849" s="92"/>
      <c r="T849" s="9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194</v>
      </c>
      <c r="AU849" s="18" t="s">
        <v>177</v>
      </c>
    </row>
    <row r="850" s="13" customFormat="1">
      <c r="A850" s="13"/>
      <c r="B850" s="240"/>
      <c r="C850" s="241"/>
      <c r="D850" s="242" t="s">
        <v>185</v>
      </c>
      <c r="E850" s="243" t="s">
        <v>1</v>
      </c>
      <c r="F850" s="244" t="s">
        <v>207</v>
      </c>
      <c r="G850" s="241"/>
      <c r="H850" s="243" t="s">
        <v>1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0" t="s">
        <v>185</v>
      </c>
      <c r="AU850" s="250" t="s">
        <v>177</v>
      </c>
      <c r="AV850" s="13" t="s">
        <v>83</v>
      </c>
      <c r="AW850" s="13" t="s">
        <v>34</v>
      </c>
      <c r="AX850" s="13" t="s">
        <v>76</v>
      </c>
      <c r="AY850" s="250" t="s">
        <v>176</v>
      </c>
    </row>
    <row r="851" s="13" customFormat="1">
      <c r="A851" s="13"/>
      <c r="B851" s="240"/>
      <c r="C851" s="241"/>
      <c r="D851" s="242" t="s">
        <v>185</v>
      </c>
      <c r="E851" s="243" t="s">
        <v>1</v>
      </c>
      <c r="F851" s="244" t="s">
        <v>188</v>
      </c>
      <c r="G851" s="241"/>
      <c r="H851" s="243" t="s">
        <v>1</v>
      </c>
      <c r="I851" s="245"/>
      <c r="J851" s="241"/>
      <c r="K851" s="241"/>
      <c r="L851" s="246"/>
      <c r="M851" s="247"/>
      <c r="N851" s="248"/>
      <c r="O851" s="248"/>
      <c r="P851" s="248"/>
      <c r="Q851" s="248"/>
      <c r="R851" s="248"/>
      <c r="S851" s="248"/>
      <c r="T851" s="24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0" t="s">
        <v>185</v>
      </c>
      <c r="AU851" s="250" t="s">
        <v>177</v>
      </c>
      <c r="AV851" s="13" t="s">
        <v>83</v>
      </c>
      <c r="AW851" s="13" t="s">
        <v>34</v>
      </c>
      <c r="AX851" s="13" t="s">
        <v>76</v>
      </c>
      <c r="AY851" s="250" t="s">
        <v>176</v>
      </c>
    </row>
    <row r="852" s="13" customFormat="1">
      <c r="A852" s="13"/>
      <c r="B852" s="240"/>
      <c r="C852" s="241"/>
      <c r="D852" s="242" t="s">
        <v>185</v>
      </c>
      <c r="E852" s="243" t="s">
        <v>1</v>
      </c>
      <c r="F852" s="244" t="s">
        <v>208</v>
      </c>
      <c r="G852" s="241"/>
      <c r="H852" s="243" t="s">
        <v>1</v>
      </c>
      <c r="I852" s="245"/>
      <c r="J852" s="241"/>
      <c r="K852" s="241"/>
      <c r="L852" s="246"/>
      <c r="M852" s="247"/>
      <c r="N852" s="248"/>
      <c r="O852" s="248"/>
      <c r="P852" s="248"/>
      <c r="Q852" s="248"/>
      <c r="R852" s="248"/>
      <c r="S852" s="248"/>
      <c r="T852" s="249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0" t="s">
        <v>185</v>
      </c>
      <c r="AU852" s="250" t="s">
        <v>177</v>
      </c>
      <c r="AV852" s="13" t="s">
        <v>83</v>
      </c>
      <c r="AW852" s="13" t="s">
        <v>34</v>
      </c>
      <c r="AX852" s="13" t="s">
        <v>76</v>
      </c>
      <c r="AY852" s="250" t="s">
        <v>176</v>
      </c>
    </row>
    <row r="853" s="14" customFormat="1">
      <c r="A853" s="14"/>
      <c r="B853" s="251"/>
      <c r="C853" s="252"/>
      <c r="D853" s="242" t="s">
        <v>185</v>
      </c>
      <c r="E853" s="253" t="s">
        <v>1</v>
      </c>
      <c r="F853" s="254" t="s">
        <v>674</v>
      </c>
      <c r="G853" s="252"/>
      <c r="H853" s="255">
        <v>22.899999999999999</v>
      </c>
      <c r="I853" s="256"/>
      <c r="J853" s="252"/>
      <c r="K853" s="252"/>
      <c r="L853" s="257"/>
      <c r="M853" s="258"/>
      <c r="N853" s="259"/>
      <c r="O853" s="259"/>
      <c r="P853" s="259"/>
      <c r="Q853" s="259"/>
      <c r="R853" s="259"/>
      <c r="S853" s="259"/>
      <c r="T853" s="26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1" t="s">
        <v>185</v>
      </c>
      <c r="AU853" s="261" t="s">
        <v>177</v>
      </c>
      <c r="AV853" s="14" t="s">
        <v>85</v>
      </c>
      <c r="AW853" s="14" t="s">
        <v>34</v>
      </c>
      <c r="AX853" s="14" t="s">
        <v>76</v>
      </c>
      <c r="AY853" s="261" t="s">
        <v>176</v>
      </c>
    </row>
    <row r="854" s="14" customFormat="1">
      <c r="A854" s="14"/>
      <c r="B854" s="251"/>
      <c r="C854" s="252"/>
      <c r="D854" s="242" t="s">
        <v>185</v>
      </c>
      <c r="E854" s="253" t="s">
        <v>1</v>
      </c>
      <c r="F854" s="254" t="s">
        <v>675</v>
      </c>
      <c r="G854" s="252"/>
      <c r="H854" s="255">
        <v>20.5</v>
      </c>
      <c r="I854" s="256"/>
      <c r="J854" s="252"/>
      <c r="K854" s="252"/>
      <c r="L854" s="257"/>
      <c r="M854" s="258"/>
      <c r="N854" s="259"/>
      <c r="O854" s="259"/>
      <c r="P854" s="259"/>
      <c r="Q854" s="259"/>
      <c r="R854" s="259"/>
      <c r="S854" s="259"/>
      <c r="T854" s="26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1" t="s">
        <v>185</v>
      </c>
      <c r="AU854" s="261" t="s">
        <v>177</v>
      </c>
      <c r="AV854" s="14" t="s">
        <v>85</v>
      </c>
      <c r="AW854" s="14" t="s">
        <v>34</v>
      </c>
      <c r="AX854" s="14" t="s">
        <v>76</v>
      </c>
      <c r="AY854" s="261" t="s">
        <v>176</v>
      </c>
    </row>
    <row r="855" s="14" customFormat="1">
      <c r="A855" s="14"/>
      <c r="B855" s="251"/>
      <c r="C855" s="252"/>
      <c r="D855" s="242" t="s">
        <v>185</v>
      </c>
      <c r="E855" s="253" t="s">
        <v>1</v>
      </c>
      <c r="F855" s="254" t="s">
        <v>676</v>
      </c>
      <c r="G855" s="252"/>
      <c r="H855" s="255">
        <v>7.2999999999999998</v>
      </c>
      <c r="I855" s="256"/>
      <c r="J855" s="252"/>
      <c r="K855" s="252"/>
      <c r="L855" s="257"/>
      <c r="M855" s="258"/>
      <c r="N855" s="259"/>
      <c r="O855" s="259"/>
      <c r="P855" s="259"/>
      <c r="Q855" s="259"/>
      <c r="R855" s="259"/>
      <c r="S855" s="259"/>
      <c r="T855" s="26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1" t="s">
        <v>185</v>
      </c>
      <c r="AU855" s="261" t="s">
        <v>177</v>
      </c>
      <c r="AV855" s="14" t="s">
        <v>85</v>
      </c>
      <c r="AW855" s="14" t="s">
        <v>34</v>
      </c>
      <c r="AX855" s="14" t="s">
        <v>76</v>
      </c>
      <c r="AY855" s="261" t="s">
        <v>176</v>
      </c>
    </row>
    <row r="856" s="14" customFormat="1">
      <c r="A856" s="14"/>
      <c r="B856" s="251"/>
      <c r="C856" s="252"/>
      <c r="D856" s="242" t="s">
        <v>185</v>
      </c>
      <c r="E856" s="253" t="s">
        <v>1</v>
      </c>
      <c r="F856" s="254" t="s">
        <v>677</v>
      </c>
      <c r="G856" s="252"/>
      <c r="H856" s="255">
        <v>17.940000000000001</v>
      </c>
      <c r="I856" s="256"/>
      <c r="J856" s="252"/>
      <c r="K856" s="252"/>
      <c r="L856" s="257"/>
      <c r="M856" s="258"/>
      <c r="N856" s="259"/>
      <c r="O856" s="259"/>
      <c r="P856" s="259"/>
      <c r="Q856" s="259"/>
      <c r="R856" s="259"/>
      <c r="S856" s="259"/>
      <c r="T856" s="26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1" t="s">
        <v>185</v>
      </c>
      <c r="AU856" s="261" t="s">
        <v>177</v>
      </c>
      <c r="AV856" s="14" t="s">
        <v>85</v>
      </c>
      <c r="AW856" s="14" t="s">
        <v>34</v>
      </c>
      <c r="AX856" s="14" t="s">
        <v>76</v>
      </c>
      <c r="AY856" s="261" t="s">
        <v>176</v>
      </c>
    </row>
    <row r="857" s="14" customFormat="1">
      <c r="A857" s="14"/>
      <c r="B857" s="251"/>
      <c r="C857" s="252"/>
      <c r="D857" s="242" t="s">
        <v>185</v>
      </c>
      <c r="E857" s="253" t="s">
        <v>1</v>
      </c>
      <c r="F857" s="254" t="s">
        <v>678</v>
      </c>
      <c r="G857" s="252"/>
      <c r="H857" s="255">
        <v>12.199999999999999</v>
      </c>
      <c r="I857" s="256"/>
      <c r="J857" s="252"/>
      <c r="K857" s="252"/>
      <c r="L857" s="257"/>
      <c r="M857" s="258"/>
      <c r="N857" s="259"/>
      <c r="O857" s="259"/>
      <c r="P857" s="259"/>
      <c r="Q857" s="259"/>
      <c r="R857" s="259"/>
      <c r="S857" s="259"/>
      <c r="T857" s="26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1" t="s">
        <v>185</v>
      </c>
      <c r="AU857" s="261" t="s">
        <v>177</v>
      </c>
      <c r="AV857" s="14" t="s">
        <v>85</v>
      </c>
      <c r="AW857" s="14" t="s">
        <v>34</v>
      </c>
      <c r="AX857" s="14" t="s">
        <v>76</v>
      </c>
      <c r="AY857" s="261" t="s">
        <v>176</v>
      </c>
    </row>
    <row r="858" s="14" customFormat="1">
      <c r="A858" s="14"/>
      <c r="B858" s="251"/>
      <c r="C858" s="252"/>
      <c r="D858" s="242" t="s">
        <v>185</v>
      </c>
      <c r="E858" s="253" t="s">
        <v>1</v>
      </c>
      <c r="F858" s="254" t="s">
        <v>679</v>
      </c>
      <c r="G858" s="252"/>
      <c r="H858" s="255">
        <v>8.1500000000000004</v>
      </c>
      <c r="I858" s="256"/>
      <c r="J858" s="252"/>
      <c r="K858" s="252"/>
      <c r="L858" s="257"/>
      <c r="M858" s="258"/>
      <c r="N858" s="259"/>
      <c r="O858" s="259"/>
      <c r="P858" s="259"/>
      <c r="Q858" s="259"/>
      <c r="R858" s="259"/>
      <c r="S858" s="259"/>
      <c r="T858" s="26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1" t="s">
        <v>185</v>
      </c>
      <c r="AU858" s="261" t="s">
        <v>177</v>
      </c>
      <c r="AV858" s="14" t="s">
        <v>85</v>
      </c>
      <c r="AW858" s="14" t="s">
        <v>34</v>
      </c>
      <c r="AX858" s="14" t="s">
        <v>76</v>
      </c>
      <c r="AY858" s="261" t="s">
        <v>176</v>
      </c>
    </row>
    <row r="859" s="14" customFormat="1">
      <c r="A859" s="14"/>
      <c r="B859" s="251"/>
      <c r="C859" s="252"/>
      <c r="D859" s="242" t="s">
        <v>185</v>
      </c>
      <c r="E859" s="253" t="s">
        <v>1</v>
      </c>
      <c r="F859" s="254" t="s">
        <v>680</v>
      </c>
      <c r="G859" s="252"/>
      <c r="H859" s="255">
        <v>9.6300000000000008</v>
      </c>
      <c r="I859" s="256"/>
      <c r="J859" s="252"/>
      <c r="K859" s="252"/>
      <c r="L859" s="257"/>
      <c r="M859" s="258"/>
      <c r="N859" s="259"/>
      <c r="O859" s="259"/>
      <c r="P859" s="259"/>
      <c r="Q859" s="259"/>
      <c r="R859" s="259"/>
      <c r="S859" s="259"/>
      <c r="T859" s="26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1" t="s">
        <v>185</v>
      </c>
      <c r="AU859" s="261" t="s">
        <v>177</v>
      </c>
      <c r="AV859" s="14" t="s">
        <v>85</v>
      </c>
      <c r="AW859" s="14" t="s">
        <v>34</v>
      </c>
      <c r="AX859" s="14" t="s">
        <v>76</v>
      </c>
      <c r="AY859" s="261" t="s">
        <v>176</v>
      </c>
    </row>
    <row r="860" s="14" customFormat="1">
      <c r="A860" s="14"/>
      <c r="B860" s="251"/>
      <c r="C860" s="252"/>
      <c r="D860" s="242" t="s">
        <v>185</v>
      </c>
      <c r="E860" s="253" t="s">
        <v>1</v>
      </c>
      <c r="F860" s="254" t="s">
        <v>681</v>
      </c>
      <c r="G860" s="252"/>
      <c r="H860" s="255">
        <v>7.7000000000000002</v>
      </c>
      <c r="I860" s="256"/>
      <c r="J860" s="252"/>
      <c r="K860" s="252"/>
      <c r="L860" s="257"/>
      <c r="M860" s="258"/>
      <c r="N860" s="259"/>
      <c r="O860" s="259"/>
      <c r="P860" s="259"/>
      <c r="Q860" s="259"/>
      <c r="R860" s="259"/>
      <c r="S860" s="259"/>
      <c r="T860" s="26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1" t="s">
        <v>185</v>
      </c>
      <c r="AU860" s="261" t="s">
        <v>177</v>
      </c>
      <c r="AV860" s="14" t="s">
        <v>85</v>
      </c>
      <c r="AW860" s="14" t="s">
        <v>34</v>
      </c>
      <c r="AX860" s="14" t="s">
        <v>76</v>
      </c>
      <c r="AY860" s="261" t="s">
        <v>176</v>
      </c>
    </row>
    <row r="861" s="14" customFormat="1">
      <c r="A861" s="14"/>
      <c r="B861" s="251"/>
      <c r="C861" s="252"/>
      <c r="D861" s="242" t="s">
        <v>185</v>
      </c>
      <c r="E861" s="253" t="s">
        <v>1</v>
      </c>
      <c r="F861" s="254" t="s">
        <v>682</v>
      </c>
      <c r="G861" s="252"/>
      <c r="H861" s="255">
        <v>13.6</v>
      </c>
      <c r="I861" s="256"/>
      <c r="J861" s="252"/>
      <c r="K861" s="252"/>
      <c r="L861" s="257"/>
      <c r="M861" s="258"/>
      <c r="N861" s="259"/>
      <c r="O861" s="259"/>
      <c r="P861" s="259"/>
      <c r="Q861" s="259"/>
      <c r="R861" s="259"/>
      <c r="S861" s="259"/>
      <c r="T861" s="26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1" t="s">
        <v>185</v>
      </c>
      <c r="AU861" s="261" t="s">
        <v>177</v>
      </c>
      <c r="AV861" s="14" t="s">
        <v>85</v>
      </c>
      <c r="AW861" s="14" t="s">
        <v>34</v>
      </c>
      <c r="AX861" s="14" t="s">
        <v>76</v>
      </c>
      <c r="AY861" s="261" t="s">
        <v>176</v>
      </c>
    </row>
    <row r="862" s="14" customFormat="1">
      <c r="A862" s="14"/>
      <c r="B862" s="251"/>
      <c r="C862" s="252"/>
      <c r="D862" s="242" t="s">
        <v>185</v>
      </c>
      <c r="E862" s="253" t="s">
        <v>1</v>
      </c>
      <c r="F862" s="254" t="s">
        <v>683</v>
      </c>
      <c r="G862" s="252"/>
      <c r="H862" s="255">
        <v>16.899999999999999</v>
      </c>
      <c r="I862" s="256"/>
      <c r="J862" s="252"/>
      <c r="K862" s="252"/>
      <c r="L862" s="257"/>
      <c r="M862" s="258"/>
      <c r="N862" s="259"/>
      <c r="O862" s="259"/>
      <c r="P862" s="259"/>
      <c r="Q862" s="259"/>
      <c r="R862" s="259"/>
      <c r="S862" s="259"/>
      <c r="T862" s="26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1" t="s">
        <v>185</v>
      </c>
      <c r="AU862" s="261" t="s">
        <v>177</v>
      </c>
      <c r="AV862" s="14" t="s">
        <v>85</v>
      </c>
      <c r="AW862" s="14" t="s">
        <v>34</v>
      </c>
      <c r="AX862" s="14" t="s">
        <v>76</v>
      </c>
      <c r="AY862" s="261" t="s">
        <v>176</v>
      </c>
    </row>
    <row r="863" s="14" customFormat="1">
      <c r="A863" s="14"/>
      <c r="B863" s="251"/>
      <c r="C863" s="252"/>
      <c r="D863" s="242" t="s">
        <v>185</v>
      </c>
      <c r="E863" s="253" t="s">
        <v>1</v>
      </c>
      <c r="F863" s="254" t="s">
        <v>684</v>
      </c>
      <c r="G863" s="252"/>
      <c r="H863" s="255">
        <v>20.800000000000001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1" t="s">
        <v>185</v>
      </c>
      <c r="AU863" s="261" t="s">
        <v>177</v>
      </c>
      <c r="AV863" s="14" t="s">
        <v>85</v>
      </c>
      <c r="AW863" s="14" t="s">
        <v>34</v>
      </c>
      <c r="AX863" s="14" t="s">
        <v>76</v>
      </c>
      <c r="AY863" s="261" t="s">
        <v>176</v>
      </c>
    </row>
    <row r="864" s="13" customFormat="1">
      <c r="A864" s="13"/>
      <c r="B864" s="240"/>
      <c r="C864" s="241"/>
      <c r="D864" s="242" t="s">
        <v>185</v>
      </c>
      <c r="E864" s="243" t="s">
        <v>1</v>
      </c>
      <c r="F864" s="244" t="s">
        <v>188</v>
      </c>
      <c r="G864" s="241"/>
      <c r="H864" s="243" t="s">
        <v>1</v>
      </c>
      <c r="I864" s="245"/>
      <c r="J864" s="241"/>
      <c r="K864" s="241"/>
      <c r="L864" s="246"/>
      <c r="M864" s="247"/>
      <c r="N864" s="248"/>
      <c r="O864" s="248"/>
      <c r="P864" s="248"/>
      <c r="Q864" s="248"/>
      <c r="R864" s="248"/>
      <c r="S864" s="248"/>
      <c r="T864" s="24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0" t="s">
        <v>185</v>
      </c>
      <c r="AU864" s="250" t="s">
        <v>177</v>
      </c>
      <c r="AV864" s="13" t="s">
        <v>83</v>
      </c>
      <c r="AW864" s="13" t="s">
        <v>34</v>
      </c>
      <c r="AX864" s="13" t="s">
        <v>76</v>
      </c>
      <c r="AY864" s="250" t="s">
        <v>176</v>
      </c>
    </row>
    <row r="865" s="13" customFormat="1">
      <c r="A865" s="13"/>
      <c r="B865" s="240"/>
      <c r="C865" s="241"/>
      <c r="D865" s="242" t="s">
        <v>185</v>
      </c>
      <c r="E865" s="243" t="s">
        <v>1</v>
      </c>
      <c r="F865" s="244" t="s">
        <v>216</v>
      </c>
      <c r="G865" s="241"/>
      <c r="H865" s="243" t="s">
        <v>1</v>
      </c>
      <c r="I865" s="245"/>
      <c r="J865" s="241"/>
      <c r="K865" s="241"/>
      <c r="L865" s="246"/>
      <c r="M865" s="247"/>
      <c r="N865" s="248"/>
      <c r="O865" s="248"/>
      <c r="P865" s="248"/>
      <c r="Q865" s="248"/>
      <c r="R865" s="248"/>
      <c r="S865" s="248"/>
      <c r="T865" s="24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0" t="s">
        <v>185</v>
      </c>
      <c r="AU865" s="250" t="s">
        <v>177</v>
      </c>
      <c r="AV865" s="13" t="s">
        <v>83</v>
      </c>
      <c r="AW865" s="13" t="s">
        <v>34</v>
      </c>
      <c r="AX865" s="13" t="s">
        <v>76</v>
      </c>
      <c r="AY865" s="250" t="s">
        <v>176</v>
      </c>
    </row>
    <row r="866" s="14" customFormat="1">
      <c r="A866" s="14"/>
      <c r="B866" s="251"/>
      <c r="C866" s="252"/>
      <c r="D866" s="242" t="s">
        <v>185</v>
      </c>
      <c r="E866" s="253" t="s">
        <v>1</v>
      </c>
      <c r="F866" s="254" t="s">
        <v>685</v>
      </c>
      <c r="G866" s="252"/>
      <c r="H866" s="255">
        <v>29.550000000000001</v>
      </c>
      <c r="I866" s="256"/>
      <c r="J866" s="252"/>
      <c r="K866" s="252"/>
      <c r="L866" s="257"/>
      <c r="M866" s="258"/>
      <c r="N866" s="259"/>
      <c r="O866" s="259"/>
      <c r="P866" s="259"/>
      <c r="Q866" s="259"/>
      <c r="R866" s="259"/>
      <c r="S866" s="259"/>
      <c r="T866" s="26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1" t="s">
        <v>185</v>
      </c>
      <c r="AU866" s="261" t="s">
        <v>177</v>
      </c>
      <c r="AV866" s="14" t="s">
        <v>85</v>
      </c>
      <c r="AW866" s="14" t="s">
        <v>34</v>
      </c>
      <c r="AX866" s="14" t="s">
        <v>76</v>
      </c>
      <c r="AY866" s="261" t="s">
        <v>176</v>
      </c>
    </row>
    <row r="867" s="13" customFormat="1">
      <c r="A867" s="13"/>
      <c r="B867" s="240"/>
      <c r="C867" s="241"/>
      <c r="D867" s="242" t="s">
        <v>185</v>
      </c>
      <c r="E867" s="243" t="s">
        <v>1</v>
      </c>
      <c r="F867" s="244" t="s">
        <v>188</v>
      </c>
      <c r="G867" s="241"/>
      <c r="H867" s="243" t="s">
        <v>1</v>
      </c>
      <c r="I867" s="245"/>
      <c r="J867" s="241"/>
      <c r="K867" s="241"/>
      <c r="L867" s="246"/>
      <c r="M867" s="247"/>
      <c r="N867" s="248"/>
      <c r="O867" s="248"/>
      <c r="P867" s="248"/>
      <c r="Q867" s="248"/>
      <c r="R867" s="248"/>
      <c r="S867" s="248"/>
      <c r="T867" s="24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0" t="s">
        <v>185</v>
      </c>
      <c r="AU867" s="250" t="s">
        <v>177</v>
      </c>
      <c r="AV867" s="13" t="s">
        <v>83</v>
      </c>
      <c r="AW867" s="13" t="s">
        <v>34</v>
      </c>
      <c r="AX867" s="13" t="s">
        <v>76</v>
      </c>
      <c r="AY867" s="250" t="s">
        <v>176</v>
      </c>
    </row>
    <row r="868" s="13" customFormat="1">
      <c r="A868" s="13"/>
      <c r="B868" s="240"/>
      <c r="C868" s="241"/>
      <c r="D868" s="242" t="s">
        <v>185</v>
      </c>
      <c r="E868" s="243" t="s">
        <v>1</v>
      </c>
      <c r="F868" s="244" t="s">
        <v>686</v>
      </c>
      <c r="G868" s="241"/>
      <c r="H868" s="243" t="s">
        <v>1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0" t="s">
        <v>185</v>
      </c>
      <c r="AU868" s="250" t="s">
        <v>177</v>
      </c>
      <c r="AV868" s="13" t="s">
        <v>83</v>
      </c>
      <c r="AW868" s="13" t="s">
        <v>34</v>
      </c>
      <c r="AX868" s="13" t="s">
        <v>76</v>
      </c>
      <c r="AY868" s="250" t="s">
        <v>176</v>
      </c>
    </row>
    <row r="869" s="14" customFormat="1">
      <c r="A869" s="14"/>
      <c r="B869" s="251"/>
      <c r="C869" s="252"/>
      <c r="D869" s="242" t="s">
        <v>185</v>
      </c>
      <c r="E869" s="253" t="s">
        <v>1</v>
      </c>
      <c r="F869" s="254" t="s">
        <v>687</v>
      </c>
      <c r="G869" s="252"/>
      <c r="H869" s="255">
        <v>7.8499999999999996</v>
      </c>
      <c r="I869" s="256"/>
      <c r="J869" s="252"/>
      <c r="K869" s="252"/>
      <c r="L869" s="257"/>
      <c r="M869" s="258"/>
      <c r="N869" s="259"/>
      <c r="O869" s="259"/>
      <c r="P869" s="259"/>
      <c r="Q869" s="259"/>
      <c r="R869" s="259"/>
      <c r="S869" s="259"/>
      <c r="T869" s="26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1" t="s">
        <v>185</v>
      </c>
      <c r="AU869" s="261" t="s">
        <v>177</v>
      </c>
      <c r="AV869" s="14" t="s">
        <v>85</v>
      </c>
      <c r="AW869" s="14" t="s">
        <v>34</v>
      </c>
      <c r="AX869" s="14" t="s">
        <v>76</v>
      </c>
      <c r="AY869" s="261" t="s">
        <v>176</v>
      </c>
    </row>
    <row r="870" s="2" customFormat="1" ht="24.15" customHeight="1">
      <c r="A870" s="39"/>
      <c r="B870" s="40"/>
      <c r="C870" s="227" t="s">
        <v>688</v>
      </c>
      <c r="D870" s="227" t="s">
        <v>179</v>
      </c>
      <c r="E870" s="228" t="s">
        <v>689</v>
      </c>
      <c r="F870" s="229" t="s">
        <v>690</v>
      </c>
      <c r="G870" s="230" t="s">
        <v>252</v>
      </c>
      <c r="H870" s="231">
        <v>31.5</v>
      </c>
      <c r="I870" s="232"/>
      <c r="J870" s="233">
        <f>ROUND(I870*H870,2)</f>
        <v>0</v>
      </c>
      <c r="K870" s="229" t="s">
        <v>225</v>
      </c>
      <c r="L870" s="45"/>
      <c r="M870" s="234" t="s">
        <v>1</v>
      </c>
      <c r="N870" s="235" t="s">
        <v>41</v>
      </c>
      <c r="O870" s="92"/>
      <c r="P870" s="236">
        <f>O870*H870</f>
        <v>0</v>
      </c>
      <c r="Q870" s="236">
        <v>0</v>
      </c>
      <c r="R870" s="236">
        <f>Q870*H870</f>
        <v>0</v>
      </c>
      <c r="S870" s="236">
        <v>0.0032499999999999999</v>
      </c>
      <c r="T870" s="237">
        <f>S870*H870</f>
        <v>0.10237499999999999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8" t="s">
        <v>324</v>
      </c>
      <c r="AT870" s="238" t="s">
        <v>179</v>
      </c>
      <c r="AU870" s="238" t="s">
        <v>177</v>
      </c>
      <c r="AY870" s="18" t="s">
        <v>176</v>
      </c>
      <c r="BE870" s="239">
        <f>IF(N870="základní",J870,0)</f>
        <v>0</v>
      </c>
      <c r="BF870" s="239">
        <f>IF(N870="snížená",J870,0)</f>
        <v>0</v>
      </c>
      <c r="BG870" s="239">
        <f>IF(N870="zákl. přenesená",J870,0)</f>
        <v>0</v>
      </c>
      <c r="BH870" s="239">
        <f>IF(N870="sníž. přenesená",J870,0)</f>
        <v>0</v>
      </c>
      <c r="BI870" s="239">
        <f>IF(N870="nulová",J870,0)</f>
        <v>0</v>
      </c>
      <c r="BJ870" s="18" t="s">
        <v>83</v>
      </c>
      <c r="BK870" s="239">
        <f>ROUND(I870*H870,2)</f>
        <v>0</v>
      </c>
      <c r="BL870" s="18" t="s">
        <v>324</v>
      </c>
      <c r="BM870" s="238" t="s">
        <v>691</v>
      </c>
    </row>
    <row r="871" s="2" customFormat="1">
      <c r="A871" s="39"/>
      <c r="B871" s="40"/>
      <c r="C871" s="41"/>
      <c r="D871" s="262" t="s">
        <v>194</v>
      </c>
      <c r="E871" s="41"/>
      <c r="F871" s="263" t="s">
        <v>692</v>
      </c>
      <c r="G871" s="41"/>
      <c r="H871" s="41"/>
      <c r="I871" s="264"/>
      <c r="J871" s="41"/>
      <c r="K871" s="41"/>
      <c r="L871" s="45"/>
      <c r="M871" s="265"/>
      <c r="N871" s="266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194</v>
      </c>
      <c r="AU871" s="18" t="s">
        <v>177</v>
      </c>
    </row>
    <row r="872" s="13" customFormat="1">
      <c r="A872" s="13"/>
      <c r="B872" s="240"/>
      <c r="C872" s="241"/>
      <c r="D872" s="242" t="s">
        <v>185</v>
      </c>
      <c r="E872" s="243" t="s">
        <v>1</v>
      </c>
      <c r="F872" s="244" t="s">
        <v>207</v>
      </c>
      <c r="G872" s="241"/>
      <c r="H872" s="243" t="s">
        <v>1</v>
      </c>
      <c r="I872" s="245"/>
      <c r="J872" s="241"/>
      <c r="K872" s="241"/>
      <c r="L872" s="246"/>
      <c r="M872" s="247"/>
      <c r="N872" s="248"/>
      <c r="O872" s="248"/>
      <c r="P872" s="248"/>
      <c r="Q872" s="248"/>
      <c r="R872" s="248"/>
      <c r="S872" s="248"/>
      <c r="T872" s="24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0" t="s">
        <v>185</v>
      </c>
      <c r="AU872" s="250" t="s">
        <v>177</v>
      </c>
      <c r="AV872" s="13" t="s">
        <v>83</v>
      </c>
      <c r="AW872" s="13" t="s">
        <v>34</v>
      </c>
      <c r="AX872" s="13" t="s">
        <v>76</v>
      </c>
      <c r="AY872" s="250" t="s">
        <v>176</v>
      </c>
    </row>
    <row r="873" s="13" customFormat="1">
      <c r="A873" s="13"/>
      <c r="B873" s="240"/>
      <c r="C873" s="241"/>
      <c r="D873" s="242" t="s">
        <v>185</v>
      </c>
      <c r="E873" s="243" t="s">
        <v>1</v>
      </c>
      <c r="F873" s="244" t="s">
        <v>188</v>
      </c>
      <c r="G873" s="241"/>
      <c r="H873" s="243" t="s">
        <v>1</v>
      </c>
      <c r="I873" s="245"/>
      <c r="J873" s="241"/>
      <c r="K873" s="241"/>
      <c r="L873" s="246"/>
      <c r="M873" s="247"/>
      <c r="N873" s="248"/>
      <c r="O873" s="248"/>
      <c r="P873" s="248"/>
      <c r="Q873" s="248"/>
      <c r="R873" s="248"/>
      <c r="S873" s="248"/>
      <c r="T873" s="24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0" t="s">
        <v>185</v>
      </c>
      <c r="AU873" s="250" t="s">
        <v>177</v>
      </c>
      <c r="AV873" s="13" t="s">
        <v>83</v>
      </c>
      <c r="AW873" s="13" t="s">
        <v>34</v>
      </c>
      <c r="AX873" s="13" t="s">
        <v>76</v>
      </c>
      <c r="AY873" s="250" t="s">
        <v>176</v>
      </c>
    </row>
    <row r="874" s="13" customFormat="1">
      <c r="A874" s="13"/>
      <c r="B874" s="240"/>
      <c r="C874" s="241"/>
      <c r="D874" s="242" t="s">
        <v>185</v>
      </c>
      <c r="E874" s="243" t="s">
        <v>1</v>
      </c>
      <c r="F874" s="244" t="s">
        <v>693</v>
      </c>
      <c r="G874" s="241"/>
      <c r="H874" s="243" t="s">
        <v>1</v>
      </c>
      <c r="I874" s="245"/>
      <c r="J874" s="241"/>
      <c r="K874" s="241"/>
      <c r="L874" s="246"/>
      <c r="M874" s="247"/>
      <c r="N874" s="248"/>
      <c r="O874" s="248"/>
      <c r="P874" s="248"/>
      <c r="Q874" s="248"/>
      <c r="R874" s="248"/>
      <c r="S874" s="248"/>
      <c r="T874" s="24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0" t="s">
        <v>185</v>
      </c>
      <c r="AU874" s="250" t="s">
        <v>177</v>
      </c>
      <c r="AV874" s="13" t="s">
        <v>83</v>
      </c>
      <c r="AW874" s="13" t="s">
        <v>34</v>
      </c>
      <c r="AX874" s="13" t="s">
        <v>76</v>
      </c>
      <c r="AY874" s="250" t="s">
        <v>176</v>
      </c>
    </row>
    <row r="875" s="14" customFormat="1">
      <c r="A875" s="14"/>
      <c r="B875" s="251"/>
      <c r="C875" s="252"/>
      <c r="D875" s="242" t="s">
        <v>185</v>
      </c>
      <c r="E875" s="253" t="s">
        <v>1</v>
      </c>
      <c r="F875" s="254" t="s">
        <v>694</v>
      </c>
      <c r="G875" s="252"/>
      <c r="H875" s="255">
        <v>31.5</v>
      </c>
      <c r="I875" s="256"/>
      <c r="J875" s="252"/>
      <c r="K875" s="252"/>
      <c r="L875" s="257"/>
      <c r="M875" s="258"/>
      <c r="N875" s="259"/>
      <c r="O875" s="259"/>
      <c r="P875" s="259"/>
      <c r="Q875" s="259"/>
      <c r="R875" s="259"/>
      <c r="S875" s="259"/>
      <c r="T875" s="26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1" t="s">
        <v>185</v>
      </c>
      <c r="AU875" s="261" t="s">
        <v>177</v>
      </c>
      <c r="AV875" s="14" t="s">
        <v>85</v>
      </c>
      <c r="AW875" s="14" t="s">
        <v>34</v>
      </c>
      <c r="AX875" s="14" t="s">
        <v>76</v>
      </c>
      <c r="AY875" s="261" t="s">
        <v>176</v>
      </c>
    </row>
    <row r="876" s="2" customFormat="1" ht="16.5" customHeight="1">
      <c r="A876" s="39"/>
      <c r="B876" s="40"/>
      <c r="C876" s="227" t="s">
        <v>695</v>
      </c>
      <c r="D876" s="227" t="s">
        <v>179</v>
      </c>
      <c r="E876" s="228" t="s">
        <v>696</v>
      </c>
      <c r="F876" s="229" t="s">
        <v>697</v>
      </c>
      <c r="G876" s="230" t="s">
        <v>243</v>
      </c>
      <c r="H876" s="231">
        <v>177.55000000000001</v>
      </c>
      <c r="I876" s="232"/>
      <c r="J876" s="233">
        <f>ROUND(I876*H876,2)</f>
        <v>0</v>
      </c>
      <c r="K876" s="229" t="s">
        <v>225</v>
      </c>
      <c r="L876" s="45"/>
      <c r="M876" s="234" t="s">
        <v>1</v>
      </c>
      <c r="N876" s="235" t="s">
        <v>41</v>
      </c>
      <c r="O876" s="92"/>
      <c r="P876" s="236">
        <f>O876*H876</f>
        <v>0</v>
      </c>
      <c r="Q876" s="236">
        <v>0</v>
      </c>
      <c r="R876" s="236">
        <f>Q876*H876</f>
        <v>0</v>
      </c>
      <c r="S876" s="236">
        <v>0.035299999999999998</v>
      </c>
      <c r="T876" s="237">
        <f>S876*H876</f>
        <v>6.2675150000000004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8" t="s">
        <v>324</v>
      </c>
      <c r="AT876" s="238" t="s">
        <v>179</v>
      </c>
      <c r="AU876" s="238" t="s">
        <v>177</v>
      </c>
      <c r="AY876" s="18" t="s">
        <v>176</v>
      </c>
      <c r="BE876" s="239">
        <f>IF(N876="základní",J876,0)</f>
        <v>0</v>
      </c>
      <c r="BF876" s="239">
        <f>IF(N876="snížená",J876,0)</f>
        <v>0</v>
      </c>
      <c r="BG876" s="239">
        <f>IF(N876="zákl. přenesená",J876,0)</f>
        <v>0</v>
      </c>
      <c r="BH876" s="239">
        <f>IF(N876="sníž. přenesená",J876,0)</f>
        <v>0</v>
      </c>
      <c r="BI876" s="239">
        <f>IF(N876="nulová",J876,0)</f>
        <v>0</v>
      </c>
      <c r="BJ876" s="18" t="s">
        <v>83</v>
      </c>
      <c r="BK876" s="239">
        <f>ROUND(I876*H876,2)</f>
        <v>0</v>
      </c>
      <c r="BL876" s="18" t="s">
        <v>324</v>
      </c>
      <c r="BM876" s="238" t="s">
        <v>698</v>
      </c>
    </row>
    <row r="877" s="2" customFormat="1">
      <c r="A877" s="39"/>
      <c r="B877" s="40"/>
      <c r="C877" s="41"/>
      <c r="D877" s="262" t="s">
        <v>194</v>
      </c>
      <c r="E877" s="41"/>
      <c r="F877" s="263" t="s">
        <v>699</v>
      </c>
      <c r="G877" s="41"/>
      <c r="H877" s="41"/>
      <c r="I877" s="264"/>
      <c r="J877" s="41"/>
      <c r="K877" s="41"/>
      <c r="L877" s="45"/>
      <c r="M877" s="265"/>
      <c r="N877" s="266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194</v>
      </c>
      <c r="AU877" s="18" t="s">
        <v>177</v>
      </c>
    </row>
    <row r="878" s="13" customFormat="1">
      <c r="A878" s="13"/>
      <c r="B878" s="240"/>
      <c r="C878" s="241"/>
      <c r="D878" s="242" t="s">
        <v>185</v>
      </c>
      <c r="E878" s="243" t="s">
        <v>1</v>
      </c>
      <c r="F878" s="244" t="s">
        <v>207</v>
      </c>
      <c r="G878" s="241"/>
      <c r="H878" s="243" t="s">
        <v>1</v>
      </c>
      <c r="I878" s="245"/>
      <c r="J878" s="241"/>
      <c r="K878" s="241"/>
      <c r="L878" s="246"/>
      <c r="M878" s="247"/>
      <c r="N878" s="248"/>
      <c r="O878" s="248"/>
      <c r="P878" s="248"/>
      <c r="Q878" s="248"/>
      <c r="R878" s="248"/>
      <c r="S878" s="248"/>
      <c r="T878" s="24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0" t="s">
        <v>185</v>
      </c>
      <c r="AU878" s="250" t="s">
        <v>177</v>
      </c>
      <c r="AV878" s="13" t="s">
        <v>83</v>
      </c>
      <c r="AW878" s="13" t="s">
        <v>34</v>
      </c>
      <c r="AX878" s="13" t="s">
        <v>76</v>
      </c>
      <c r="AY878" s="250" t="s">
        <v>176</v>
      </c>
    </row>
    <row r="879" s="13" customFormat="1">
      <c r="A879" s="13"/>
      <c r="B879" s="240"/>
      <c r="C879" s="241"/>
      <c r="D879" s="242" t="s">
        <v>185</v>
      </c>
      <c r="E879" s="243" t="s">
        <v>1</v>
      </c>
      <c r="F879" s="244" t="s">
        <v>188</v>
      </c>
      <c r="G879" s="241"/>
      <c r="H879" s="243" t="s">
        <v>1</v>
      </c>
      <c r="I879" s="245"/>
      <c r="J879" s="241"/>
      <c r="K879" s="241"/>
      <c r="L879" s="246"/>
      <c r="M879" s="247"/>
      <c r="N879" s="248"/>
      <c r="O879" s="248"/>
      <c r="P879" s="248"/>
      <c r="Q879" s="248"/>
      <c r="R879" s="248"/>
      <c r="S879" s="248"/>
      <c r="T879" s="24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0" t="s">
        <v>185</v>
      </c>
      <c r="AU879" s="250" t="s">
        <v>177</v>
      </c>
      <c r="AV879" s="13" t="s">
        <v>83</v>
      </c>
      <c r="AW879" s="13" t="s">
        <v>34</v>
      </c>
      <c r="AX879" s="13" t="s">
        <v>76</v>
      </c>
      <c r="AY879" s="250" t="s">
        <v>176</v>
      </c>
    </row>
    <row r="880" s="13" customFormat="1">
      <c r="A880" s="13"/>
      <c r="B880" s="240"/>
      <c r="C880" s="241"/>
      <c r="D880" s="242" t="s">
        <v>185</v>
      </c>
      <c r="E880" s="243" t="s">
        <v>1</v>
      </c>
      <c r="F880" s="244" t="s">
        <v>208</v>
      </c>
      <c r="G880" s="241"/>
      <c r="H880" s="243" t="s">
        <v>1</v>
      </c>
      <c r="I880" s="245"/>
      <c r="J880" s="241"/>
      <c r="K880" s="241"/>
      <c r="L880" s="246"/>
      <c r="M880" s="247"/>
      <c r="N880" s="248"/>
      <c r="O880" s="248"/>
      <c r="P880" s="248"/>
      <c r="Q880" s="248"/>
      <c r="R880" s="248"/>
      <c r="S880" s="248"/>
      <c r="T880" s="24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0" t="s">
        <v>185</v>
      </c>
      <c r="AU880" s="250" t="s">
        <v>177</v>
      </c>
      <c r="AV880" s="13" t="s">
        <v>83</v>
      </c>
      <c r="AW880" s="13" t="s">
        <v>34</v>
      </c>
      <c r="AX880" s="13" t="s">
        <v>76</v>
      </c>
      <c r="AY880" s="250" t="s">
        <v>176</v>
      </c>
    </row>
    <row r="881" s="14" customFormat="1">
      <c r="A881" s="14"/>
      <c r="B881" s="251"/>
      <c r="C881" s="252"/>
      <c r="D881" s="242" t="s">
        <v>185</v>
      </c>
      <c r="E881" s="253" t="s">
        <v>1</v>
      </c>
      <c r="F881" s="254" t="s">
        <v>614</v>
      </c>
      <c r="G881" s="252"/>
      <c r="H881" s="255">
        <v>20.600000000000001</v>
      </c>
      <c r="I881" s="256"/>
      <c r="J881" s="252"/>
      <c r="K881" s="252"/>
      <c r="L881" s="257"/>
      <c r="M881" s="258"/>
      <c r="N881" s="259"/>
      <c r="O881" s="259"/>
      <c r="P881" s="259"/>
      <c r="Q881" s="259"/>
      <c r="R881" s="259"/>
      <c r="S881" s="259"/>
      <c r="T881" s="26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1" t="s">
        <v>185</v>
      </c>
      <c r="AU881" s="261" t="s">
        <v>177</v>
      </c>
      <c r="AV881" s="14" t="s">
        <v>85</v>
      </c>
      <c r="AW881" s="14" t="s">
        <v>34</v>
      </c>
      <c r="AX881" s="14" t="s">
        <v>76</v>
      </c>
      <c r="AY881" s="261" t="s">
        <v>176</v>
      </c>
    </row>
    <row r="882" s="14" customFormat="1">
      <c r="A882" s="14"/>
      <c r="B882" s="251"/>
      <c r="C882" s="252"/>
      <c r="D882" s="242" t="s">
        <v>185</v>
      </c>
      <c r="E882" s="253" t="s">
        <v>1</v>
      </c>
      <c r="F882" s="254" t="s">
        <v>615</v>
      </c>
      <c r="G882" s="252"/>
      <c r="H882" s="255">
        <v>24.600000000000001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1" t="s">
        <v>185</v>
      </c>
      <c r="AU882" s="261" t="s">
        <v>177</v>
      </c>
      <c r="AV882" s="14" t="s">
        <v>85</v>
      </c>
      <c r="AW882" s="14" t="s">
        <v>34</v>
      </c>
      <c r="AX882" s="14" t="s">
        <v>76</v>
      </c>
      <c r="AY882" s="261" t="s">
        <v>176</v>
      </c>
    </row>
    <row r="883" s="14" customFormat="1">
      <c r="A883" s="14"/>
      <c r="B883" s="251"/>
      <c r="C883" s="252"/>
      <c r="D883" s="242" t="s">
        <v>185</v>
      </c>
      <c r="E883" s="253" t="s">
        <v>1</v>
      </c>
      <c r="F883" s="254" t="s">
        <v>700</v>
      </c>
      <c r="G883" s="252"/>
      <c r="H883" s="255">
        <v>5.5</v>
      </c>
      <c r="I883" s="256"/>
      <c r="J883" s="252"/>
      <c r="K883" s="252"/>
      <c r="L883" s="257"/>
      <c r="M883" s="258"/>
      <c r="N883" s="259"/>
      <c r="O883" s="259"/>
      <c r="P883" s="259"/>
      <c r="Q883" s="259"/>
      <c r="R883" s="259"/>
      <c r="S883" s="259"/>
      <c r="T883" s="26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1" t="s">
        <v>185</v>
      </c>
      <c r="AU883" s="261" t="s">
        <v>177</v>
      </c>
      <c r="AV883" s="14" t="s">
        <v>85</v>
      </c>
      <c r="AW883" s="14" t="s">
        <v>34</v>
      </c>
      <c r="AX883" s="14" t="s">
        <v>76</v>
      </c>
      <c r="AY883" s="261" t="s">
        <v>176</v>
      </c>
    </row>
    <row r="884" s="14" customFormat="1">
      <c r="A884" s="14"/>
      <c r="B884" s="251"/>
      <c r="C884" s="252"/>
      <c r="D884" s="242" t="s">
        <v>185</v>
      </c>
      <c r="E884" s="253" t="s">
        <v>1</v>
      </c>
      <c r="F884" s="254" t="s">
        <v>701</v>
      </c>
      <c r="G884" s="252"/>
      <c r="H884" s="255">
        <v>14.9</v>
      </c>
      <c r="I884" s="256"/>
      <c r="J884" s="252"/>
      <c r="K884" s="252"/>
      <c r="L884" s="257"/>
      <c r="M884" s="258"/>
      <c r="N884" s="259"/>
      <c r="O884" s="259"/>
      <c r="P884" s="259"/>
      <c r="Q884" s="259"/>
      <c r="R884" s="259"/>
      <c r="S884" s="259"/>
      <c r="T884" s="26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1" t="s">
        <v>185</v>
      </c>
      <c r="AU884" s="261" t="s">
        <v>177</v>
      </c>
      <c r="AV884" s="14" t="s">
        <v>85</v>
      </c>
      <c r="AW884" s="14" t="s">
        <v>34</v>
      </c>
      <c r="AX884" s="14" t="s">
        <v>76</v>
      </c>
      <c r="AY884" s="261" t="s">
        <v>176</v>
      </c>
    </row>
    <row r="885" s="14" customFormat="1">
      <c r="A885" s="14"/>
      <c r="B885" s="251"/>
      <c r="C885" s="252"/>
      <c r="D885" s="242" t="s">
        <v>185</v>
      </c>
      <c r="E885" s="253" t="s">
        <v>1</v>
      </c>
      <c r="F885" s="254" t="s">
        <v>702</v>
      </c>
      <c r="G885" s="252"/>
      <c r="H885" s="255">
        <v>9.3000000000000007</v>
      </c>
      <c r="I885" s="256"/>
      <c r="J885" s="252"/>
      <c r="K885" s="252"/>
      <c r="L885" s="257"/>
      <c r="M885" s="258"/>
      <c r="N885" s="259"/>
      <c r="O885" s="259"/>
      <c r="P885" s="259"/>
      <c r="Q885" s="259"/>
      <c r="R885" s="259"/>
      <c r="S885" s="259"/>
      <c r="T885" s="26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1" t="s">
        <v>185</v>
      </c>
      <c r="AU885" s="261" t="s">
        <v>177</v>
      </c>
      <c r="AV885" s="14" t="s">
        <v>85</v>
      </c>
      <c r="AW885" s="14" t="s">
        <v>34</v>
      </c>
      <c r="AX885" s="14" t="s">
        <v>76</v>
      </c>
      <c r="AY885" s="261" t="s">
        <v>176</v>
      </c>
    </row>
    <row r="886" s="14" customFormat="1">
      <c r="A886" s="14"/>
      <c r="B886" s="251"/>
      <c r="C886" s="252"/>
      <c r="D886" s="242" t="s">
        <v>185</v>
      </c>
      <c r="E886" s="253" t="s">
        <v>1</v>
      </c>
      <c r="F886" s="254" t="s">
        <v>703</v>
      </c>
      <c r="G886" s="252"/>
      <c r="H886" s="255">
        <v>4.0999999999999996</v>
      </c>
      <c r="I886" s="256"/>
      <c r="J886" s="252"/>
      <c r="K886" s="252"/>
      <c r="L886" s="257"/>
      <c r="M886" s="258"/>
      <c r="N886" s="259"/>
      <c r="O886" s="259"/>
      <c r="P886" s="259"/>
      <c r="Q886" s="259"/>
      <c r="R886" s="259"/>
      <c r="S886" s="259"/>
      <c r="T886" s="26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1" t="s">
        <v>185</v>
      </c>
      <c r="AU886" s="261" t="s">
        <v>177</v>
      </c>
      <c r="AV886" s="14" t="s">
        <v>85</v>
      </c>
      <c r="AW886" s="14" t="s">
        <v>34</v>
      </c>
      <c r="AX886" s="14" t="s">
        <v>76</v>
      </c>
      <c r="AY886" s="261" t="s">
        <v>176</v>
      </c>
    </row>
    <row r="887" s="14" customFormat="1">
      <c r="A887" s="14"/>
      <c r="B887" s="251"/>
      <c r="C887" s="252"/>
      <c r="D887" s="242" t="s">
        <v>185</v>
      </c>
      <c r="E887" s="253" t="s">
        <v>1</v>
      </c>
      <c r="F887" s="254" t="s">
        <v>704</v>
      </c>
      <c r="G887" s="252"/>
      <c r="H887" s="255">
        <v>4.7000000000000002</v>
      </c>
      <c r="I887" s="256"/>
      <c r="J887" s="252"/>
      <c r="K887" s="252"/>
      <c r="L887" s="257"/>
      <c r="M887" s="258"/>
      <c r="N887" s="259"/>
      <c r="O887" s="259"/>
      <c r="P887" s="259"/>
      <c r="Q887" s="259"/>
      <c r="R887" s="259"/>
      <c r="S887" s="259"/>
      <c r="T887" s="26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1" t="s">
        <v>185</v>
      </c>
      <c r="AU887" s="261" t="s">
        <v>177</v>
      </c>
      <c r="AV887" s="14" t="s">
        <v>85</v>
      </c>
      <c r="AW887" s="14" t="s">
        <v>34</v>
      </c>
      <c r="AX887" s="14" t="s">
        <v>76</v>
      </c>
      <c r="AY887" s="261" t="s">
        <v>176</v>
      </c>
    </row>
    <row r="888" s="14" customFormat="1">
      <c r="A888" s="14"/>
      <c r="B888" s="251"/>
      <c r="C888" s="252"/>
      <c r="D888" s="242" t="s">
        <v>185</v>
      </c>
      <c r="E888" s="253" t="s">
        <v>1</v>
      </c>
      <c r="F888" s="254" t="s">
        <v>705</v>
      </c>
      <c r="G888" s="252"/>
      <c r="H888" s="255">
        <v>3.7000000000000002</v>
      </c>
      <c r="I888" s="256"/>
      <c r="J888" s="252"/>
      <c r="K888" s="252"/>
      <c r="L888" s="257"/>
      <c r="M888" s="258"/>
      <c r="N888" s="259"/>
      <c r="O888" s="259"/>
      <c r="P888" s="259"/>
      <c r="Q888" s="259"/>
      <c r="R888" s="259"/>
      <c r="S888" s="259"/>
      <c r="T888" s="26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1" t="s">
        <v>185</v>
      </c>
      <c r="AU888" s="261" t="s">
        <v>177</v>
      </c>
      <c r="AV888" s="14" t="s">
        <v>85</v>
      </c>
      <c r="AW888" s="14" t="s">
        <v>34</v>
      </c>
      <c r="AX888" s="14" t="s">
        <v>76</v>
      </c>
      <c r="AY888" s="261" t="s">
        <v>176</v>
      </c>
    </row>
    <row r="889" s="14" customFormat="1">
      <c r="A889" s="14"/>
      <c r="B889" s="251"/>
      <c r="C889" s="252"/>
      <c r="D889" s="242" t="s">
        <v>185</v>
      </c>
      <c r="E889" s="253" t="s">
        <v>1</v>
      </c>
      <c r="F889" s="254" t="s">
        <v>706</v>
      </c>
      <c r="G889" s="252"/>
      <c r="H889" s="255">
        <v>11.6</v>
      </c>
      <c r="I889" s="256"/>
      <c r="J889" s="252"/>
      <c r="K889" s="252"/>
      <c r="L889" s="257"/>
      <c r="M889" s="258"/>
      <c r="N889" s="259"/>
      <c r="O889" s="259"/>
      <c r="P889" s="259"/>
      <c r="Q889" s="259"/>
      <c r="R889" s="259"/>
      <c r="S889" s="259"/>
      <c r="T889" s="26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1" t="s">
        <v>185</v>
      </c>
      <c r="AU889" s="261" t="s">
        <v>177</v>
      </c>
      <c r="AV889" s="14" t="s">
        <v>85</v>
      </c>
      <c r="AW889" s="14" t="s">
        <v>34</v>
      </c>
      <c r="AX889" s="14" t="s">
        <v>76</v>
      </c>
      <c r="AY889" s="261" t="s">
        <v>176</v>
      </c>
    </row>
    <row r="890" s="14" customFormat="1">
      <c r="A890" s="14"/>
      <c r="B890" s="251"/>
      <c r="C890" s="252"/>
      <c r="D890" s="242" t="s">
        <v>185</v>
      </c>
      <c r="E890" s="253" t="s">
        <v>1</v>
      </c>
      <c r="F890" s="254" t="s">
        <v>707</v>
      </c>
      <c r="G890" s="252"/>
      <c r="H890" s="255">
        <v>14.199999999999999</v>
      </c>
      <c r="I890" s="256"/>
      <c r="J890" s="252"/>
      <c r="K890" s="252"/>
      <c r="L890" s="257"/>
      <c r="M890" s="258"/>
      <c r="N890" s="259"/>
      <c r="O890" s="259"/>
      <c r="P890" s="259"/>
      <c r="Q890" s="259"/>
      <c r="R890" s="259"/>
      <c r="S890" s="259"/>
      <c r="T890" s="26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1" t="s">
        <v>185</v>
      </c>
      <c r="AU890" s="261" t="s">
        <v>177</v>
      </c>
      <c r="AV890" s="14" t="s">
        <v>85</v>
      </c>
      <c r="AW890" s="14" t="s">
        <v>34</v>
      </c>
      <c r="AX890" s="14" t="s">
        <v>76</v>
      </c>
      <c r="AY890" s="261" t="s">
        <v>176</v>
      </c>
    </row>
    <row r="891" s="14" customFormat="1">
      <c r="A891" s="14"/>
      <c r="B891" s="251"/>
      <c r="C891" s="252"/>
      <c r="D891" s="242" t="s">
        <v>185</v>
      </c>
      <c r="E891" s="253" t="s">
        <v>1</v>
      </c>
      <c r="F891" s="254" t="s">
        <v>708</v>
      </c>
      <c r="G891" s="252"/>
      <c r="H891" s="255">
        <v>17.199999999999999</v>
      </c>
      <c r="I891" s="256"/>
      <c r="J891" s="252"/>
      <c r="K891" s="252"/>
      <c r="L891" s="257"/>
      <c r="M891" s="258"/>
      <c r="N891" s="259"/>
      <c r="O891" s="259"/>
      <c r="P891" s="259"/>
      <c r="Q891" s="259"/>
      <c r="R891" s="259"/>
      <c r="S891" s="259"/>
      <c r="T891" s="26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1" t="s">
        <v>185</v>
      </c>
      <c r="AU891" s="261" t="s">
        <v>177</v>
      </c>
      <c r="AV891" s="14" t="s">
        <v>85</v>
      </c>
      <c r="AW891" s="14" t="s">
        <v>34</v>
      </c>
      <c r="AX891" s="14" t="s">
        <v>76</v>
      </c>
      <c r="AY891" s="261" t="s">
        <v>176</v>
      </c>
    </row>
    <row r="892" s="13" customFormat="1">
      <c r="A892" s="13"/>
      <c r="B892" s="240"/>
      <c r="C892" s="241"/>
      <c r="D892" s="242" t="s">
        <v>185</v>
      </c>
      <c r="E892" s="243" t="s">
        <v>1</v>
      </c>
      <c r="F892" s="244" t="s">
        <v>188</v>
      </c>
      <c r="G892" s="241"/>
      <c r="H892" s="243" t="s">
        <v>1</v>
      </c>
      <c r="I892" s="245"/>
      <c r="J892" s="241"/>
      <c r="K892" s="241"/>
      <c r="L892" s="246"/>
      <c r="M892" s="247"/>
      <c r="N892" s="248"/>
      <c r="O892" s="248"/>
      <c r="P892" s="248"/>
      <c r="Q892" s="248"/>
      <c r="R892" s="248"/>
      <c r="S892" s="248"/>
      <c r="T892" s="24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0" t="s">
        <v>185</v>
      </c>
      <c r="AU892" s="250" t="s">
        <v>177</v>
      </c>
      <c r="AV892" s="13" t="s">
        <v>83</v>
      </c>
      <c r="AW892" s="13" t="s">
        <v>34</v>
      </c>
      <c r="AX892" s="13" t="s">
        <v>76</v>
      </c>
      <c r="AY892" s="250" t="s">
        <v>176</v>
      </c>
    </row>
    <row r="893" s="13" customFormat="1">
      <c r="A893" s="13"/>
      <c r="B893" s="240"/>
      <c r="C893" s="241"/>
      <c r="D893" s="242" t="s">
        <v>185</v>
      </c>
      <c r="E893" s="243" t="s">
        <v>1</v>
      </c>
      <c r="F893" s="244" t="s">
        <v>216</v>
      </c>
      <c r="G893" s="241"/>
      <c r="H893" s="243" t="s">
        <v>1</v>
      </c>
      <c r="I893" s="245"/>
      <c r="J893" s="241"/>
      <c r="K893" s="241"/>
      <c r="L893" s="246"/>
      <c r="M893" s="247"/>
      <c r="N893" s="248"/>
      <c r="O893" s="248"/>
      <c r="P893" s="248"/>
      <c r="Q893" s="248"/>
      <c r="R893" s="248"/>
      <c r="S893" s="248"/>
      <c r="T893" s="24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0" t="s">
        <v>185</v>
      </c>
      <c r="AU893" s="250" t="s">
        <v>177</v>
      </c>
      <c r="AV893" s="13" t="s">
        <v>83</v>
      </c>
      <c r="AW893" s="13" t="s">
        <v>34</v>
      </c>
      <c r="AX893" s="13" t="s">
        <v>76</v>
      </c>
      <c r="AY893" s="250" t="s">
        <v>176</v>
      </c>
    </row>
    <row r="894" s="14" customFormat="1">
      <c r="A894" s="14"/>
      <c r="B894" s="251"/>
      <c r="C894" s="252"/>
      <c r="D894" s="242" t="s">
        <v>185</v>
      </c>
      <c r="E894" s="253" t="s">
        <v>1</v>
      </c>
      <c r="F894" s="254" t="s">
        <v>709</v>
      </c>
      <c r="G894" s="252"/>
      <c r="H894" s="255">
        <v>38.950000000000003</v>
      </c>
      <c r="I894" s="256"/>
      <c r="J894" s="252"/>
      <c r="K894" s="252"/>
      <c r="L894" s="257"/>
      <c r="M894" s="258"/>
      <c r="N894" s="259"/>
      <c r="O894" s="259"/>
      <c r="P894" s="259"/>
      <c r="Q894" s="259"/>
      <c r="R894" s="259"/>
      <c r="S894" s="259"/>
      <c r="T894" s="26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1" t="s">
        <v>185</v>
      </c>
      <c r="AU894" s="261" t="s">
        <v>177</v>
      </c>
      <c r="AV894" s="14" t="s">
        <v>85</v>
      </c>
      <c r="AW894" s="14" t="s">
        <v>34</v>
      </c>
      <c r="AX894" s="14" t="s">
        <v>76</v>
      </c>
      <c r="AY894" s="261" t="s">
        <v>176</v>
      </c>
    </row>
    <row r="895" s="13" customFormat="1">
      <c r="A895" s="13"/>
      <c r="B895" s="240"/>
      <c r="C895" s="241"/>
      <c r="D895" s="242" t="s">
        <v>185</v>
      </c>
      <c r="E895" s="243" t="s">
        <v>1</v>
      </c>
      <c r="F895" s="244" t="s">
        <v>188</v>
      </c>
      <c r="G895" s="241"/>
      <c r="H895" s="243" t="s">
        <v>1</v>
      </c>
      <c r="I895" s="245"/>
      <c r="J895" s="241"/>
      <c r="K895" s="241"/>
      <c r="L895" s="246"/>
      <c r="M895" s="247"/>
      <c r="N895" s="248"/>
      <c r="O895" s="248"/>
      <c r="P895" s="248"/>
      <c r="Q895" s="248"/>
      <c r="R895" s="248"/>
      <c r="S895" s="248"/>
      <c r="T895" s="24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0" t="s">
        <v>185</v>
      </c>
      <c r="AU895" s="250" t="s">
        <v>177</v>
      </c>
      <c r="AV895" s="13" t="s">
        <v>83</v>
      </c>
      <c r="AW895" s="13" t="s">
        <v>34</v>
      </c>
      <c r="AX895" s="13" t="s">
        <v>76</v>
      </c>
      <c r="AY895" s="250" t="s">
        <v>176</v>
      </c>
    </row>
    <row r="896" s="13" customFormat="1">
      <c r="A896" s="13"/>
      <c r="B896" s="240"/>
      <c r="C896" s="241"/>
      <c r="D896" s="242" t="s">
        <v>185</v>
      </c>
      <c r="E896" s="243" t="s">
        <v>1</v>
      </c>
      <c r="F896" s="244" t="s">
        <v>686</v>
      </c>
      <c r="G896" s="241"/>
      <c r="H896" s="243" t="s">
        <v>1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0" t="s">
        <v>185</v>
      </c>
      <c r="AU896" s="250" t="s">
        <v>177</v>
      </c>
      <c r="AV896" s="13" t="s">
        <v>83</v>
      </c>
      <c r="AW896" s="13" t="s">
        <v>34</v>
      </c>
      <c r="AX896" s="13" t="s">
        <v>76</v>
      </c>
      <c r="AY896" s="250" t="s">
        <v>176</v>
      </c>
    </row>
    <row r="897" s="14" customFormat="1">
      <c r="A897" s="14"/>
      <c r="B897" s="251"/>
      <c r="C897" s="252"/>
      <c r="D897" s="242" t="s">
        <v>185</v>
      </c>
      <c r="E897" s="253" t="s">
        <v>1</v>
      </c>
      <c r="F897" s="254" t="s">
        <v>710</v>
      </c>
      <c r="G897" s="252"/>
      <c r="H897" s="255">
        <v>8.1999999999999993</v>
      </c>
      <c r="I897" s="256"/>
      <c r="J897" s="252"/>
      <c r="K897" s="252"/>
      <c r="L897" s="257"/>
      <c r="M897" s="258"/>
      <c r="N897" s="259"/>
      <c r="O897" s="259"/>
      <c r="P897" s="259"/>
      <c r="Q897" s="259"/>
      <c r="R897" s="259"/>
      <c r="S897" s="259"/>
      <c r="T897" s="26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1" t="s">
        <v>185</v>
      </c>
      <c r="AU897" s="261" t="s">
        <v>177</v>
      </c>
      <c r="AV897" s="14" t="s">
        <v>85</v>
      </c>
      <c r="AW897" s="14" t="s">
        <v>34</v>
      </c>
      <c r="AX897" s="14" t="s">
        <v>76</v>
      </c>
      <c r="AY897" s="261" t="s">
        <v>176</v>
      </c>
    </row>
    <row r="898" s="2" customFormat="1" ht="24.15" customHeight="1">
      <c r="A898" s="39"/>
      <c r="B898" s="40"/>
      <c r="C898" s="227" t="s">
        <v>711</v>
      </c>
      <c r="D898" s="227" t="s">
        <v>179</v>
      </c>
      <c r="E898" s="228" t="s">
        <v>712</v>
      </c>
      <c r="F898" s="229" t="s">
        <v>713</v>
      </c>
      <c r="G898" s="230" t="s">
        <v>252</v>
      </c>
      <c r="H898" s="231">
        <v>52.5</v>
      </c>
      <c r="I898" s="232"/>
      <c r="J898" s="233">
        <f>ROUND(I898*H898,2)</f>
        <v>0</v>
      </c>
      <c r="K898" s="229" t="s">
        <v>225</v>
      </c>
      <c r="L898" s="45"/>
      <c r="M898" s="234" t="s">
        <v>1</v>
      </c>
      <c r="N898" s="235" t="s">
        <v>41</v>
      </c>
      <c r="O898" s="92"/>
      <c r="P898" s="236">
        <f>O898*H898</f>
        <v>0</v>
      </c>
      <c r="Q898" s="236">
        <v>0</v>
      </c>
      <c r="R898" s="236">
        <f>Q898*H898</f>
        <v>0</v>
      </c>
      <c r="S898" s="236">
        <v>0.0123</v>
      </c>
      <c r="T898" s="237">
        <f>S898*H898</f>
        <v>0.64575000000000005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8" t="s">
        <v>324</v>
      </c>
      <c r="AT898" s="238" t="s">
        <v>179</v>
      </c>
      <c r="AU898" s="238" t="s">
        <v>177</v>
      </c>
      <c r="AY898" s="18" t="s">
        <v>176</v>
      </c>
      <c r="BE898" s="239">
        <f>IF(N898="základní",J898,0)</f>
        <v>0</v>
      </c>
      <c r="BF898" s="239">
        <f>IF(N898="snížená",J898,0)</f>
        <v>0</v>
      </c>
      <c r="BG898" s="239">
        <f>IF(N898="zákl. přenesená",J898,0)</f>
        <v>0</v>
      </c>
      <c r="BH898" s="239">
        <f>IF(N898="sníž. přenesená",J898,0)</f>
        <v>0</v>
      </c>
      <c r="BI898" s="239">
        <f>IF(N898="nulová",J898,0)</f>
        <v>0</v>
      </c>
      <c r="BJ898" s="18" t="s">
        <v>83</v>
      </c>
      <c r="BK898" s="239">
        <f>ROUND(I898*H898,2)</f>
        <v>0</v>
      </c>
      <c r="BL898" s="18" t="s">
        <v>324</v>
      </c>
      <c r="BM898" s="238" t="s">
        <v>714</v>
      </c>
    </row>
    <row r="899" s="2" customFormat="1">
      <c r="A899" s="39"/>
      <c r="B899" s="40"/>
      <c r="C899" s="41"/>
      <c r="D899" s="262" t="s">
        <v>194</v>
      </c>
      <c r="E899" s="41"/>
      <c r="F899" s="263" t="s">
        <v>715</v>
      </c>
      <c r="G899" s="41"/>
      <c r="H899" s="41"/>
      <c r="I899" s="264"/>
      <c r="J899" s="41"/>
      <c r="K899" s="41"/>
      <c r="L899" s="45"/>
      <c r="M899" s="265"/>
      <c r="N899" s="266"/>
      <c r="O899" s="92"/>
      <c r="P899" s="92"/>
      <c r="Q899" s="92"/>
      <c r="R899" s="92"/>
      <c r="S899" s="92"/>
      <c r="T899" s="9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194</v>
      </c>
      <c r="AU899" s="18" t="s">
        <v>177</v>
      </c>
    </row>
    <row r="900" s="13" customFormat="1">
      <c r="A900" s="13"/>
      <c r="B900" s="240"/>
      <c r="C900" s="241"/>
      <c r="D900" s="242" t="s">
        <v>185</v>
      </c>
      <c r="E900" s="243" t="s">
        <v>1</v>
      </c>
      <c r="F900" s="244" t="s">
        <v>207</v>
      </c>
      <c r="G900" s="241"/>
      <c r="H900" s="243" t="s">
        <v>1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0" t="s">
        <v>185</v>
      </c>
      <c r="AU900" s="250" t="s">
        <v>177</v>
      </c>
      <c r="AV900" s="13" t="s">
        <v>83</v>
      </c>
      <c r="AW900" s="13" t="s">
        <v>34</v>
      </c>
      <c r="AX900" s="13" t="s">
        <v>76</v>
      </c>
      <c r="AY900" s="250" t="s">
        <v>176</v>
      </c>
    </row>
    <row r="901" s="13" customFormat="1">
      <c r="A901" s="13"/>
      <c r="B901" s="240"/>
      <c r="C901" s="241"/>
      <c r="D901" s="242" t="s">
        <v>185</v>
      </c>
      <c r="E901" s="243" t="s">
        <v>1</v>
      </c>
      <c r="F901" s="244" t="s">
        <v>188</v>
      </c>
      <c r="G901" s="241"/>
      <c r="H901" s="243" t="s">
        <v>1</v>
      </c>
      <c r="I901" s="245"/>
      <c r="J901" s="241"/>
      <c r="K901" s="241"/>
      <c r="L901" s="246"/>
      <c r="M901" s="247"/>
      <c r="N901" s="248"/>
      <c r="O901" s="248"/>
      <c r="P901" s="248"/>
      <c r="Q901" s="248"/>
      <c r="R901" s="248"/>
      <c r="S901" s="248"/>
      <c r="T901" s="24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0" t="s">
        <v>185</v>
      </c>
      <c r="AU901" s="250" t="s">
        <v>177</v>
      </c>
      <c r="AV901" s="13" t="s">
        <v>83</v>
      </c>
      <c r="AW901" s="13" t="s">
        <v>34</v>
      </c>
      <c r="AX901" s="13" t="s">
        <v>76</v>
      </c>
      <c r="AY901" s="250" t="s">
        <v>176</v>
      </c>
    </row>
    <row r="902" s="14" customFormat="1">
      <c r="A902" s="14"/>
      <c r="B902" s="251"/>
      <c r="C902" s="252"/>
      <c r="D902" s="242" t="s">
        <v>185</v>
      </c>
      <c r="E902" s="253" t="s">
        <v>1</v>
      </c>
      <c r="F902" s="254" t="s">
        <v>716</v>
      </c>
      <c r="G902" s="252"/>
      <c r="H902" s="255">
        <v>52.5</v>
      </c>
      <c r="I902" s="256"/>
      <c r="J902" s="252"/>
      <c r="K902" s="252"/>
      <c r="L902" s="257"/>
      <c r="M902" s="258"/>
      <c r="N902" s="259"/>
      <c r="O902" s="259"/>
      <c r="P902" s="259"/>
      <c r="Q902" s="259"/>
      <c r="R902" s="259"/>
      <c r="S902" s="259"/>
      <c r="T902" s="26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1" t="s">
        <v>185</v>
      </c>
      <c r="AU902" s="261" t="s">
        <v>177</v>
      </c>
      <c r="AV902" s="14" t="s">
        <v>85</v>
      </c>
      <c r="AW902" s="14" t="s">
        <v>34</v>
      </c>
      <c r="AX902" s="14" t="s">
        <v>76</v>
      </c>
      <c r="AY902" s="261" t="s">
        <v>176</v>
      </c>
    </row>
    <row r="903" s="2" customFormat="1" ht="24.15" customHeight="1">
      <c r="A903" s="39"/>
      <c r="B903" s="40"/>
      <c r="C903" s="227" t="s">
        <v>717</v>
      </c>
      <c r="D903" s="227" t="s">
        <v>179</v>
      </c>
      <c r="E903" s="228" t="s">
        <v>718</v>
      </c>
      <c r="F903" s="229" t="s">
        <v>719</v>
      </c>
      <c r="G903" s="230" t="s">
        <v>252</v>
      </c>
      <c r="H903" s="231">
        <v>52.5</v>
      </c>
      <c r="I903" s="232"/>
      <c r="J903" s="233">
        <f>ROUND(I903*H903,2)</f>
        <v>0</v>
      </c>
      <c r="K903" s="229" t="s">
        <v>225</v>
      </c>
      <c r="L903" s="45"/>
      <c r="M903" s="234" t="s">
        <v>1</v>
      </c>
      <c r="N903" s="235" t="s">
        <v>41</v>
      </c>
      <c r="O903" s="92"/>
      <c r="P903" s="236">
        <f>O903*H903</f>
        <v>0</v>
      </c>
      <c r="Q903" s="236">
        <v>0</v>
      </c>
      <c r="R903" s="236">
        <f>Q903*H903</f>
        <v>0</v>
      </c>
      <c r="S903" s="236">
        <v>0.0088000000000000005</v>
      </c>
      <c r="T903" s="237">
        <f>S903*H903</f>
        <v>0.46200000000000002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8" t="s">
        <v>324</v>
      </c>
      <c r="AT903" s="238" t="s">
        <v>179</v>
      </c>
      <c r="AU903" s="238" t="s">
        <v>177</v>
      </c>
      <c r="AY903" s="18" t="s">
        <v>176</v>
      </c>
      <c r="BE903" s="239">
        <f>IF(N903="základní",J903,0)</f>
        <v>0</v>
      </c>
      <c r="BF903" s="239">
        <f>IF(N903="snížená",J903,0)</f>
        <v>0</v>
      </c>
      <c r="BG903" s="239">
        <f>IF(N903="zákl. přenesená",J903,0)</f>
        <v>0</v>
      </c>
      <c r="BH903" s="239">
        <f>IF(N903="sníž. přenesená",J903,0)</f>
        <v>0</v>
      </c>
      <c r="BI903" s="239">
        <f>IF(N903="nulová",J903,0)</f>
        <v>0</v>
      </c>
      <c r="BJ903" s="18" t="s">
        <v>83</v>
      </c>
      <c r="BK903" s="239">
        <f>ROUND(I903*H903,2)</f>
        <v>0</v>
      </c>
      <c r="BL903" s="18" t="s">
        <v>324</v>
      </c>
      <c r="BM903" s="238" t="s">
        <v>720</v>
      </c>
    </row>
    <row r="904" s="2" customFormat="1">
      <c r="A904" s="39"/>
      <c r="B904" s="40"/>
      <c r="C904" s="41"/>
      <c r="D904" s="262" t="s">
        <v>194</v>
      </c>
      <c r="E904" s="41"/>
      <c r="F904" s="263" t="s">
        <v>721</v>
      </c>
      <c r="G904" s="41"/>
      <c r="H904" s="41"/>
      <c r="I904" s="264"/>
      <c r="J904" s="41"/>
      <c r="K904" s="41"/>
      <c r="L904" s="45"/>
      <c r="M904" s="265"/>
      <c r="N904" s="266"/>
      <c r="O904" s="92"/>
      <c r="P904" s="92"/>
      <c r="Q904" s="92"/>
      <c r="R904" s="92"/>
      <c r="S904" s="92"/>
      <c r="T904" s="9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194</v>
      </c>
      <c r="AU904" s="18" t="s">
        <v>177</v>
      </c>
    </row>
    <row r="905" s="13" customFormat="1">
      <c r="A905" s="13"/>
      <c r="B905" s="240"/>
      <c r="C905" s="241"/>
      <c r="D905" s="242" t="s">
        <v>185</v>
      </c>
      <c r="E905" s="243" t="s">
        <v>1</v>
      </c>
      <c r="F905" s="244" t="s">
        <v>207</v>
      </c>
      <c r="G905" s="241"/>
      <c r="H905" s="243" t="s">
        <v>1</v>
      </c>
      <c r="I905" s="245"/>
      <c r="J905" s="241"/>
      <c r="K905" s="241"/>
      <c r="L905" s="246"/>
      <c r="M905" s="247"/>
      <c r="N905" s="248"/>
      <c r="O905" s="248"/>
      <c r="P905" s="248"/>
      <c r="Q905" s="248"/>
      <c r="R905" s="248"/>
      <c r="S905" s="248"/>
      <c r="T905" s="24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0" t="s">
        <v>185</v>
      </c>
      <c r="AU905" s="250" t="s">
        <v>177</v>
      </c>
      <c r="AV905" s="13" t="s">
        <v>83</v>
      </c>
      <c r="AW905" s="13" t="s">
        <v>34</v>
      </c>
      <c r="AX905" s="13" t="s">
        <v>76</v>
      </c>
      <c r="AY905" s="250" t="s">
        <v>176</v>
      </c>
    </row>
    <row r="906" s="13" customFormat="1">
      <c r="A906" s="13"/>
      <c r="B906" s="240"/>
      <c r="C906" s="241"/>
      <c r="D906" s="242" t="s">
        <v>185</v>
      </c>
      <c r="E906" s="243" t="s">
        <v>1</v>
      </c>
      <c r="F906" s="244" t="s">
        <v>188</v>
      </c>
      <c r="G906" s="241"/>
      <c r="H906" s="243" t="s">
        <v>1</v>
      </c>
      <c r="I906" s="245"/>
      <c r="J906" s="241"/>
      <c r="K906" s="241"/>
      <c r="L906" s="246"/>
      <c r="M906" s="247"/>
      <c r="N906" s="248"/>
      <c r="O906" s="248"/>
      <c r="P906" s="248"/>
      <c r="Q906" s="248"/>
      <c r="R906" s="248"/>
      <c r="S906" s="248"/>
      <c r="T906" s="24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0" t="s">
        <v>185</v>
      </c>
      <c r="AU906" s="250" t="s">
        <v>177</v>
      </c>
      <c r="AV906" s="13" t="s">
        <v>83</v>
      </c>
      <c r="AW906" s="13" t="s">
        <v>34</v>
      </c>
      <c r="AX906" s="13" t="s">
        <v>76</v>
      </c>
      <c r="AY906" s="250" t="s">
        <v>176</v>
      </c>
    </row>
    <row r="907" s="14" customFormat="1">
      <c r="A907" s="14"/>
      <c r="B907" s="251"/>
      <c r="C907" s="252"/>
      <c r="D907" s="242" t="s">
        <v>185</v>
      </c>
      <c r="E907" s="253" t="s">
        <v>1</v>
      </c>
      <c r="F907" s="254" t="s">
        <v>716</v>
      </c>
      <c r="G907" s="252"/>
      <c r="H907" s="255">
        <v>52.5</v>
      </c>
      <c r="I907" s="256"/>
      <c r="J907" s="252"/>
      <c r="K907" s="252"/>
      <c r="L907" s="257"/>
      <c r="M907" s="258"/>
      <c r="N907" s="259"/>
      <c r="O907" s="259"/>
      <c r="P907" s="259"/>
      <c r="Q907" s="259"/>
      <c r="R907" s="259"/>
      <c r="S907" s="259"/>
      <c r="T907" s="26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1" t="s">
        <v>185</v>
      </c>
      <c r="AU907" s="261" t="s">
        <v>177</v>
      </c>
      <c r="AV907" s="14" t="s">
        <v>85</v>
      </c>
      <c r="AW907" s="14" t="s">
        <v>34</v>
      </c>
      <c r="AX907" s="14" t="s">
        <v>76</v>
      </c>
      <c r="AY907" s="261" t="s">
        <v>176</v>
      </c>
    </row>
    <row r="908" s="2" customFormat="1" ht="24.15" customHeight="1">
      <c r="A908" s="39"/>
      <c r="B908" s="40"/>
      <c r="C908" s="227" t="s">
        <v>722</v>
      </c>
      <c r="D908" s="227" t="s">
        <v>179</v>
      </c>
      <c r="E908" s="228" t="s">
        <v>723</v>
      </c>
      <c r="F908" s="229" t="s">
        <v>724</v>
      </c>
      <c r="G908" s="230" t="s">
        <v>243</v>
      </c>
      <c r="H908" s="231">
        <v>35.399999999999999</v>
      </c>
      <c r="I908" s="232"/>
      <c r="J908" s="233">
        <f>ROUND(I908*H908,2)</f>
        <v>0</v>
      </c>
      <c r="K908" s="229" t="s">
        <v>225</v>
      </c>
      <c r="L908" s="45"/>
      <c r="M908" s="234" t="s">
        <v>1</v>
      </c>
      <c r="N908" s="235" t="s">
        <v>41</v>
      </c>
      <c r="O908" s="92"/>
      <c r="P908" s="236">
        <f>O908*H908</f>
        <v>0</v>
      </c>
      <c r="Q908" s="236">
        <v>0</v>
      </c>
      <c r="R908" s="236">
        <f>Q908*H908</f>
        <v>0</v>
      </c>
      <c r="S908" s="236">
        <v>0.0030000000000000001</v>
      </c>
      <c r="T908" s="237">
        <f>S908*H908</f>
        <v>0.1062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8" t="s">
        <v>324</v>
      </c>
      <c r="AT908" s="238" t="s">
        <v>179</v>
      </c>
      <c r="AU908" s="238" t="s">
        <v>177</v>
      </c>
      <c r="AY908" s="18" t="s">
        <v>176</v>
      </c>
      <c r="BE908" s="239">
        <f>IF(N908="základní",J908,0)</f>
        <v>0</v>
      </c>
      <c r="BF908" s="239">
        <f>IF(N908="snížená",J908,0)</f>
        <v>0</v>
      </c>
      <c r="BG908" s="239">
        <f>IF(N908="zákl. přenesená",J908,0)</f>
        <v>0</v>
      </c>
      <c r="BH908" s="239">
        <f>IF(N908="sníž. přenesená",J908,0)</f>
        <v>0</v>
      </c>
      <c r="BI908" s="239">
        <f>IF(N908="nulová",J908,0)</f>
        <v>0</v>
      </c>
      <c r="BJ908" s="18" t="s">
        <v>83</v>
      </c>
      <c r="BK908" s="239">
        <f>ROUND(I908*H908,2)</f>
        <v>0</v>
      </c>
      <c r="BL908" s="18" t="s">
        <v>324</v>
      </c>
      <c r="BM908" s="238" t="s">
        <v>725</v>
      </c>
    </row>
    <row r="909" s="2" customFormat="1">
      <c r="A909" s="39"/>
      <c r="B909" s="40"/>
      <c r="C909" s="41"/>
      <c r="D909" s="262" t="s">
        <v>194</v>
      </c>
      <c r="E909" s="41"/>
      <c r="F909" s="263" t="s">
        <v>726</v>
      </c>
      <c r="G909" s="41"/>
      <c r="H909" s="41"/>
      <c r="I909" s="264"/>
      <c r="J909" s="41"/>
      <c r="K909" s="41"/>
      <c r="L909" s="45"/>
      <c r="M909" s="265"/>
      <c r="N909" s="266"/>
      <c r="O909" s="92"/>
      <c r="P909" s="92"/>
      <c r="Q909" s="92"/>
      <c r="R909" s="92"/>
      <c r="S909" s="92"/>
      <c r="T909" s="93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194</v>
      </c>
      <c r="AU909" s="18" t="s">
        <v>177</v>
      </c>
    </row>
    <row r="910" s="13" customFormat="1">
      <c r="A910" s="13"/>
      <c r="B910" s="240"/>
      <c r="C910" s="241"/>
      <c r="D910" s="242" t="s">
        <v>185</v>
      </c>
      <c r="E910" s="243" t="s">
        <v>1</v>
      </c>
      <c r="F910" s="244" t="s">
        <v>207</v>
      </c>
      <c r="G910" s="241"/>
      <c r="H910" s="243" t="s">
        <v>1</v>
      </c>
      <c r="I910" s="245"/>
      <c r="J910" s="241"/>
      <c r="K910" s="241"/>
      <c r="L910" s="246"/>
      <c r="M910" s="247"/>
      <c r="N910" s="248"/>
      <c r="O910" s="248"/>
      <c r="P910" s="248"/>
      <c r="Q910" s="248"/>
      <c r="R910" s="248"/>
      <c r="S910" s="248"/>
      <c r="T910" s="24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0" t="s">
        <v>185</v>
      </c>
      <c r="AU910" s="250" t="s">
        <v>177</v>
      </c>
      <c r="AV910" s="13" t="s">
        <v>83</v>
      </c>
      <c r="AW910" s="13" t="s">
        <v>34</v>
      </c>
      <c r="AX910" s="13" t="s">
        <v>76</v>
      </c>
      <c r="AY910" s="250" t="s">
        <v>176</v>
      </c>
    </row>
    <row r="911" s="13" customFormat="1">
      <c r="A911" s="13"/>
      <c r="B911" s="240"/>
      <c r="C911" s="241"/>
      <c r="D911" s="242" t="s">
        <v>185</v>
      </c>
      <c r="E911" s="243" t="s">
        <v>1</v>
      </c>
      <c r="F911" s="244" t="s">
        <v>188</v>
      </c>
      <c r="G911" s="241"/>
      <c r="H911" s="243" t="s">
        <v>1</v>
      </c>
      <c r="I911" s="245"/>
      <c r="J911" s="241"/>
      <c r="K911" s="241"/>
      <c r="L911" s="246"/>
      <c r="M911" s="247"/>
      <c r="N911" s="248"/>
      <c r="O911" s="248"/>
      <c r="P911" s="248"/>
      <c r="Q911" s="248"/>
      <c r="R911" s="248"/>
      <c r="S911" s="248"/>
      <c r="T911" s="24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0" t="s">
        <v>185</v>
      </c>
      <c r="AU911" s="250" t="s">
        <v>177</v>
      </c>
      <c r="AV911" s="13" t="s">
        <v>83</v>
      </c>
      <c r="AW911" s="13" t="s">
        <v>34</v>
      </c>
      <c r="AX911" s="13" t="s">
        <v>76</v>
      </c>
      <c r="AY911" s="250" t="s">
        <v>176</v>
      </c>
    </row>
    <row r="912" s="13" customFormat="1">
      <c r="A912" s="13"/>
      <c r="B912" s="240"/>
      <c r="C912" s="241"/>
      <c r="D912" s="242" t="s">
        <v>185</v>
      </c>
      <c r="E912" s="243" t="s">
        <v>1</v>
      </c>
      <c r="F912" s="244" t="s">
        <v>216</v>
      </c>
      <c r="G912" s="241"/>
      <c r="H912" s="243" t="s">
        <v>1</v>
      </c>
      <c r="I912" s="245"/>
      <c r="J912" s="241"/>
      <c r="K912" s="241"/>
      <c r="L912" s="246"/>
      <c r="M912" s="247"/>
      <c r="N912" s="248"/>
      <c r="O912" s="248"/>
      <c r="P912" s="248"/>
      <c r="Q912" s="248"/>
      <c r="R912" s="248"/>
      <c r="S912" s="248"/>
      <c r="T912" s="24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0" t="s">
        <v>185</v>
      </c>
      <c r="AU912" s="250" t="s">
        <v>177</v>
      </c>
      <c r="AV912" s="13" t="s">
        <v>83</v>
      </c>
      <c r="AW912" s="13" t="s">
        <v>34</v>
      </c>
      <c r="AX912" s="13" t="s">
        <v>76</v>
      </c>
      <c r="AY912" s="250" t="s">
        <v>176</v>
      </c>
    </row>
    <row r="913" s="14" customFormat="1">
      <c r="A913" s="14"/>
      <c r="B913" s="251"/>
      <c r="C913" s="252"/>
      <c r="D913" s="242" t="s">
        <v>185</v>
      </c>
      <c r="E913" s="253" t="s">
        <v>1</v>
      </c>
      <c r="F913" s="254" t="s">
        <v>727</v>
      </c>
      <c r="G913" s="252"/>
      <c r="H913" s="255">
        <v>18.600000000000001</v>
      </c>
      <c r="I913" s="256"/>
      <c r="J913" s="252"/>
      <c r="K913" s="252"/>
      <c r="L913" s="257"/>
      <c r="M913" s="258"/>
      <c r="N913" s="259"/>
      <c r="O913" s="259"/>
      <c r="P913" s="259"/>
      <c r="Q913" s="259"/>
      <c r="R913" s="259"/>
      <c r="S913" s="259"/>
      <c r="T913" s="26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1" t="s">
        <v>185</v>
      </c>
      <c r="AU913" s="261" t="s">
        <v>177</v>
      </c>
      <c r="AV913" s="14" t="s">
        <v>85</v>
      </c>
      <c r="AW913" s="14" t="s">
        <v>34</v>
      </c>
      <c r="AX913" s="14" t="s">
        <v>76</v>
      </c>
      <c r="AY913" s="261" t="s">
        <v>176</v>
      </c>
    </row>
    <row r="914" s="14" customFormat="1">
      <c r="A914" s="14"/>
      <c r="B914" s="251"/>
      <c r="C914" s="252"/>
      <c r="D914" s="242" t="s">
        <v>185</v>
      </c>
      <c r="E914" s="253" t="s">
        <v>1</v>
      </c>
      <c r="F914" s="254" t="s">
        <v>728</v>
      </c>
      <c r="G914" s="252"/>
      <c r="H914" s="255">
        <v>16.800000000000001</v>
      </c>
      <c r="I914" s="256"/>
      <c r="J914" s="252"/>
      <c r="K914" s="252"/>
      <c r="L914" s="257"/>
      <c r="M914" s="258"/>
      <c r="N914" s="259"/>
      <c r="O914" s="259"/>
      <c r="P914" s="259"/>
      <c r="Q914" s="259"/>
      <c r="R914" s="259"/>
      <c r="S914" s="259"/>
      <c r="T914" s="26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1" t="s">
        <v>185</v>
      </c>
      <c r="AU914" s="261" t="s">
        <v>177</v>
      </c>
      <c r="AV914" s="14" t="s">
        <v>85</v>
      </c>
      <c r="AW914" s="14" t="s">
        <v>34</v>
      </c>
      <c r="AX914" s="14" t="s">
        <v>76</v>
      </c>
      <c r="AY914" s="261" t="s">
        <v>176</v>
      </c>
    </row>
    <row r="915" s="2" customFormat="1" ht="24.15" customHeight="1">
      <c r="A915" s="39"/>
      <c r="B915" s="40"/>
      <c r="C915" s="227" t="s">
        <v>729</v>
      </c>
      <c r="D915" s="227" t="s">
        <v>179</v>
      </c>
      <c r="E915" s="228" t="s">
        <v>730</v>
      </c>
      <c r="F915" s="229" t="s">
        <v>731</v>
      </c>
      <c r="G915" s="230" t="s">
        <v>252</v>
      </c>
      <c r="H915" s="231">
        <v>1.8</v>
      </c>
      <c r="I915" s="232"/>
      <c r="J915" s="233">
        <f>ROUND(I915*H915,2)</f>
        <v>0</v>
      </c>
      <c r="K915" s="229" t="s">
        <v>225</v>
      </c>
      <c r="L915" s="45"/>
      <c r="M915" s="234" t="s">
        <v>1</v>
      </c>
      <c r="N915" s="235" t="s">
        <v>41</v>
      </c>
      <c r="O915" s="92"/>
      <c r="P915" s="236">
        <f>O915*H915</f>
        <v>0</v>
      </c>
      <c r="Q915" s="236">
        <v>0</v>
      </c>
      <c r="R915" s="236">
        <f>Q915*H915</f>
        <v>0</v>
      </c>
      <c r="S915" s="236">
        <v>0.0023</v>
      </c>
      <c r="T915" s="237">
        <f>S915*H915</f>
        <v>0.0041400000000000005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8" t="s">
        <v>324</v>
      </c>
      <c r="AT915" s="238" t="s">
        <v>179</v>
      </c>
      <c r="AU915" s="238" t="s">
        <v>177</v>
      </c>
      <c r="AY915" s="18" t="s">
        <v>176</v>
      </c>
      <c r="BE915" s="239">
        <f>IF(N915="základní",J915,0)</f>
        <v>0</v>
      </c>
      <c r="BF915" s="239">
        <f>IF(N915="snížená",J915,0)</f>
        <v>0</v>
      </c>
      <c r="BG915" s="239">
        <f>IF(N915="zákl. přenesená",J915,0)</f>
        <v>0</v>
      </c>
      <c r="BH915" s="239">
        <f>IF(N915="sníž. přenesená",J915,0)</f>
        <v>0</v>
      </c>
      <c r="BI915" s="239">
        <f>IF(N915="nulová",J915,0)</f>
        <v>0</v>
      </c>
      <c r="BJ915" s="18" t="s">
        <v>83</v>
      </c>
      <c r="BK915" s="239">
        <f>ROUND(I915*H915,2)</f>
        <v>0</v>
      </c>
      <c r="BL915" s="18" t="s">
        <v>324</v>
      </c>
      <c r="BM915" s="238" t="s">
        <v>732</v>
      </c>
    </row>
    <row r="916" s="2" customFormat="1">
      <c r="A916" s="39"/>
      <c r="B916" s="40"/>
      <c r="C916" s="41"/>
      <c r="D916" s="262" t="s">
        <v>194</v>
      </c>
      <c r="E916" s="41"/>
      <c r="F916" s="263" t="s">
        <v>733</v>
      </c>
      <c r="G916" s="41"/>
      <c r="H916" s="41"/>
      <c r="I916" s="264"/>
      <c r="J916" s="41"/>
      <c r="K916" s="41"/>
      <c r="L916" s="45"/>
      <c r="M916" s="265"/>
      <c r="N916" s="266"/>
      <c r="O916" s="92"/>
      <c r="P916" s="92"/>
      <c r="Q916" s="92"/>
      <c r="R916" s="92"/>
      <c r="S916" s="92"/>
      <c r="T916" s="93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194</v>
      </c>
      <c r="AU916" s="18" t="s">
        <v>177</v>
      </c>
    </row>
    <row r="917" s="13" customFormat="1">
      <c r="A917" s="13"/>
      <c r="B917" s="240"/>
      <c r="C917" s="241"/>
      <c r="D917" s="242" t="s">
        <v>185</v>
      </c>
      <c r="E917" s="243" t="s">
        <v>1</v>
      </c>
      <c r="F917" s="244" t="s">
        <v>207</v>
      </c>
      <c r="G917" s="241"/>
      <c r="H917" s="243" t="s">
        <v>1</v>
      </c>
      <c r="I917" s="245"/>
      <c r="J917" s="241"/>
      <c r="K917" s="241"/>
      <c r="L917" s="246"/>
      <c r="M917" s="247"/>
      <c r="N917" s="248"/>
      <c r="O917" s="248"/>
      <c r="P917" s="248"/>
      <c r="Q917" s="248"/>
      <c r="R917" s="248"/>
      <c r="S917" s="248"/>
      <c r="T917" s="24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0" t="s">
        <v>185</v>
      </c>
      <c r="AU917" s="250" t="s">
        <v>177</v>
      </c>
      <c r="AV917" s="13" t="s">
        <v>83</v>
      </c>
      <c r="AW917" s="13" t="s">
        <v>34</v>
      </c>
      <c r="AX917" s="13" t="s">
        <v>76</v>
      </c>
      <c r="AY917" s="250" t="s">
        <v>176</v>
      </c>
    </row>
    <row r="918" s="13" customFormat="1">
      <c r="A918" s="13"/>
      <c r="B918" s="240"/>
      <c r="C918" s="241"/>
      <c r="D918" s="242" t="s">
        <v>185</v>
      </c>
      <c r="E918" s="243" t="s">
        <v>1</v>
      </c>
      <c r="F918" s="244" t="s">
        <v>188</v>
      </c>
      <c r="G918" s="241"/>
      <c r="H918" s="243" t="s">
        <v>1</v>
      </c>
      <c r="I918" s="245"/>
      <c r="J918" s="241"/>
      <c r="K918" s="241"/>
      <c r="L918" s="246"/>
      <c r="M918" s="247"/>
      <c r="N918" s="248"/>
      <c r="O918" s="248"/>
      <c r="P918" s="248"/>
      <c r="Q918" s="248"/>
      <c r="R918" s="248"/>
      <c r="S918" s="248"/>
      <c r="T918" s="24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0" t="s">
        <v>185</v>
      </c>
      <c r="AU918" s="250" t="s">
        <v>177</v>
      </c>
      <c r="AV918" s="13" t="s">
        <v>83</v>
      </c>
      <c r="AW918" s="13" t="s">
        <v>34</v>
      </c>
      <c r="AX918" s="13" t="s">
        <v>76</v>
      </c>
      <c r="AY918" s="250" t="s">
        <v>176</v>
      </c>
    </row>
    <row r="919" s="13" customFormat="1">
      <c r="A919" s="13"/>
      <c r="B919" s="240"/>
      <c r="C919" s="241"/>
      <c r="D919" s="242" t="s">
        <v>185</v>
      </c>
      <c r="E919" s="243" t="s">
        <v>1</v>
      </c>
      <c r="F919" s="244" t="s">
        <v>208</v>
      </c>
      <c r="G919" s="241"/>
      <c r="H919" s="243" t="s">
        <v>1</v>
      </c>
      <c r="I919" s="245"/>
      <c r="J919" s="241"/>
      <c r="K919" s="241"/>
      <c r="L919" s="246"/>
      <c r="M919" s="247"/>
      <c r="N919" s="248"/>
      <c r="O919" s="248"/>
      <c r="P919" s="248"/>
      <c r="Q919" s="248"/>
      <c r="R919" s="248"/>
      <c r="S919" s="248"/>
      <c r="T919" s="24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0" t="s">
        <v>185</v>
      </c>
      <c r="AU919" s="250" t="s">
        <v>177</v>
      </c>
      <c r="AV919" s="13" t="s">
        <v>83</v>
      </c>
      <c r="AW919" s="13" t="s">
        <v>34</v>
      </c>
      <c r="AX919" s="13" t="s">
        <v>76</v>
      </c>
      <c r="AY919" s="250" t="s">
        <v>176</v>
      </c>
    </row>
    <row r="920" s="14" customFormat="1">
      <c r="A920" s="14"/>
      <c r="B920" s="251"/>
      <c r="C920" s="252"/>
      <c r="D920" s="242" t="s">
        <v>185</v>
      </c>
      <c r="E920" s="253" t="s">
        <v>1</v>
      </c>
      <c r="F920" s="254" t="s">
        <v>734</v>
      </c>
      <c r="G920" s="252"/>
      <c r="H920" s="255">
        <v>1.8</v>
      </c>
      <c r="I920" s="256"/>
      <c r="J920" s="252"/>
      <c r="K920" s="252"/>
      <c r="L920" s="257"/>
      <c r="M920" s="258"/>
      <c r="N920" s="259"/>
      <c r="O920" s="259"/>
      <c r="P920" s="259"/>
      <c r="Q920" s="259"/>
      <c r="R920" s="259"/>
      <c r="S920" s="259"/>
      <c r="T920" s="26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1" t="s">
        <v>185</v>
      </c>
      <c r="AU920" s="261" t="s">
        <v>177</v>
      </c>
      <c r="AV920" s="14" t="s">
        <v>85</v>
      </c>
      <c r="AW920" s="14" t="s">
        <v>34</v>
      </c>
      <c r="AX920" s="14" t="s">
        <v>76</v>
      </c>
      <c r="AY920" s="261" t="s">
        <v>176</v>
      </c>
    </row>
    <row r="921" s="2" customFormat="1" ht="16.5" customHeight="1">
      <c r="A921" s="39"/>
      <c r="B921" s="40"/>
      <c r="C921" s="227" t="s">
        <v>735</v>
      </c>
      <c r="D921" s="227" t="s">
        <v>179</v>
      </c>
      <c r="E921" s="228" t="s">
        <v>736</v>
      </c>
      <c r="F921" s="229" t="s">
        <v>737</v>
      </c>
      <c r="G921" s="230" t="s">
        <v>252</v>
      </c>
      <c r="H921" s="231">
        <v>1.8</v>
      </c>
      <c r="I921" s="232"/>
      <c r="J921" s="233">
        <f>ROUND(I921*H921,2)</f>
        <v>0</v>
      </c>
      <c r="K921" s="229" t="s">
        <v>225</v>
      </c>
      <c r="L921" s="45"/>
      <c r="M921" s="234" t="s">
        <v>1</v>
      </c>
      <c r="N921" s="235" t="s">
        <v>41</v>
      </c>
      <c r="O921" s="92"/>
      <c r="P921" s="236">
        <f>O921*H921</f>
        <v>0</v>
      </c>
      <c r="Q921" s="236">
        <v>0</v>
      </c>
      <c r="R921" s="236">
        <f>Q921*H921</f>
        <v>0</v>
      </c>
      <c r="S921" s="236">
        <v>0.00029999999999999997</v>
      </c>
      <c r="T921" s="237">
        <f>S921*H921</f>
        <v>0.00054000000000000001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8" t="s">
        <v>324</v>
      </c>
      <c r="AT921" s="238" t="s">
        <v>179</v>
      </c>
      <c r="AU921" s="238" t="s">
        <v>177</v>
      </c>
      <c r="AY921" s="18" t="s">
        <v>176</v>
      </c>
      <c r="BE921" s="239">
        <f>IF(N921="základní",J921,0)</f>
        <v>0</v>
      </c>
      <c r="BF921" s="239">
        <f>IF(N921="snížená",J921,0)</f>
        <v>0</v>
      </c>
      <c r="BG921" s="239">
        <f>IF(N921="zákl. přenesená",J921,0)</f>
        <v>0</v>
      </c>
      <c r="BH921" s="239">
        <f>IF(N921="sníž. přenesená",J921,0)</f>
        <v>0</v>
      </c>
      <c r="BI921" s="239">
        <f>IF(N921="nulová",J921,0)</f>
        <v>0</v>
      </c>
      <c r="BJ921" s="18" t="s">
        <v>83</v>
      </c>
      <c r="BK921" s="239">
        <f>ROUND(I921*H921,2)</f>
        <v>0</v>
      </c>
      <c r="BL921" s="18" t="s">
        <v>324</v>
      </c>
      <c r="BM921" s="238" t="s">
        <v>738</v>
      </c>
    </row>
    <row r="922" s="2" customFormat="1">
      <c r="A922" s="39"/>
      <c r="B922" s="40"/>
      <c r="C922" s="41"/>
      <c r="D922" s="262" t="s">
        <v>194</v>
      </c>
      <c r="E922" s="41"/>
      <c r="F922" s="263" t="s">
        <v>739</v>
      </c>
      <c r="G922" s="41"/>
      <c r="H922" s="41"/>
      <c r="I922" s="264"/>
      <c r="J922" s="41"/>
      <c r="K922" s="41"/>
      <c r="L922" s="45"/>
      <c r="M922" s="265"/>
      <c r="N922" s="266"/>
      <c r="O922" s="92"/>
      <c r="P922" s="92"/>
      <c r="Q922" s="92"/>
      <c r="R922" s="92"/>
      <c r="S922" s="92"/>
      <c r="T922" s="93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18" t="s">
        <v>194</v>
      </c>
      <c r="AU922" s="18" t="s">
        <v>177</v>
      </c>
    </row>
    <row r="923" s="13" customFormat="1">
      <c r="A923" s="13"/>
      <c r="B923" s="240"/>
      <c r="C923" s="241"/>
      <c r="D923" s="242" t="s">
        <v>185</v>
      </c>
      <c r="E923" s="243" t="s">
        <v>1</v>
      </c>
      <c r="F923" s="244" t="s">
        <v>207</v>
      </c>
      <c r="G923" s="241"/>
      <c r="H923" s="243" t="s">
        <v>1</v>
      </c>
      <c r="I923" s="245"/>
      <c r="J923" s="241"/>
      <c r="K923" s="241"/>
      <c r="L923" s="246"/>
      <c r="M923" s="247"/>
      <c r="N923" s="248"/>
      <c r="O923" s="248"/>
      <c r="P923" s="248"/>
      <c r="Q923" s="248"/>
      <c r="R923" s="248"/>
      <c r="S923" s="248"/>
      <c r="T923" s="24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0" t="s">
        <v>185</v>
      </c>
      <c r="AU923" s="250" t="s">
        <v>177</v>
      </c>
      <c r="AV923" s="13" t="s">
        <v>83</v>
      </c>
      <c r="AW923" s="13" t="s">
        <v>34</v>
      </c>
      <c r="AX923" s="13" t="s">
        <v>76</v>
      </c>
      <c r="AY923" s="250" t="s">
        <v>176</v>
      </c>
    </row>
    <row r="924" s="13" customFormat="1">
      <c r="A924" s="13"/>
      <c r="B924" s="240"/>
      <c r="C924" s="241"/>
      <c r="D924" s="242" t="s">
        <v>185</v>
      </c>
      <c r="E924" s="243" t="s">
        <v>1</v>
      </c>
      <c r="F924" s="244" t="s">
        <v>188</v>
      </c>
      <c r="G924" s="241"/>
      <c r="H924" s="243" t="s">
        <v>1</v>
      </c>
      <c r="I924" s="245"/>
      <c r="J924" s="241"/>
      <c r="K924" s="241"/>
      <c r="L924" s="246"/>
      <c r="M924" s="247"/>
      <c r="N924" s="248"/>
      <c r="O924" s="248"/>
      <c r="P924" s="248"/>
      <c r="Q924" s="248"/>
      <c r="R924" s="248"/>
      <c r="S924" s="248"/>
      <c r="T924" s="249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0" t="s">
        <v>185</v>
      </c>
      <c r="AU924" s="250" t="s">
        <v>177</v>
      </c>
      <c r="AV924" s="13" t="s">
        <v>83</v>
      </c>
      <c r="AW924" s="13" t="s">
        <v>34</v>
      </c>
      <c r="AX924" s="13" t="s">
        <v>76</v>
      </c>
      <c r="AY924" s="250" t="s">
        <v>176</v>
      </c>
    </row>
    <row r="925" s="13" customFormat="1">
      <c r="A925" s="13"/>
      <c r="B925" s="240"/>
      <c r="C925" s="241"/>
      <c r="D925" s="242" t="s">
        <v>185</v>
      </c>
      <c r="E925" s="243" t="s">
        <v>1</v>
      </c>
      <c r="F925" s="244" t="s">
        <v>208</v>
      </c>
      <c r="G925" s="241"/>
      <c r="H925" s="243" t="s">
        <v>1</v>
      </c>
      <c r="I925" s="245"/>
      <c r="J925" s="241"/>
      <c r="K925" s="241"/>
      <c r="L925" s="246"/>
      <c r="M925" s="247"/>
      <c r="N925" s="248"/>
      <c r="O925" s="248"/>
      <c r="P925" s="248"/>
      <c r="Q925" s="248"/>
      <c r="R925" s="248"/>
      <c r="S925" s="248"/>
      <c r="T925" s="24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0" t="s">
        <v>185</v>
      </c>
      <c r="AU925" s="250" t="s">
        <v>177</v>
      </c>
      <c r="AV925" s="13" t="s">
        <v>83</v>
      </c>
      <c r="AW925" s="13" t="s">
        <v>34</v>
      </c>
      <c r="AX925" s="13" t="s">
        <v>76</v>
      </c>
      <c r="AY925" s="250" t="s">
        <v>176</v>
      </c>
    </row>
    <row r="926" s="14" customFormat="1">
      <c r="A926" s="14"/>
      <c r="B926" s="251"/>
      <c r="C926" s="252"/>
      <c r="D926" s="242" t="s">
        <v>185</v>
      </c>
      <c r="E926" s="253" t="s">
        <v>1</v>
      </c>
      <c r="F926" s="254" t="s">
        <v>734</v>
      </c>
      <c r="G926" s="252"/>
      <c r="H926" s="255">
        <v>1.8</v>
      </c>
      <c r="I926" s="256"/>
      <c r="J926" s="252"/>
      <c r="K926" s="252"/>
      <c r="L926" s="257"/>
      <c r="M926" s="258"/>
      <c r="N926" s="259"/>
      <c r="O926" s="259"/>
      <c r="P926" s="259"/>
      <c r="Q926" s="259"/>
      <c r="R926" s="259"/>
      <c r="S926" s="259"/>
      <c r="T926" s="26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1" t="s">
        <v>185</v>
      </c>
      <c r="AU926" s="261" t="s">
        <v>177</v>
      </c>
      <c r="AV926" s="14" t="s">
        <v>85</v>
      </c>
      <c r="AW926" s="14" t="s">
        <v>34</v>
      </c>
      <c r="AX926" s="14" t="s">
        <v>76</v>
      </c>
      <c r="AY926" s="261" t="s">
        <v>176</v>
      </c>
    </row>
    <row r="927" s="2" customFormat="1" ht="21.75" customHeight="1">
      <c r="A927" s="39"/>
      <c r="B927" s="40"/>
      <c r="C927" s="227" t="s">
        <v>740</v>
      </c>
      <c r="D927" s="227" t="s">
        <v>179</v>
      </c>
      <c r="E927" s="228" t="s">
        <v>741</v>
      </c>
      <c r="F927" s="229" t="s">
        <v>742</v>
      </c>
      <c r="G927" s="230" t="s">
        <v>252</v>
      </c>
      <c r="H927" s="231">
        <v>36.020000000000003</v>
      </c>
      <c r="I927" s="232"/>
      <c r="J927" s="233">
        <f>ROUND(I927*H927,2)</f>
        <v>0</v>
      </c>
      <c r="K927" s="229" t="s">
        <v>225</v>
      </c>
      <c r="L927" s="45"/>
      <c r="M927" s="234" t="s">
        <v>1</v>
      </c>
      <c r="N927" s="235" t="s">
        <v>41</v>
      </c>
      <c r="O927" s="92"/>
      <c r="P927" s="236">
        <f>O927*H927</f>
        <v>0</v>
      </c>
      <c r="Q927" s="236">
        <v>0</v>
      </c>
      <c r="R927" s="236">
        <f>Q927*H927</f>
        <v>0</v>
      </c>
      <c r="S927" s="236">
        <v>0.00029999999999999997</v>
      </c>
      <c r="T927" s="237">
        <f>S927*H927</f>
        <v>0.010806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8" t="s">
        <v>324</v>
      </c>
      <c r="AT927" s="238" t="s">
        <v>179</v>
      </c>
      <c r="AU927" s="238" t="s">
        <v>177</v>
      </c>
      <c r="AY927" s="18" t="s">
        <v>176</v>
      </c>
      <c r="BE927" s="239">
        <f>IF(N927="základní",J927,0)</f>
        <v>0</v>
      </c>
      <c r="BF927" s="239">
        <f>IF(N927="snížená",J927,0)</f>
        <v>0</v>
      </c>
      <c r="BG927" s="239">
        <f>IF(N927="zákl. přenesená",J927,0)</f>
        <v>0</v>
      </c>
      <c r="BH927" s="239">
        <f>IF(N927="sníž. přenesená",J927,0)</f>
        <v>0</v>
      </c>
      <c r="BI927" s="239">
        <f>IF(N927="nulová",J927,0)</f>
        <v>0</v>
      </c>
      <c r="BJ927" s="18" t="s">
        <v>83</v>
      </c>
      <c r="BK927" s="239">
        <f>ROUND(I927*H927,2)</f>
        <v>0</v>
      </c>
      <c r="BL927" s="18" t="s">
        <v>324</v>
      </c>
      <c r="BM927" s="238" t="s">
        <v>743</v>
      </c>
    </row>
    <row r="928" s="2" customFormat="1">
      <c r="A928" s="39"/>
      <c r="B928" s="40"/>
      <c r="C928" s="41"/>
      <c r="D928" s="262" t="s">
        <v>194</v>
      </c>
      <c r="E928" s="41"/>
      <c r="F928" s="263" t="s">
        <v>744</v>
      </c>
      <c r="G928" s="41"/>
      <c r="H928" s="41"/>
      <c r="I928" s="264"/>
      <c r="J928" s="41"/>
      <c r="K928" s="41"/>
      <c r="L928" s="45"/>
      <c r="M928" s="265"/>
      <c r="N928" s="266"/>
      <c r="O928" s="92"/>
      <c r="P928" s="92"/>
      <c r="Q928" s="92"/>
      <c r="R928" s="92"/>
      <c r="S928" s="92"/>
      <c r="T928" s="93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194</v>
      </c>
      <c r="AU928" s="18" t="s">
        <v>177</v>
      </c>
    </row>
    <row r="929" s="13" customFormat="1">
      <c r="A929" s="13"/>
      <c r="B929" s="240"/>
      <c r="C929" s="241"/>
      <c r="D929" s="242" t="s">
        <v>185</v>
      </c>
      <c r="E929" s="243" t="s">
        <v>1</v>
      </c>
      <c r="F929" s="244" t="s">
        <v>207</v>
      </c>
      <c r="G929" s="241"/>
      <c r="H929" s="243" t="s">
        <v>1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0" t="s">
        <v>185</v>
      </c>
      <c r="AU929" s="250" t="s">
        <v>177</v>
      </c>
      <c r="AV929" s="13" t="s">
        <v>83</v>
      </c>
      <c r="AW929" s="13" t="s">
        <v>34</v>
      </c>
      <c r="AX929" s="13" t="s">
        <v>76</v>
      </c>
      <c r="AY929" s="250" t="s">
        <v>176</v>
      </c>
    </row>
    <row r="930" s="13" customFormat="1">
      <c r="A930" s="13"/>
      <c r="B930" s="240"/>
      <c r="C930" s="241"/>
      <c r="D930" s="242" t="s">
        <v>185</v>
      </c>
      <c r="E930" s="243" t="s">
        <v>1</v>
      </c>
      <c r="F930" s="244" t="s">
        <v>188</v>
      </c>
      <c r="G930" s="241"/>
      <c r="H930" s="243" t="s">
        <v>1</v>
      </c>
      <c r="I930" s="245"/>
      <c r="J930" s="241"/>
      <c r="K930" s="241"/>
      <c r="L930" s="246"/>
      <c r="M930" s="247"/>
      <c r="N930" s="248"/>
      <c r="O930" s="248"/>
      <c r="P930" s="248"/>
      <c r="Q930" s="248"/>
      <c r="R930" s="248"/>
      <c r="S930" s="248"/>
      <c r="T930" s="24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0" t="s">
        <v>185</v>
      </c>
      <c r="AU930" s="250" t="s">
        <v>177</v>
      </c>
      <c r="AV930" s="13" t="s">
        <v>83</v>
      </c>
      <c r="AW930" s="13" t="s">
        <v>34</v>
      </c>
      <c r="AX930" s="13" t="s">
        <v>76</v>
      </c>
      <c r="AY930" s="250" t="s">
        <v>176</v>
      </c>
    </row>
    <row r="931" s="13" customFormat="1">
      <c r="A931" s="13"/>
      <c r="B931" s="240"/>
      <c r="C931" s="241"/>
      <c r="D931" s="242" t="s">
        <v>185</v>
      </c>
      <c r="E931" s="243" t="s">
        <v>1</v>
      </c>
      <c r="F931" s="244" t="s">
        <v>216</v>
      </c>
      <c r="G931" s="241"/>
      <c r="H931" s="243" t="s">
        <v>1</v>
      </c>
      <c r="I931" s="245"/>
      <c r="J931" s="241"/>
      <c r="K931" s="241"/>
      <c r="L931" s="246"/>
      <c r="M931" s="247"/>
      <c r="N931" s="248"/>
      <c r="O931" s="248"/>
      <c r="P931" s="248"/>
      <c r="Q931" s="248"/>
      <c r="R931" s="248"/>
      <c r="S931" s="248"/>
      <c r="T931" s="24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0" t="s">
        <v>185</v>
      </c>
      <c r="AU931" s="250" t="s">
        <v>177</v>
      </c>
      <c r="AV931" s="13" t="s">
        <v>83</v>
      </c>
      <c r="AW931" s="13" t="s">
        <v>34</v>
      </c>
      <c r="AX931" s="13" t="s">
        <v>76</v>
      </c>
      <c r="AY931" s="250" t="s">
        <v>176</v>
      </c>
    </row>
    <row r="932" s="14" customFormat="1">
      <c r="A932" s="14"/>
      <c r="B932" s="251"/>
      <c r="C932" s="252"/>
      <c r="D932" s="242" t="s">
        <v>185</v>
      </c>
      <c r="E932" s="253" t="s">
        <v>1</v>
      </c>
      <c r="F932" s="254" t="s">
        <v>745</v>
      </c>
      <c r="G932" s="252"/>
      <c r="H932" s="255">
        <v>20.120000000000001</v>
      </c>
      <c r="I932" s="256"/>
      <c r="J932" s="252"/>
      <c r="K932" s="252"/>
      <c r="L932" s="257"/>
      <c r="M932" s="258"/>
      <c r="N932" s="259"/>
      <c r="O932" s="259"/>
      <c r="P932" s="259"/>
      <c r="Q932" s="259"/>
      <c r="R932" s="259"/>
      <c r="S932" s="259"/>
      <c r="T932" s="26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1" t="s">
        <v>185</v>
      </c>
      <c r="AU932" s="261" t="s">
        <v>177</v>
      </c>
      <c r="AV932" s="14" t="s">
        <v>85</v>
      </c>
      <c r="AW932" s="14" t="s">
        <v>34</v>
      </c>
      <c r="AX932" s="14" t="s">
        <v>76</v>
      </c>
      <c r="AY932" s="261" t="s">
        <v>176</v>
      </c>
    </row>
    <row r="933" s="14" customFormat="1">
      <c r="A933" s="14"/>
      <c r="B933" s="251"/>
      <c r="C933" s="252"/>
      <c r="D933" s="242" t="s">
        <v>185</v>
      </c>
      <c r="E933" s="253" t="s">
        <v>1</v>
      </c>
      <c r="F933" s="254" t="s">
        <v>746</v>
      </c>
      <c r="G933" s="252"/>
      <c r="H933" s="255">
        <v>15.9</v>
      </c>
      <c r="I933" s="256"/>
      <c r="J933" s="252"/>
      <c r="K933" s="252"/>
      <c r="L933" s="257"/>
      <c r="M933" s="258"/>
      <c r="N933" s="259"/>
      <c r="O933" s="259"/>
      <c r="P933" s="259"/>
      <c r="Q933" s="259"/>
      <c r="R933" s="259"/>
      <c r="S933" s="259"/>
      <c r="T933" s="26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1" t="s">
        <v>185</v>
      </c>
      <c r="AU933" s="261" t="s">
        <v>177</v>
      </c>
      <c r="AV933" s="14" t="s">
        <v>85</v>
      </c>
      <c r="AW933" s="14" t="s">
        <v>34</v>
      </c>
      <c r="AX933" s="14" t="s">
        <v>76</v>
      </c>
      <c r="AY933" s="261" t="s">
        <v>176</v>
      </c>
    </row>
    <row r="934" s="2" customFormat="1" ht="21.75" customHeight="1">
      <c r="A934" s="39"/>
      <c r="B934" s="40"/>
      <c r="C934" s="227" t="s">
        <v>275</v>
      </c>
      <c r="D934" s="227" t="s">
        <v>179</v>
      </c>
      <c r="E934" s="228" t="s">
        <v>747</v>
      </c>
      <c r="F934" s="229" t="s">
        <v>748</v>
      </c>
      <c r="G934" s="230" t="s">
        <v>243</v>
      </c>
      <c r="H934" s="231">
        <v>238.83799999999999</v>
      </c>
      <c r="I934" s="232"/>
      <c r="J934" s="233">
        <f>ROUND(I934*H934,2)</f>
        <v>0</v>
      </c>
      <c r="K934" s="229" t="s">
        <v>225</v>
      </c>
      <c r="L934" s="45"/>
      <c r="M934" s="234" t="s">
        <v>1</v>
      </c>
      <c r="N934" s="235" t="s">
        <v>41</v>
      </c>
      <c r="O934" s="92"/>
      <c r="P934" s="236">
        <f>O934*H934</f>
        <v>0</v>
      </c>
      <c r="Q934" s="236">
        <v>0</v>
      </c>
      <c r="R934" s="236">
        <f>Q934*H934</f>
        <v>0</v>
      </c>
      <c r="S934" s="236">
        <v>0</v>
      </c>
      <c r="T934" s="237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8" t="s">
        <v>183</v>
      </c>
      <c r="AT934" s="238" t="s">
        <v>179</v>
      </c>
      <c r="AU934" s="238" t="s">
        <v>177</v>
      </c>
      <c r="AY934" s="18" t="s">
        <v>176</v>
      </c>
      <c r="BE934" s="239">
        <f>IF(N934="základní",J934,0)</f>
        <v>0</v>
      </c>
      <c r="BF934" s="239">
        <f>IF(N934="snížená",J934,0)</f>
        <v>0</v>
      </c>
      <c r="BG934" s="239">
        <f>IF(N934="zákl. přenesená",J934,0)</f>
        <v>0</v>
      </c>
      <c r="BH934" s="239">
        <f>IF(N934="sníž. přenesená",J934,0)</f>
        <v>0</v>
      </c>
      <c r="BI934" s="239">
        <f>IF(N934="nulová",J934,0)</f>
        <v>0</v>
      </c>
      <c r="BJ934" s="18" t="s">
        <v>83</v>
      </c>
      <c r="BK934" s="239">
        <f>ROUND(I934*H934,2)</f>
        <v>0</v>
      </c>
      <c r="BL934" s="18" t="s">
        <v>183</v>
      </c>
      <c r="BM934" s="238" t="s">
        <v>749</v>
      </c>
    </row>
    <row r="935" s="2" customFormat="1">
      <c r="A935" s="39"/>
      <c r="B935" s="40"/>
      <c r="C935" s="41"/>
      <c r="D935" s="262" t="s">
        <v>194</v>
      </c>
      <c r="E935" s="41"/>
      <c r="F935" s="263" t="s">
        <v>750</v>
      </c>
      <c r="G935" s="41"/>
      <c r="H935" s="41"/>
      <c r="I935" s="264"/>
      <c r="J935" s="41"/>
      <c r="K935" s="41"/>
      <c r="L935" s="45"/>
      <c r="M935" s="265"/>
      <c r="N935" s="266"/>
      <c r="O935" s="92"/>
      <c r="P935" s="92"/>
      <c r="Q935" s="92"/>
      <c r="R935" s="92"/>
      <c r="S935" s="92"/>
      <c r="T935" s="93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194</v>
      </c>
      <c r="AU935" s="18" t="s">
        <v>177</v>
      </c>
    </row>
    <row r="936" s="13" customFormat="1">
      <c r="A936" s="13"/>
      <c r="B936" s="240"/>
      <c r="C936" s="241"/>
      <c r="D936" s="242" t="s">
        <v>185</v>
      </c>
      <c r="E936" s="243" t="s">
        <v>1</v>
      </c>
      <c r="F936" s="244" t="s">
        <v>207</v>
      </c>
      <c r="G936" s="241"/>
      <c r="H936" s="243" t="s">
        <v>1</v>
      </c>
      <c r="I936" s="245"/>
      <c r="J936" s="241"/>
      <c r="K936" s="241"/>
      <c r="L936" s="246"/>
      <c r="M936" s="247"/>
      <c r="N936" s="248"/>
      <c r="O936" s="248"/>
      <c r="P936" s="248"/>
      <c r="Q936" s="248"/>
      <c r="R936" s="248"/>
      <c r="S936" s="248"/>
      <c r="T936" s="24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0" t="s">
        <v>185</v>
      </c>
      <c r="AU936" s="250" t="s">
        <v>177</v>
      </c>
      <c r="AV936" s="13" t="s">
        <v>83</v>
      </c>
      <c r="AW936" s="13" t="s">
        <v>34</v>
      </c>
      <c r="AX936" s="13" t="s">
        <v>76</v>
      </c>
      <c r="AY936" s="250" t="s">
        <v>176</v>
      </c>
    </row>
    <row r="937" s="13" customFormat="1">
      <c r="A937" s="13"/>
      <c r="B937" s="240"/>
      <c r="C937" s="241"/>
      <c r="D937" s="242" t="s">
        <v>185</v>
      </c>
      <c r="E937" s="243" t="s">
        <v>1</v>
      </c>
      <c r="F937" s="244" t="s">
        <v>188</v>
      </c>
      <c r="G937" s="241"/>
      <c r="H937" s="243" t="s">
        <v>1</v>
      </c>
      <c r="I937" s="245"/>
      <c r="J937" s="241"/>
      <c r="K937" s="241"/>
      <c r="L937" s="246"/>
      <c r="M937" s="247"/>
      <c r="N937" s="248"/>
      <c r="O937" s="248"/>
      <c r="P937" s="248"/>
      <c r="Q937" s="248"/>
      <c r="R937" s="248"/>
      <c r="S937" s="248"/>
      <c r="T937" s="24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0" t="s">
        <v>185</v>
      </c>
      <c r="AU937" s="250" t="s">
        <v>177</v>
      </c>
      <c r="AV937" s="13" t="s">
        <v>83</v>
      </c>
      <c r="AW937" s="13" t="s">
        <v>34</v>
      </c>
      <c r="AX937" s="13" t="s">
        <v>76</v>
      </c>
      <c r="AY937" s="250" t="s">
        <v>176</v>
      </c>
    </row>
    <row r="938" s="13" customFormat="1">
      <c r="A938" s="13"/>
      <c r="B938" s="240"/>
      <c r="C938" s="241"/>
      <c r="D938" s="242" t="s">
        <v>185</v>
      </c>
      <c r="E938" s="243" t="s">
        <v>1</v>
      </c>
      <c r="F938" s="244" t="s">
        <v>208</v>
      </c>
      <c r="G938" s="241"/>
      <c r="H938" s="243" t="s">
        <v>1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0" t="s">
        <v>185</v>
      </c>
      <c r="AU938" s="250" t="s">
        <v>177</v>
      </c>
      <c r="AV938" s="13" t="s">
        <v>83</v>
      </c>
      <c r="AW938" s="13" t="s">
        <v>34</v>
      </c>
      <c r="AX938" s="13" t="s">
        <v>76</v>
      </c>
      <c r="AY938" s="250" t="s">
        <v>176</v>
      </c>
    </row>
    <row r="939" s="14" customFormat="1">
      <c r="A939" s="14"/>
      <c r="B939" s="251"/>
      <c r="C939" s="252"/>
      <c r="D939" s="242" t="s">
        <v>185</v>
      </c>
      <c r="E939" s="253" t="s">
        <v>1</v>
      </c>
      <c r="F939" s="254" t="s">
        <v>614</v>
      </c>
      <c r="G939" s="252"/>
      <c r="H939" s="255">
        <v>20.600000000000001</v>
      </c>
      <c r="I939" s="256"/>
      <c r="J939" s="252"/>
      <c r="K939" s="252"/>
      <c r="L939" s="257"/>
      <c r="M939" s="258"/>
      <c r="N939" s="259"/>
      <c r="O939" s="259"/>
      <c r="P939" s="259"/>
      <c r="Q939" s="259"/>
      <c r="R939" s="259"/>
      <c r="S939" s="259"/>
      <c r="T939" s="26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1" t="s">
        <v>185</v>
      </c>
      <c r="AU939" s="261" t="s">
        <v>177</v>
      </c>
      <c r="AV939" s="14" t="s">
        <v>85</v>
      </c>
      <c r="AW939" s="14" t="s">
        <v>34</v>
      </c>
      <c r="AX939" s="14" t="s">
        <v>76</v>
      </c>
      <c r="AY939" s="261" t="s">
        <v>176</v>
      </c>
    </row>
    <row r="940" s="14" customFormat="1">
      <c r="A940" s="14"/>
      <c r="B940" s="251"/>
      <c r="C940" s="252"/>
      <c r="D940" s="242" t="s">
        <v>185</v>
      </c>
      <c r="E940" s="253" t="s">
        <v>1</v>
      </c>
      <c r="F940" s="254" t="s">
        <v>615</v>
      </c>
      <c r="G940" s="252"/>
      <c r="H940" s="255">
        <v>24.600000000000001</v>
      </c>
      <c r="I940" s="256"/>
      <c r="J940" s="252"/>
      <c r="K940" s="252"/>
      <c r="L940" s="257"/>
      <c r="M940" s="258"/>
      <c r="N940" s="259"/>
      <c r="O940" s="259"/>
      <c r="P940" s="259"/>
      <c r="Q940" s="259"/>
      <c r="R940" s="259"/>
      <c r="S940" s="259"/>
      <c r="T940" s="26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1" t="s">
        <v>185</v>
      </c>
      <c r="AU940" s="261" t="s">
        <v>177</v>
      </c>
      <c r="AV940" s="14" t="s">
        <v>85</v>
      </c>
      <c r="AW940" s="14" t="s">
        <v>34</v>
      </c>
      <c r="AX940" s="14" t="s">
        <v>76</v>
      </c>
      <c r="AY940" s="261" t="s">
        <v>176</v>
      </c>
    </row>
    <row r="941" s="14" customFormat="1">
      <c r="A941" s="14"/>
      <c r="B941" s="251"/>
      <c r="C941" s="252"/>
      <c r="D941" s="242" t="s">
        <v>185</v>
      </c>
      <c r="E941" s="253" t="s">
        <v>1</v>
      </c>
      <c r="F941" s="254" t="s">
        <v>700</v>
      </c>
      <c r="G941" s="252"/>
      <c r="H941" s="255">
        <v>5.5</v>
      </c>
      <c r="I941" s="256"/>
      <c r="J941" s="252"/>
      <c r="K941" s="252"/>
      <c r="L941" s="257"/>
      <c r="M941" s="258"/>
      <c r="N941" s="259"/>
      <c r="O941" s="259"/>
      <c r="P941" s="259"/>
      <c r="Q941" s="259"/>
      <c r="R941" s="259"/>
      <c r="S941" s="259"/>
      <c r="T941" s="26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1" t="s">
        <v>185</v>
      </c>
      <c r="AU941" s="261" t="s">
        <v>177</v>
      </c>
      <c r="AV941" s="14" t="s">
        <v>85</v>
      </c>
      <c r="AW941" s="14" t="s">
        <v>34</v>
      </c>
      <c r="AX941" s="14" t="s">
        <v>76</v>
      </c>
      <c r="AY941" s="261" t="s">
        <v>176</v>
      </c>
    </row>
    <row r="942" s="14" customFormat="1">
      <c r="A942" s="14"/>
      <c r="B942" s="251"/>
      <c r="C942" s="252"/>
      <c r="D942" s="242" t="s">
        <v>185</v>
      </c>
      <c r="E942" s="253" t="s">
        <v>1</v>
      </c>
      <c r="F942" s="254" t="s">
        <v>701</v>
      </c>
      <c r="G942" s="252"/>
      <c r="H942" s="255">
        <v>14.9</v>
      </c>
      <c r="I942" s="256"/>
      <c r="J942" s="252"/>
      <c r="K942" s="252"/>
      <c r="L942" s="257"/>
      <c r="M942" s="258"/>
      <c r="N942" s="259"/>
      <c r="O942" s="259"/>
      <c r="P942" s="259"/>
      <c r="Q942" s="259"/>
      <c r="R942" s="259"/>
      <c r="S942" s="259"/>
      <c r="T942" s="26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1" t="s">
        <v>185</v>
      </c>
      <c r="AU942" s="261" t="s">
        <v>177</v>
      </c>
      <c r="AV942" s="14" t="s">
        <v>85</v>
      </c>
      <c r="AW942" s="14" t="s">
        <v>34</v>
      </c>
      <c r="AX942" s="14" t="s">
        <v>76</v>
      </c>
      <c r="AY942" s="261" t="s">
        <v>176</v>
      </c>
    </row>
    <row r="943" s="14" customFormat="1">
      <c r="A943" s="14"/>
      <c r="B943" s="251"/>
      <c r="C943" s="252"/>
      <c r="D943" s="242" t="s">
        <v>185</v>
      </c>
      <c r="E943" s="253" t="s">
        <v>1</v>
      </c>
      <c r="F943" s="254" t="s">
        <v>702</v>
      </c>
      <c r="G943" s="252"/>
      <c r="H943" s="255">
        <v>9.3000000000000007</v>
      </c>
      <c r="I943" s="256"/>
      <c r="J943" s="252"/>
      <c r="K943" s="252"/>
      <c r="L943" s="257"/>
      <c r="M943" s="258"/>
      <c r="N943" s="259"/>
      <c r="O943" s="259"/>
      <c r="P943" s="259"/>
      <c r="Q943" s="259"/>
      <c r="R943" s="259"/>
      <c r="S943" s="259"/>
      <c r="T943" s="26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1" t="s">
        <v>185</v>
      </c>
      <c r="AU943" s="261" t="s">
        <v>177</v>
      </c>
      <c r="AV943" s="14" t="s">
        <v>85</v>
      </c>
      <c r="AW943" s="14" t="s">
        <v>34</v>
      </c>
      <c r="AX943" s="14" t="s">
        <v>76</v>
      </c>
      <c r="AY943" s="261" t="s">
        <v>176</v>
      </c>
    </row>
    <row r="944" s="14" customFormat="1">
      <c r="A944" s="14"/>
      <c r="B944" s="251"/>
      <c r="C944" s="252"/>
      <c r="D944" s="242" t="s">
        <v>185</v>
      </c>
      <c r="E944" s="253" t="s">
        <v>1</v>
      </c>
      <c r="F944" s="254" t="s">
        <v>703</v>
      </c>
      <c r="G944" s="252"/>
      <c r="H944" s="255">
        <v>4.0999999999999996</v>
      </c>
      <c r="I944" s="256"/>
      <c r="J944" s="252"/>
      <c r="K944" s="252"/>
      <c r="L944" s="257"/>
      <c r="M944" s="258"/>
      <c r="N944" s="259"/>
      <c r="O944" s="259"/>
      <c r="P944" s="259"/>
      <c r="Q944" s="259"/>
      <c r="R944" s="259"/>
      <c r="S944" s="259"/>
      <c r="T944" s="26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1" t="s">
        <v>185</v>
      </c>
      <c r="AU944" s="261" t="s">
        <v>177</v>
      </c>
      <c r="AV944" s="14" t="s">
        <v>85</v>
      </c>
      <c r="AW944" s="14" t="s">
        <v>34</v>
      </c>
      <c r="AX944" s="14" t="s">
        <v>76</v>
      </c>
      <c r="AY944" s="261" t="s">
        <v>176</v>
      </c>
    </row>
    <row r="945" s="14" customFormat="1">
      <c r="A945" s="14"/>
      <c r="B945" s="251"/>
      <c r="C945" s="252"/>
      <c r="D945" s="242" t="s">
        <v>185</v>
      </c>
      <c r="E945" s="253" t="s">
        <v>1</v>
      </c>
      <c r="F945" s="254" t="s">
        <v>704</v>
      </c>
      <c r="G945" s="252"/>
      <c r="H945" s="255">
        <v>4.7000000000000002</v>
      </c>
      <c r="I945" s="256"/>
      <c r="J945" s="252"/>
      <c r="K945" s="252"/>
      <c r="L945" s="257"/>
      <c r="M945" s="258"/>
      <c r="N945" s="259"/>
      <c r="O945" s="259"/>
      <c r="P945" s="259"/>
      <c r="Q945" s="259"/>
      <c r="R945" s="259"/>
      <c r="S945" s="259"/>
      <c r="T945" s="26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1" t="s">
        <v>185</v>
      </c>
      <c r="AU945" s="261" t="s">
        <v>177</v>
      </c>
      <c r="AV945" s="14" t="s">
        <v>85</v>
      </c>
      <c r="AW945" s="14" t="s">
        <v>34</v>
      </c>
      <c r="AX945" s="14" t="s">
        <v>76</v>
      </c>
      <c r="AY945" s="261" t="s">
        <v>176</v>
      </c>
    </row>
    <row r="946" s="14" customFormat="1">
      <c r="A946" s="14"/>
      <c r="B946" s="251"/>
      <c r="C946" s="252"/>
      <c r="D946" s="242" t="s">
        <v>185</v>
      </c>
      <c r="E946" s="253" t="s">
        <v>1</v>
      </c>
      <c r="F946" s="254" t="s">
        <v>705</v>
      </c>
      <c r="G946" s="252"/>
      <c r="H946" s="255">
        <v>3.7000000000000002</v>
      </c>
      <c r="I946" s="256"/>
      <c r="J946" s="252"/>
      <c r="K946" s="252"/>
      <c r="L946" s="257"/>
      <c r="M946" s="258"/>
      <c r="N946" s="259"/>
      <c r="O946" s="259"/>
      <c r="P946" s="259"/>
      <c r="Q946" s="259"/>
      <c r="R946" s="259"/>
      <c r="S946" s="259"/>
      <c r="T946" s="26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1" t="s">
        <v>185</v>
      </c>
      <c r="AU946" s="261" t="s">
        <v>177</v>
      </c>
      <c r="AV946" s="14" t="s">
        <v>85</v>
      </c>
      <c r="AW946" s="14" t="s">
        <v>34</v>
      </c>
      <c r="AX946" s="14" t="s">
        <v>76</v>
      </c>
      <c r="AY946" s="261" t="s">
        <v>176</v>
      </c>
    </row>
    <row r="947" s="14" customFormat="1">
      <c r="A947" s="14"/>
      <c r="B947" s="251"/>
      <c r="C947" s="252"/>
      <c r="D947" s="242" t="s">
        <v>185</v>
      </c>
      <c r="E947" s="253" t="s">
        <v>1</v>
      </c>
      <c r="F947" s="254" t="s">
        <v>706</v>
      </c>
      <c r="G947" s="252"/>
      <c r="H947" s="255">
        <v>11.6</v>
      </c>
      <c r="I947" s="256"/>
      <c r="J947" s="252"/>
      <c r="K947" s="252"/>
      <c r="L947" s="257"/>
      <c r="M947" s="258"/>
      <c r="N947" s="259"/>
      <c r="O947" s="259"/>
      <c r="P947" s="259"/>
      <c r="Q947" s="259"/>
      <c r="R947" s="259"/>
      <c r="S947" s="259"/>
      <c r="T947" s="26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1" t="s">
        <v>185</v>
      </c>
      <c r="AU947" s="261" t="s">
        <v>177</v>
      </c>
      <c r="AV947" s="14" t="s">
        <v>85</v>
      </c>
      <c r="AW947" s="14" t="s">
        <v>34</v>
      </c>
      <c r="AX947" s="14" t="s">
        <v>76</v>
      </c>
      <c r="AY947" s="261" t="s">
        <v>176</v>
      </c>
    </row>
    <row r="948" s="14" customFormat="1">
      <c r="A948" s="14"/>
      <c r="B948" s="251"/>
      <c r="C948" s="252"/>
      <c r="D948" s="242" t="s">
        <v>185</v>
      </c>
      <c r="E948" s="253" t="s">
        <v>1</v>
      </c>
      <c r="F948" s="254" t="s">
        <v>707</v>
      </c>
      <c r="G948" s="252"/>
      <c r="H948" s="255">
        <v>14.199999999999999</v>
      </c>
      <c r="I948" s="256"/>
      <c r="J948" s="252"/>
      <c r="K948" s="252"/>
      <c r="L948" s="257"/>
      <c r="M948" s="258"/>
      <c r="N948" s="259"/>
      <c r="O948" s="259"/>
      <c r="P948" s="259"/>
      <c r="Q948" s="259"/>
      <c r="R948" s="259"/>
      <c r="S948" s="259"/>
      <c r="T948" s="26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1" t="s">
        <v>185</v>
      </c>
      <c r="AU948" s="261" t="s">
        <v>177</v>
      </c>
      <c r="AV948" s="14" t="s">
        <v>85</v>
      </c>
      <c r="AW948" s="14" t="s">
        <v>34</v>
      </c>
      <c r="AX948" s="14" t="s">
        <v>76</v>
      </c>
      <c r="AY948" s="261" t="s">
        <v>176</v>
      </c>
    </row>
    <row r="949" s="14" customFormat="1">
      <c r="A949" s="14"/>
      <c r="B949" s="251"/>
      <c r="C949" s="252"/>
      <c r="D949" s="242" t="s">
        <v>185</v>
      </c>
      <c r="E949" s="253" t="s">
        <v>1</v>
      </c>
      <c r="F949" s="254" t="s">
        <v>708</v>
      </c>
      <c r="G949" s="252"/>
      <c r="H949" s="255">
        <v>17.199999999999999</v>
      </c>
      <c r="I949" s="256"/>
      <c r="J949" s="252"/>
      <c r="K949" s="252"/>
      <c r="L949" s="257"/>
      <c r="M949" s="258"/>
      <c r="N949" s="259"/>
      <c r="O949" s="259"/>
      <c r="P949" s="259"/>
      <c r="Q949" s="259"/>
      <c r="R949" s="259"/>
      <c r="S949" s="259"/>
      <c r="T949" s="26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1" t="s">
        <v>185</v>
      </c>
      <c r="AU949" s="261" t="s">
        <v>177</v>
      </c>
      <c r="AV949" s="14" t="s">
        <v>85</v>
      </c>
      <c r="AW949" s="14" t="s">
        <v>34</v>
      </c>
      <c r="AX949" s="14" t="s">
        <v>76</v>
      </c>
      <c r="AY949" s="261" t="s">
        <v>176</v>
      </c>
    </row>
    <row r="950" s="13" customFormat="1">
      <c r="A950" s="13"/>
      <c r="B950" s="240"/>
      <c r="C950" s="241"/>
      <c r="D950" s="242" t="s">
        <v>185</v>
      </c>
      <c r="E950" s="243" t="s">
        <v>1</v>
      </c>
      <c r="F950" s="244" t="s">
        <v>188</v>
      </c>
      <c r="G950" s="241"/>
      <c r="H950" s="243" t="s">
        <v>1</v>
      </c>
      <c r="I950" s="245"/>
      <c r="J950" s="241"/>
      <c r="K950" s="241"/>
      <c r="L950" s="246"/>
      <c r="M950" s="247"/>
      <c r="N950" s="248"/>
      <c r="O950" s="248"/>
      <c r="P950" s="248"/>
      <c r="Q950" s="248"/>
      <c r="R950" s="248"/>
      <c r="S950" s="248"/>
      <c r="T950" s="24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0" t="s">
        <v>185</v>
      </c>
      <c r="AU950" s="250" t="s">
        <v>177</v>
      </c>
      <c r="AV950" s="13" t="s">
        <v>83</v>
      </c>
      <c r="AW950" s="13" t="s">
        <v>34</v>
      </c>
      <c r="AX950" s="13" t="s">
        <v>76</v>
      </c>
      <c r="AY950" s="250" t="s">
        <v>176</v>
      </c>
    </row>
    <row r="951" s="13" customFormat="1">
      <c r="A951" s="13"/>
      <c r="B951" s="240"/>
      <c r="C951" s="241"/>
      <c r="D951" s="242" t="s">
        <v>185</v>
      </c>
      <c r="E951" s="243" t="s">
        <v>1</v>
      </c>
      <c r="F951" s="244" t="s">
        <v>216</v>
      </c>
      <c r="G951" s="241"/>
      <c r="H951" s="243" t="s">
        <v>1</v>
      </c>
      <c r="I951" s="245"/>
      <c r="J951" s="241"/>
      <c r="K951" s="241"/>
      <c r="L951" s="246"/>
      <c r="M951" s="247"/>
      <c r="N951" s="248"/>
      <c r="O951" s="248"/>
      <c r="P951" s="248"/>
      <c r="Q951" s="248"/>
      <c r="R951" s="248"/>
      <c r="S951" s="248"/>
      <c r="T951" s="24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0" t="s">
        <v>185</v>
      </c>
      <c r="AU951" s="250" t="s">
        <v>177</v>
      </c>
      <c r="AV951" s="13" t="s">
        <v>83</v>
      </c>
      <c r="AW951" s="13" t="s">
        <v>34</v>
      </c>
      <c r="AX951" s="13" t="s">
        <v>76</v>
      </c>
      <c r="AY951" s="250" t="s">
        <v>176</v>
      </c>
    </row>
    <row r="952" s="14" customFormat="1">
      <c r="A952" s="14"/>
      <c r="B952" s="251"/>
      <c r="C952" s="252"/>
      <c r="D952" s="242" t="s">
        <v>185</v>
      </c>
      <c r="E952" s="253" t="s">
        <v>1</v>
      </c>
      <c r="F952" s="254" t="s">
        <v>709</v>
      </c>
      <c r="G952" s="252"/>
      <c r="H952" s="255">
        <v>38.950000000000003</v>
      </c>
      <c r="I952" s="256"/>
      <c r="J952" s="252"/>
      <c r="K952" s="252"/>
      <c r="L952" s="257"/>
      <c r="M952" s="258"/>
      <c r="N952" s="259"/>
      <c r="O952" s="259"/>
      <c r="P952" s="259"/>
      <c r="Q952" s="259"/>
      <c r="R952" s="259"/>
      <c r="S952" s="259"/>
      <c r="T952" s="26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1" t="s">
        <v>185</v>
      </c>
      <c r="AU952" s="261" t="s">
        <v>177</v>
      </c>
      <c r="AV952" s="14" t="s">
        <v>85</v>
      </c>
      <c r="AW952" s="14" t="s">
        <v>34</v>
      </c>
      <c r="AX952" s="14" t="s">
        <v>76</v>
      </c>
      <c r="AY952" s="261" t="s">
        <v>176</v>
      </c>
    </row>
    <row r="953" s="14" customFormat="1">
      <c r="A953" s="14"/>
      <c r="B953" s="251"/>
      <c r="C953" s="252"/>
      <c r="D953" s="242" t="s">
        <v>185</v>
      </c>
      <c r="E953" s="253" t="s">
        <v>1</v>
      </c>
      <c r="F953" s="254" t="s">
        <v>727</v>
      </c>
      <c r="G953" s="252"/>
      <c r="H953" s="255">
        <v>18.600000000000001</v>
      </c>
      <c r="I953" s="256"/>
      <c r="J953" s="252"/>
      <c r="K953" s="252"/>
      <c r="L953" s="257"/>
      <c r="M953" s="258"/>
      <c r="N953" s="259"/>
      <c r="O953" s="259"/>
      <c r="P953" s="259"/>
      <c r="Q953" s="259"/>
      <c r="R953" s="259"/>
      <c r="S953" s="259"/>
      <c r="T953" s="26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1" t="s">
        <v>185</v>
      </c>
      <c r="AU953" s="261" t="s">
        <v>177</v>
      </c>
      <c r="AV953" s="14" t="s">
        <v>85</v>
      </c>
      <c r="AW953" s="14" t="s">
        <v>34</v>
      </c>
      <c r="AX953" s="14" t="s">
        <v>76</v>
      </c>
      <c r="AY953" s="261" t="s">
        <v>176</v>
      </c>
    </row>
    <row r="954" s="14" customFormat="1">
      <c r="A954" s="14"/>
      <c r="B954" s="251"/>
      <c r="C954" s="252"/>
      <c r="D954" s="242" t="s">
        <v>185</v>
      </c>
      <c r="E954" s="253" t="s">
        <v>1</v>
      </c>
      <c r="F954" s="254" t="s">
        <v>728</v>
      </c>
      <c r="G954" s="252"/>
      <c r="H954" s="255">
        <v>16.800000000000001</v>
      </c>
      <c r="I954" s="256"/>
      <c r="J954" s="252"/>
      <c r="K954" s="252"/>
      <c r="L954" s="257"/>
      <c r="M954" s="258"/>
      <c r="N954" s="259"/>
      <c r="O954" s="259"/>
      <c r="P954" s="259"/>
      <c r="Q954" s="259"/>
      <c r="R954" s="259"/>
      <c r="S954" s="259"/>
      <c r="T954" s="26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1" t="s">
        <v>185</v>
      </c>
      <c r="AU954" s="261" t="s">
        <v>177</v>
      </c>
      <c r="AV954" s="14" t="s">
        <v>85</v>
      </c>
      <c r="AW954" s="14" t="s">
        <v>34</v>
      </c>
      <c r="AX954" s="14" t="s">
        <v>76</v>
      </c>
      <c r="AY954" s="261" t="s">
        <v>176</v>
      </c>
    </row>
    <row r="955" s="13" customFormat="1">
      <c r="A955" s="13"/>
      <c r="B955" s="240"/>
      <c r="C955" s="241"/>
      <c r="D955" s="242" t="s">
        <v>185</v>
      </c>
      <c r="E955" s="243" t="s">
        <v>1</v>
      </c>
      <c r="F955" s="244" t="s">
        <v>188</v>
      </c>
      <c r="G955" s="241"/>
      <c r="H955" s="243" t="s">
        <v>1</v>
      </c>
      <c r="I955" s="245"/>
      <c r="J955" s="241"/>
      <c r="K955" s="241"/>
      <c r="L955" s="246"/>
      <c r="M955" s="247"/>
      <c r="N955" s="248"/>
      <c r="O955" s="248"/>
      <c r="P955" s="248"/>
      <c r="Q955" s="248"/>
      <c r="R955" s="248"/>
      <c r="S955" s="248"/>
      <c r="T955" s="24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0" t="s">
        <v>185</v>
      </c>
      <c r="AU955" s="250" t="s">
        <v>177</v>
      </c>
      <c r="AV955" s="13" t="s">
        <v>83</v>
      </c>
      <c r="AW955" s="13" t="s">
        <v>34</v>
      </c>
      <c r="AX955" s="13" t="s">
        <v>76</v>
      </c>
      <c r="AY955" s="250" t="s">
        <v>176</v>
      </c>
    </row>
    <row r="956" s="13" customFormat="1">
      <c r="A956" s="13"/>
      <c r="B956" s="240"/>
      <c r="C956" s="241"/>
      <c r="D956" s="242" t="s">
        <v>185</v>
      </c>
      <c r="E956" s="243" t="s">
        <v>1</v>
      </c>
      <c r="F956" s="244" t="s">
        <v>751</v>
      </c>
      <c r="G956" s="241"/>
      <c r="H956" s="243" t="s">
        <v>1</v>
      </c>
      <c r="I956" s="245"/>
      <c r="J956" s="241"/>
      <c r="K956" s="241"/>
      <c r="L956" s="246"/>
      <c r="M956" s="247"/>
      <c r="N956" s="248"/>
      <c r="O956" s="248"/>
      <c r="P956" s="248"/>
      <c r="Q956" s="248"/>
      <c r="R956" s="248"/>
      <c r="S956" s="248"/>
      <c r="T956" s="24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0" t="s">
        <v>185</v>
      </c>
      <c r="AU956" s="250" t="s">
        <v>177</v>
      </c>
      <c r="AV956" s="13" t="s">
        <v>83</v>
      </c>
      <c r="AW956" s="13" t="s">
        <v>34</v>
      </c>
      <c r="AX956" s="13" t="s">
        <v>76</v>
      </c>
      <c r="AY956" s="250" t="s">
        <v>176</v>
      </c>
    </row>
    <row r="957" s="14" customFormat="1">
      <c r="A957" s="14"/>
      <c r="B957" s="251"/>
      <c r="C957" s="252"/>
      <c r="D957" s="242" t="s">
        <v>185</v>
      </c>
      <c r="E957" s="253" t="s">
        <v>1</v>
      </c>
      <c r="F957" s="254" t="s">
        <v>752</v>
      </c>
      <c r="G957" s="252"/>
      <c r="H957" s="255">
        <v>34.087499999999999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1" t="s">
        <v>185</v>
      </c>
      <c r="AU957" s="261" t="s">
        <v>177</v>
      </c>
      <c r="AV957" s="14" t="s">
        <v>85</v>
      </c>
      <c r="AW957" s="14" t="s">
        <v>34</v>
      </c>
      <c r="AX957" s="14" t="s">
        <v>76</v>
      </c>
      <c r="AY957" s="261" t="s">
        <v>176</v>
      </c>
    </row>
    <row r="958" s="2" customFormat="1" ht="24.15" customHeight="1">
      <c r="A958" s="39"/>
      <c r="B958" s="40"/>
      <c r="C958" s="227" t="s">
        <v>753</v>
      </c>
      <c r="D958" s="227" t="s">
        <v>179</v>
      </c>
      <c r="E958" s="228" t="s">
        <v>754</v>
      </c>
      <c r="F958" s="229" t="s">
        <v>755</v>
      </c>
      <c r="G958" s="230" t="s">
        <v>243</v>
      </c>
      <c r="H958" s="231">
        <v>477.67500000000001</v>
      </c>
      <c r="I958" s="232"/>
      <c r="J958" s="233">
        <f>ROUND(I958*H958,2)</f>
        <v>0</v>
      </c>
      <c r="K958" s="229" t="s">
        <v>225</v>
      </c>
      <c r="L958" s="45"/>
      <c r="M958" s="234" t="s">
        <v>1</v>
      </c>
      <c r="N958" s="235" t="s">
        <v>41</v>
      </c>
      <c r="O958" s="92"/>
      <c r="P958" s="236">
        <f>O958*H958</f>
        <v>0</v>
      </c>
      <c r="Q958" s="236">
        <v>0</v>
      </c>
      <c r="R958" s="236">
        <f>Q958*H958</f>
        <v>0</v>
      </c>
      <c r="S958" s="236">
        <v>0</v>
      </c>
      <c r="T958" s="237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8" t="s">
        <v>183</v>
      </c>
      <c r="AT958" s="238" t="s">
        <v>179</v>
      </c>
      <c r="AU958" s="238" t="s">
        <v>177</v>
      </c>
      <c r="AY958" s="18" t="s">
        <v>176</v>
      </c>
      <c r="BE958" s="239">
        <f>IF(N958="základní",J958,0)</f>
        <v>0</v>
      </c>
      <c r="BF958" s="239">
        <f>IF(N958="snížená",J958,0)</f>
        <v>0</v>
      </c>
      <c r="BG958" s="239">
        <f>IF(N958="zákl. přenesená",J958,0)</f>
        <v>0</v>
      </c>
      <c r="BH958" s="239">
        <f>IF(N958="sníž. přenesená",J958,0)</f>
        <v>0</v>
      </c>
      <c r="BI958" s="239">
        <f>IF(N958="nulová",J958,0)</f>
        <v>0</v>
      </c>
      <c r="BJ958" s="18" t="s">
        <v>83</v>
      </c>
      <c r="BK958" s="239">
        <f>ROUND(I958*H958,2)</f>
        <v>0</v>
      </c>
      <c r="BL958" s="18" t="s">
        <v>183</v>
      </c>
      <c r="BM958" s="238" t="s">
        <v>756</v>
      </c>
    </row>
    <row r="959" s="2" customFormat="1">
      <c r="A959" s="39"/>
      <c r="B959" s="40"/>
      <c r="C959" s="41"/>
      <c r="D959" s="262" t="s">
        <v>194</v>
      </c>
      <c r="E959" s="41"/>
      <c r="F959" s="263" t="s">
        <v>757</v>
      </c>
      <c r="G959" s="41"/>
      <c r="H959" s="41"/>
      <c r="I959" s="264"/>
      <c r="J959" s="41"/>
      <c r="K959" s="41"/>
      <c r="L959" s="45"/>
      <c r="M959" s="265"/>
      <c r="N959" s="266"/>
      <c r="O959" s="92"/>
      <c r="P959" s="92"/>
      <c r="Q959" s="92"/>
      <c r="R959" s="92"/>
      <c r="S959" s="92"/>
      <c r="T959" s="93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T959" s="18" t="s">
        <v>194</v>
      </c>
      <c r="AU959" s="18" t="s">
        <v>177</v>
      </c>
    </row>
    <row r="960" s="14" customFormat="1">
      <c r="A960" s="14"/>
      <c r="B960" s="251"/>
      <c r="C960" s="252"/>
      <c r="D960" s="242" t="s">
        <v>185</v>
      </c>
      <c r="E960" s="252"/>
      <c r="F960" s="254" t="s">
        <v>758</v>
      </c>
      <c r="G960" s="252"/>
      <c r="H960" s="255">
        <v>477.67500000000001</v>
      </c>
      <c r="I960" s="256"/>
      <c r="J960" s="252"/>
      <c r="K960" s="252"/>
      <c r="L960" s="257"/>
      <c r="M960" s="258"/>
      <c r="N960" s="259"/>
      <c r="O960" s="259"/>
      <c r="P960" s="259"/>
      <c r="Q960" s="259"/>
      <c r="R960" s="259"/>
      <c r="S960" s="259"/>
      <c r="T960" s="26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1" t="s">
        <v>185</v>
      </c>
      <c r="AU960" s="261" t="s">
        <v>177</v>
      </c>
      <c r="AV960" s="14" t="s">
        <v>85</v>
      </c>
      <c r="AW960" s="14" t="s">
        <v>4</v>
      </c>
      <c r="AX960" s="14" t="s">
        <v>83</v>
      </c>
      <c r="AY960" s="261" t="s">
        <v>176</v>
      </c>
    </row>
    <row r="961" s="2" customFormat="1" ht="24.15" customHeight="1">
      <c r="A961" s="39"/>
      <c r="B961" s="40"/>
      <c r="C961" s="227" t="s">
        <v>374</v>
      </c>
      <c r="D961" s="227" t="s">
        <v>179</v>
      </c>
      <c r="E961" s="228" t="s">
        <v>759</v>
      </c>
      <c r="F961" s="229" t="s">
        <v>760</v>
      </c>
      <c r="G961" s="230" t="s">
        <v>243</v>
      </c>
      <c r="H961" s="231">
        <v>37.991</v>
      </c>
      <c r="I961" s="232"/>
      <c r="J961" s="233">
        <f>ROUND(I961*H961,2)</f>
        <v>0</v>
      </c>
      <c r="K961" s="229" t="s">
        <v>225</v>
      </c>
      <c r="L961" s="45"/>
      <c r="M961" s="234" t="s">
        <v>1</v>
      </c>
      <c r="N961" s="235" t="s">
        <v>41</v>
      </c>
      <c r="O961" s="92"/>
      <c r="P961" s="236">
        <f>O961*H961</f>
        <v>0</v>
      </c>
      <c r="Q961" s="236">
        <v>0</v>
      </c>
      <c r="R961" s="236">
        <f>Q961*H961</f>
        <v>0</v>
      </c>
      <c r="S961" s="236">
        <v>0.20799999999999999</v>
      </c>
      <c r="T961" s="237">
        <f>S961*H961</f>
        <v>7.9021279999999994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8" t="s">
        <v>183</v>
      </c>
      <c r="AT961" s="238" t="s">
        <v>179</v>
      </c>
      <c r="AU961" s="238" t="s">
        <v>177</v>
      </c>
      <c r="AY961" s="18" t="s">
        <v>176</v>
      </c>
      <c r="BE961" s="239">
        <f>IF(N961="základní",J961,0)</f>
        <v>0</v>
      </c>
      <c r="BF961" s="239">
        <f>IF(N961="snížená",J961,0)</f>
        <v>0</v>
      </c>
      <c r="BG961" s="239">
        <f>IF(N961="zákl. přenesená",J961,0)</f>
        <v>0</v>
      </c>
      <c r="BH961" s="239">
        <f>IF(N961="sníž. přenesená",J961,0)</f>
        <v>0</v>
      </c>
      <c r="BI961" s="239">
        <f>IF(N961="nulová",J961,0)</f>
        <v>0</v>
      </c>
      <c r="BJ961" s="18" t="s">
        <v>83</v>
      </c>
      <c r="BK961" s="239">
        <f>ROUND(I961*H961,2)</f>
        <v>0</v>
      </c>
      <c r="BL961" s="18" t="s">
        <v>183</v>
      </c>
      <c r="BM961" s="238" t="s">
        <v>761</v>
      </c>
    </row>
    <row r="962" s="2" customFormat="1">
      <c r="A962" s="39"/>
      <c r="B962" s="40"/>
      <c r="C962" s="41"/>
      <c r="D962" s="262" t="s">
        <v>194</v>
      </c>
      <c r="E962" s="41"/>
      <c r="F962" s="263" t="s">
        <v>762</v>
      </c>
      <c r="G962" s="41"/>
      <c r="H962" s="41"/>
      <c r="I962" s="264"/>
      <c r="J962" s="41"/>
      <c r="K962" s="41"/>
      <c r="L962" s="45"/>
      <c r="M962" s="265"/>
      <c r="N962" s="266"/>
      <c r="O962" s="92"/>
      <c r="P962" s="92"/>
      <c r="Q962" s="92"/>
      <c r="R962" s="92"/>
      <c r="S962" s="92"/>
      <c r="T962" s="93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18" t="s">
        <v>194</v>
      </c>
      <c r="AU962" s="18" t="s">
        <v>177</v>
      </c>
    </row>
    <row r="963" s="13" customFormat="1">
      <c r="A963" s="13"/>
      <c r="B963" s="240"/>
      <c r="C963" s="241"/>
      <c r="D963" s="242" t="s">
        <v>185</v>
      </c>
      <c r="E963" s="243" t="s">
        <v>1</v>
      </c>
      <c r="F963" s="244" t="s">
        <v>207</v>
      </c>
      <c r="G963" s="241"/>
      <c r="H963" s="243" t="s">
        <v>1</v>
      </c>
      <c r="I963" s="245"/>
      <c r="J963" s="241"/>
      <c r="K963" s="241"/>
      <c r="L963" s="246"/>
      <c r="M963" s="247"/>
      <c r="N963" s="248"/>
      <c r="O963" s="248"/>
      <c r="P963" s="248"/>
      <c r="Q963" s="248"/>
      <c r="R963" s="248"/>
      <c r="S963" s="248"/>
      <c r="T963" s="24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0" t="s">
        <v>185</v>
      </c>
      <c r="AU963" s="250" t="s">
        <v>177</v>
      </c>
      <c r="AV963" s="13" t="s">
        <v>83</v>
      </c>
      <c r="AW963" s="13" t="s">
        <v>34</v>
      </c>
      <c r="AX963" s="13" t="s">
        <v>76</v>
      </c>
      <c r="AY963" s="250" t="s">
        <v>176</v>
      </c>
    </row>
    <row r="964" s="13" customFormat="1">
      <c r="A964" s="13"/>
      <c r="B964" s="240"/>
      <c r="C964" s="241"/>
      <c r="D964" s="242" t="s">
        <v>185</v>
      </c>
      <c r="E964" s="243" t="s">
        <v>1</v>
      </c>
      <c r="F964" s="244" t="s">
        <v>188</v>
      </c>
      <c r="G964" s="241"/>
      <c r="H964" s="243" t="s">
        <v>1</v>
      </c>
      <c r="I964" s="245"/>
      <c r="J964" s="241"/>
      <c r="K964" s="241"/>
      <c r="L964" s="246"/>
      <c r="M964" s="247"/>
      <c r="N964" s="248"/>
      <c r="O964" s="248"/>
      <c r="P964" s="248"/>
      <c r="Q964" s="248"/>
      <c r="R964" s="248"/>
      <c r="S964" s="248"/>
      <c r="T964" s="24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0" t="s">
        <v>185</v>
      </c>
      <c r="AU964" s="250" t="s">
        <v>177</v>
      </c>
      <c r="AV964" s="13" t="s">
        <v>83</v>
      </c>
      <c r="AW964" s="13" t="s">
        <v>34</v>
      </c>
      <c r="AX964" s="13" t="s">
        <v>76</v>
      </c>
      <c r="AY964" s="250" t="s">
        <v>176</v>
      </c>
    </row>
    <row r="965" s="13" customFormat="1">
      <c r="A965" s="13"/>
      <c r="B965" s="240"/>
      <c r="C965" s="241"/>
      <c r="D965" s="242" t="s">
        <v>185</v>
      </c>
      <c r="E965" s="243" t="s">
        <v>1</v>
      </c>
      <c r="F965" s="244" t="s">
        <v>208</v>
      </c>
      <c r="G965" s="241"/>
      <c r="H965" s="243" t="s">
        <v>1</v>
      </c>
      <c r="I965" s="245"/>
      <c r="J965" s="241"/>
      <c r="K965" s="241"/>
      <c r="L965" s="246"/>
      <c r="M965" s="247"/>
      <c r="N965" s="248"/>
      <c r="O965" s="248"/>
      <c r="P965" s="248"/>
      <c r="Q965" s="248"/>
      <c r="R965" s="248"/>
      <c r="S965" s="248"/>
      <c r="T965" s="24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0" t="s">
        <v>185</v>
      </c>
      <c r="AU965" s="250" t="s">
        <v>177</v>
      </c>
      <c r="AV965" s="13" t="s">
        <v>83</v>
      </c>
      <c r="AW965" s="13" t="s">
        <v>34</v>
      </c>
      <c r="AX965" s="13" t="s">
        <v>76</v>
      </c>
      <c r="AY965" s="250" t="s">
        <v>176</v>
      </c>
    </row>
    <row r="966" s="14" customFormat="1">
      <c r="A966" s="14"/>
      <c r="B966" s="251"/>
      <c r="C966" s="252"/>
      <c r="D966" s="242" t="s">
        <v>185</v>
      </c>
      <c r="E966" s="253" t="s">
        <v>1</v>
      </c>
      <c r="F966" s="254" t="s">
        <v>763</v>
      </c>
      <c r="G966" s="252"/>
      <c r="H966" s="255">
        <v>37.991199999999999</v>
      </c>
      <c r="I966" s="256"/>
      <c r="J966" s="252"/>
      <c r="K966" s="252"/>
      <c r="L966" s="257"/>
      <c r="M966" s="258"/>
      <c r="N966" s="259"/>
      <c r="O966" s="259"/>
      <c r="P966" s="259"/>
      <c r="Q966" s="259"/>
      <c r="R966" s="259"/>
      <c r="S966" s="259"/>
      <c r="T966" s="26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1" t="s">
        <v>185</v>
      </c>
      <c r="AU966" s="261" t="s">
        <v>177</v>
      </c>
      <c r="AV966" s="14" t="s">
        <v>85</v>
      </c>
      <c r="AW966" s="14" t="s">
        <v>34</v>
      </c>
      <c r="AX966" s="14" t="s">
        <v>76</v>
      </c>
      <c r="AY966" s="261" t="s">
        <v>176</v>
      </c>
    </row>
    <row r="967" s="2" customFormat="1" ht="24.15" customHeight="1">
      <c r="A967" s="39"/>
      <c r="B967" s="40"/>
      <c r="C967" s="227" t="s">
        <v>567</v>
      </c>
      <c r="D967" s="227" t="s">
        <v>179</v>
      </c>
      <c r="E967" s="228" t="s">
        <v>764</v>
      </c>
      <c r="F967" s="229" t="s">
        <v>765</v>
      </c>
      <c r="G967" s="230" t="s">
        <v>243</v>
      </c>
      <c r="H967" s="231">
        <v>74.355999999999995</v>
      </c>
      <c r="I967" s="232"/>
      <c r="J967" s="233">
        <f>ROUND(I967*H967,2)</f>
        <v>0</v>
      </c>
      <c r="K967" s="229" t="s">
        <v>225</v>
      </c>
      <c r="L967" s="45"/>
      <c r="M967" s="234" t="s">
        <v>1</v>
      </c>
      <c r="N967" s="235" t="s">
        <v>41</v>
      </c>
      <c r="O967" s="92"/>
      <c r="P967" s="236">
        <f>O967*H967</f>
        <v>0</v>
      </c>
      <c r="Q967" s="236">
        <v>0</v>
      </c>
      <c r="R967" s="236">
        <f>Q967*H967</f>
        <v>0</v>
      </c>
      <c r="S967" s="236">
        <v>0.308</v>
      </c>
      <c r="T967" s="237">
        <f>S967*H967</f>
        <v>22.901647999999998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8" t="s">
        <v>183</v>
      </c>
      <c r="AT967" s="238" t="s">
        <v>179</v>
      </c>
      <c r="AU967" s="238" t="s">
        <v>177</v>
      </c>
      <c r="AY967" s="18" t="s">
        <v>176</v>
      </c>
      <c r="BE967" s="239">
        <f>IF(N967="základní",J967,0)</f>
        <v>0</v>
      </c>
      <c r="BF967" s="239">
        <f>IF(N967="snížená",J967,0)</f>
        <v>0</v>
      </c>
      <c r="BG967" s="239">
        <f>IF(N967="zákl. přenesená",J967,0)</f>
        <v>0</v>
      </c>
      <c r="BH967" s="239">
        <f>IF(N967="sníž. přenesená",J967,0)</f>
        <v>0</v>
      </c>
      <c r="BI967" s="239">
        <f>IF(N967="nulová",J967,0)</f>
        <v>0</v>
      </c>
      <c r="BJ967" s="18" t="s">
        <v>83</v>
      </c>
      <c r="BK967" s="239">
        <f>ROUND(I967*H967,2)</f>
        <v>0</v>
      </c>
      <c r="BL967" s="18" t="s">
        <v>183</v>
      </c>
      <c r="BM967" s="238" t="s">
        <v>766</v>
      </c>
    </row>
    <row r="968" s="2" customFormat="1">
      <c r="A968" s="39"/>
      <c r="B968" s="40"/>
      <c r="C968" s="41"/>
      <c r="D968" s="262" t="s">
        <v>194</v>
      </c>
      <c r="E968" s="41"/>
      <c r="F968" s="263" t="s">
        <v>767</v>
      </c>
      <c r="G968" s="41"/>
      <c r="H968" s="41"/>
      <c r="I968" s="264"/>
      <c r="J968" s="41"/>
      <c r="K968" s="41"/>
      <c r="L968" s="45"/>
      <c r="M968" s="265"/>
      <c r="N968" s="266"/>
      <c r="O968" s="92"/>
      <c r="P968" s="92"/>
      <c r="Q968" s="92"/>
      <c r="R968" s="92"/>
      <c r="S968" s="92"/>
      <c r="T968" s="93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18" t="s">
        <v>194</v>
      </c>
      <c r="AU968" s="18" t="s">
        <v>177</v>
      </c>
    </row>
    <row r="969" s="13" customFormat="1">
      <c r="A969" s="13"/>
      <c r="B969" s="240"/>
      <c r="C969" s="241"/>
      <c r="D969" s="242" t="s">
        <v>185</v>
      </c>
      <c r="E969" s="243" t="s">
        <v>1</v>
      </c>
      <c r="F969" s="244" t="s">
        <v>207</v>
      </c>
      <c r="G969" s="241"/>
      <c r="H969" s="243" t="s">
        <v>1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0" t="s">
        <v>185</v>
      </c>
      <c r="AU969" s="250" t="s">
        <v>177</v>
      </c>
      <c r="AV969" s="13" t="s">
        <v>83</v>
      </c>
      <c r="AW969" s="13" t="s">
        <v>34</v>
      </c>
      <c r="AX969" s="13" t="s">
        <v>76</v>
      </c>
      <c r="AY969" s="250" t="s">
        <v>176</v>
      </c>
    </row>
    <row r="970" s="13" customFormat="1">
      <c r="A970" s="13"/>
      <c r="B970" s="240"/>
      <c r="C970" s="241"/>
      <c r="D970" s="242" t="s">
        <v>185</v>
      </c>
      <c r="E970" s="243" t="s">
        <v>1</v>
      </c>
      <c r="F970" s="244" t="s">
        <v>188</v>
      </c>
      <c r="G970" s="241"/>
      <c r="H970" s="243" t="s">
        <v>1</v>
      </c>
      <c r="I970" s="245"/>
      <c r="J970" s="241"/>
      <c r="K970" s="241"/>
      <c r="L970" s="246"/>
      <c r="M970" s="247"/>
      <c r="N970" s="248"/>
      <c r="O970" s="248"/>
      <c r="P970" s="248"/>
      <c r="Q970" s="248"/>
      <c r="R970" s="248"/>
      <c r="S970" s="248"/>
      <c r="T970" s="24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0" t="s">
        <v>185</v>
      </c>
      <c r="AU970" s="250" t="s">
        <v>177</v>
      </c>
      <c r="AV970" s="13" t="s">
        <v>83</v>
      </c>
      <c r="AW970" s="13" t="s">
        <v>34</v>
      </c>
      <c r="AX970" s="13" t="s">
        <v>76</v>
      </c>
      <c r="AY970" s="250" t="s">
        <v>176</v>
      </c>
    </row>
    <row r="971" s="13" customFormat="1">
      <c r="A971" s="13"/>
      <c r="B971" s="240"/>
      <c r="C971" s="241"/>
      <c r="D971" s="242" t="s">
        <v>185</v>
      </c>
      <c r="E971" s="243" t="s">
        <v>1</v>
      </c>
      <c r="F971" s="244" t="s">
        <v>208</v>
      </c>
      <c r="G971" s="241"/>
      <c r="H971" s="243" t="s">
        <v>1</v>
      </c>
      <c r="I971" s="245"/>
      <c r="J971" s="241"/>
      <c r="K971" s="241"/>
      <c r="L971" s="246"/>
      <c r="M971" s="247"/>
      <c r="N971" s="248"/>
      <c r="O971" s="248"/>
      <c r="P971" s="248"/>
      <c r="Q971" s="248"/>
      <c r="R971" s="248"/>
      <c r="S971" s="248"/>
      <c r="T971" s="24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0" t="s">
        <v>185</v>
      </c>
      <c r="AU971" s="250" t="s">
        <v>177</v>
      </c>
      <c r="AV971" s="13" t="s">
        <v>83</v>
      </c>
      <c r="AW971" s="13" t="s">
        <v>34</v>
      </c>
      <c r="AX971" s="13" t="s">
        <v>76</v>
      </c>
      <c r="AY971" s="250" t="s">
        <v>176</v>
      </c>
    </row>
    <row r="972" s="14" customFormat="1">
      <c r="A972" s="14"/>
      <c r="B972" s="251"/>
      <c r="C972" s="252"/>
      <c r="D972" s="242" t="s">
        <v>185</v>
      </c>
      <c r="E972" s="253" t="s">
        <v>1</v>
      </c>
      <c r="F972" s="254" t="s">
        <v>768</v>
      </c>
      <c r="G972" s="252"/>
      <c r="H972" s="255">
        <v>64.558000000000007</v>
      </c>
      <c r="I972" s="256"/>
      <c r="J972" s="252"/>
      <c r="K972" s="252"/>
      <c r="L972" s="257"/>
      <c r="M972" s="258"/>
      <c r="N972" s="259"/>
      <c r="O972" s="259"/>
      <c r="P972" s="259"/>
      <c r="Q972" s="259"/>
      <c r="R972" s="259"/>
      <c r="S972" s="259"/>
      <c r="T972" s="26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1" t="s">
        <v>185</v>
      </c>
      <c r="AU972" s="261" t="s">
        <v>177</v>
      </c>
      <c r="AV972" s="14" t="s">
        <v>85</v>
      </c>
      <c r="AW972" s="14" t="s">
        <v>34</v>
      </c>
      <c r="AX972" s="14" t="s">
        <v>76</v>
      </c>
      <c r="AY972" s="261" t="s">
        <v>176</v>
      </c>
    </row>
    <row r="973" s="13" customFormat="1">
      <c r="A973" s="13"/>
      <c r="B973" s="240"/>
      <c r="C973" s="241"/>
      <c r="D973" s="242" t="s">
        <v>185</v>
      </c>
      <c r="E973" s="243" t="s">
        <v>1</v>
      </c>
      <c r="F973" s="244" t="s">
        <v>216</v>
      </c>
      <c r="G973" s="241"/>
      <c r="H973" s="243" t="s">
        <v>1</v>
      </c>
      <c r="I973" s="245"/>
      <c r="J973" s="241"/>
      <c r="K973" s="241"/>
      <c r="L973" s="246"/>
      <c r="M973" s="247"/>
      <c r="N973" s="248"/>
      <c r="O973" s="248"/>
      <c r="P973" s="248"/>
      <c r="Q973" s="248"/>
      <c r="R973" s="248"/>
      <c r="S973" s="248"/>
      <c r="T973" s="24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0" t="s">
        <v>185</v>
      </c>
      <c r="AU973" s="250" t="s">
        <v>177</v>
      </c>
      <c r="AV973" s="13" t="s">
        <v>83</v>
      </c>
      <c r="AW973" s="13" t="s">
        <v>34</v>
      </c>
      <c r="AX973" s="13" t="s">
        <v>76</v>
      </c>
      <c r="AY973" s="250" t="s">
        <v>176</v>
      </c>
    </row>
    <row r="974" s="14" customFormat="1">
      <c r="A974" s="14"/>
      <c r="B974" s="251"/>
      <c r="C974" s="252"/>
      <c r="D974" s="242" t="s">
        <v>185</v>
      </c>
      <c r="E974" s="253" t="s">
        <v>1</v>
      </c>
      <c r="F974" s="254" t="s">
        <v>769</v>
      </c>
      <c r="G974" s="252"/>
      <c r="H974" s="255">
        <v>9.798</v>
      </c>
      <c r="I974" s="256"/>
      <c r="J974" s="252"/>
      <c r="K974" s="252"/>
      <c r="L974" s="257"/>
      <c r="M974" s="258"/>
      <c r="N974" s="259"/>
      <c r="O974" s="259"/>
      <c r="P974" s="259"/>
      <c r="Q974" s="259"/>
      <c r="R974" s="259"/>
      <c r="S974" s="259"/>
      <c r="T974" s="26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1" t="s">
        <v>185</v>
      </c>
      <c r="AU974" s="261" t="s">
        <v>177</v>
      </c>
      <c r="AV974" s="14" t="s">
        <v>85</v>
      </c>
      <c r="AW974" s="14" t="s">
        <v>34</v>
      </c>
      <c r="AX974" s="14" t="s">
        <v>76</v>
      </c>
      <c r="AY974" s="261" t="s">
        <v>176</v>
      </c>
    </row>
    <row r="975" s="2" customFormat="1" ht="24.15" customHeight="1">
      <c r="A975" s="39"/>
      <c r="B975" s="40"/>
      <c r="C975" s="227" t="s">
        <v>770</v>
      </c>
      <c r="D975" s="227" t="s">
        <v>179</v>
      </c>
      <c r="E975" s="228" t="s">
        <v>771</v>
      </c>
      <c r="F975" s="229" t="s">
        <v>772</v>
      </c>
      <c r="G975" s="230" t="s">
        <v>204</v>
      </c>
      <c r="H975" s="231">
        <v>14.986000000000001</v>
      </c>
      <c r="I975" s="232"/>
      <c r="J975" s="233">
        <f>ROUND(I975*H975,2)</f>
        <v>0</v>
      </c>
      <c r="K975" s="229" t="s">
        <v>225</v>
      </c>
      <c r="L975" s="45"/>
      <c r="M975" s="234" t="s">
        <v>1</v>
      </c>
      <c r="N975" s="235" t="s">
        <v>41</v>
      </c>
      <c r="O975" s="92"/>
      <c r="P975" s="236">
        <f>O975*H975</f>
        <v>0</v>
      </c>
      <c r="Q975" s="236">
        <v>0</v>
      </c>
      <c r="R975" s="236">
        <f>Q975*H975</f>
        <v>0</v>
      </c>
      <c r="S975" s="236">
        <v>1.8</v>
      </c>
      <c r="T975" s="237">
        <f>S975*H975</f>
        <v>26.974800000000002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8" t="s">
        <v>183</v>
      </c>
      <c r="AT975" s="238" t="s">
        <v>179</v>
      </c>
      <c r="AU975" s="238" t="s">
        <v>177</v>
      </c>
      <c r="AY975" s="18" t="s">
        <v>176</v>
      </c>
      <c r="BE975" s="239">
        <f>IF(N975="základní",J975,0)</f>
        <v>0</v>
      </c>
      <c r="BF975" s="239">
        <f>IF(N975="snížená",J975,0)</f>
        <v>0</v>
      </c>
      <c r="BG975" s="239">
        <f>IF(N975="zákl. přenesená",J975,0)</f>
        <v>0</v>
      </c>
      <c r="BH975" s="239">
        <f>IF(N975="sníž. přenesená",J975,0)</f>
        <v>0</v>
      </c>
      <c r="BI975" s="239">
        <f>IF(N975="nulová",J975,0)</f>
        <v>0</v>
      </c>
      <c r="BJ975" s="18" t="s">
        <v>83</v>
      </c>
      <c r="BK975" s="239">
        <f>ROUND(I975*H975,2)</f>
        <v>0</v>
      </c>
      <c r="BL975" s="18" t="s">
        <v>183</v>
      </c>
      <c r="BM975" s="238" t="s">
        <v>773</v>
      </c>
    </row>
    <row r="976" s="2" customFormat="1">
      <c r="A976" s="39"/>
      <c r="B976" s="40"/>
      <c r="C976" s="41"/>
      <c r="D976" s="262" t="s">
        <v>194</v>
      </c>
      <c r="E976" s="41"/>
      <c r="F976" s="263" t="s">
        <v>774</v>
      </c>
      <c r="G976" s="41"/>
      <c r="H976" s="41"/>
      <c r="I976" s="264"/>
      <c r="J976" s="41"/>
      <c r="K976" s="41"/>
      <c r="L976" s="45"/>
      <c r="M976" s="265"/>
      <c r="N976" s="266"/>
      <c r="O976" s="92"/>
      <c r="P976" s="92"/>
      <c r="Q976" s="92"/>
      <c r="R976" s="92"/>
      <c r="S976" s="92"/>
      <c r="T976" s="93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T976" s="18" t="s">
        <v>194</v>
      </c>
      <c r="AU976" s="18" t="s">
        <v>177</v>
      </c>
    </row>
    <row r="977" s="13" customFormat="1">
      <c r="A977" s="13"/>
      <c r="B977" s="240"/>
      <c r="C977" s="241"/>
      <c r="D977" s="242" t="s">
        <v>185</v>
      </c>
      <c r="E977" s="243" t="s">
        <v>1</v>
      </c>
      <c r="F977" s="244" t="s">
        <v>207</v>
      </c>
      <c r="G977" s="241"/>
      <c r="H977" s="243" t="s">
        <v>1</v>
      </c>
      <c r="I977" s="245"/>
      <c r="J977" s="241"/>
      <c r="K977" s="241"/>
      <c r="L977" s="246"/>
      <c r="M977" s="247"/>
      <c r="N977" s="248"/>
      <c r="O977" s="248"/>
      <c r="P977" s="248"/>
      <c r="Q977" s="248"/>
      <c r="R977" s="248"/>
      <c r="S977" s="248"/>
      <c r="T977" s="24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0" t="s">
        <v>185</v>
      </c>
      <c r="AU977" s="250" t="s">
        <v>177</v>
      </c>
      <c r="AV977" s="13" t="s">
        <v>83</v>
      </c>
      <c r="AW977" s="13" t="s">
        <v>34</v>
      </c>
      <c r="AX977" s="13" t="s">
        <v>76</v>
      </c>
      <c r="AY977" s="250" t="s">
        <v>176</v>
      </c>
    </row>
    <row r="978" s="13" customFormat="1">
      <c r="A978" s="13"/>
      <c r="B978" s="240"/>
      <c r="C978" s="241"/>
      <c r="D978" s="242" t="s">
        <v>185</v>
      </c>
      <c r="E978" s="243" t="s">
        <v>1</v>
      </c>
      <c r="F978" s="244" t="s">
        <v>188</v>
      </c>
      <c r="G978" s="241"/>
      <c r="H978" s="243" t="s">
        <v>1</v>
      </c>
      <c r="I978" s="245"/>
      <c r="J978" s="241"/>
      <c r="K978" s="241"/>
      <c r="L978" s="246"/>
      <c r="M978" s="247"/>
      <c r="N978" s="248"/>
      <c r="O978" s="248"/>
      <c r="P978" s="248"/>
      <c r="Q978" s="248"/>
      <c r="R978" s="248"/>
      <c r="S978" s="248"/>
      <c r="T978" s="24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0" t="s">
        <v>185</v>
      </c>
      <c r="AU978" s="250" t="s">
        <v>177</v>
      </c>
      <c r="AV978" s="13" t="s">
        <v>83</v>
      </c>
      <c r="AW978" s="13" t="s">
        <v>34</v>
      </c>
      <c r="AX978" s="13" t="s">
        <v>76</v>
      </c>
      <c r="AY978" s="250" t="s">
        <v>176</v>
      </c>
    </row>
    <row r="979" s="13" customFormat="1">
      <c r="A979" s="13"/>
      <c r="B979" s="240"/>
      <c r="C979" s="241"/>
      <c r="D979" s="242" t="s">
        <v>185</v>
      </c>
      <c r="E979" s="243" t="s">
        <v>1</v>
      </c>
      <c r="F979" s="244" t="s">
        <v>208</v>
      </c>
      <c r="G979" s="241"/>
      <c r="H979" s="243" t="s">
        <v>1</v>
      </c>
      <c r="I979" s="245"/>
      <c r="J979" s="241"/>
      <c r="K979" s="241"/>
      <c r="L979" s="246"/>
      <c r="M979" s="247"/>
      <c r="N979" s="248"/>
      <c r="O979" s="248"/>
      <c r="P979" s="248"/>
      <c r="Q979" s="248"/>
      <c r="R979" s="248"/>
      <c r="S979" s="248"/>
      <c r="T979" s="24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0" t="s">
        <v>185</v>
      </c>
      <c r="AU979" s="250" t="s">
        <v>177</v>
      </c>
      <c r="AV979" s="13" t="s">
        <v>83</v>
      </c>
      <c r="AW979" s="13" t="s">
        <v>34</v>
      </c>
      <c r="AX979" s="13" t="s">
        <v>76</v>
      </c>
      <c r="AY979" s="250" t="s">
        <v>176</v>
      </c>
    </row>
    <row r="980" s="14" customFormat="1">
      <c r="A980" s="14"/>
      <c r="B980" s="251"/>
      <c r="C980" s="252"/>
      <c r="D980" s="242" t="s">
        <v>185</v>
      </c>
      <c r="E980" s="253" t="s">
        <v>1</v>
      </c>
      <c r="F980" s="254" t="s">
        <v>775</v>
      </c>
      <c r="G980" s="252"/>
      <c r="H980" s="255">
        <v>10.96641</v>
      </c>
      <c r="I980" s="256"/>
      <c r="J980" s="252"/>
      <c r="K980" s="252"/>
      <c r="L980" s="257"/>
      <c r="M980" s="258"/>
      <c r="N980" s="259"/>
      <c r="O980" s="259"/>
      <c r="P980" s="259"/>
      <c r="Q980" s="259"/>
      <c r="R980" s="259"/>
      <c r="S980" s="259"/>
      <c r="T980" s="26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1" t="s">
        <v>185</v>
      </c>
      <c r="AU980" s="261" t="s">
        <v>177</v>
      </c>
      <c r="AV980" s="14" t="s">
        <v>85</v>
      </c>
      <c r="AW980" s="14" t="s">
        <v>34</v>
      </c>
      <c r="AX980" s="14" t="s">
        <v>76</v>
      </c>
      <c r="AY980" s="261" t="s">
        <v>176</v>
      </c>
    </row>
    <row r="981" s="14" customFormat="1">
      <c r="A981" s="14"/>
      <c r="B981" s="251"/>
      <c r="C981" s="252"/>
      <c r="D981" s="242" t="s">
        <v>185</v>
      </c>
      <c r="E981" s="253" t="s">
        <v>1</v>
      </c>
      <c r="F981" s="254" t="s">
        <v>776</v>
      </c>
      <c r="G981" s="252"/>
      <c r="H981" s="255">
        <v>0.92400000000000004</v>
      </c>
      <c r="I981" s="256"/>
      <c r="J981" s="252"/>
      <c r="K981" s="252"/>
      <c r="L981" s="257"/>
      <c r="M981" s="258"/>
      <c r="N981" s="259"/>
      <c r="O981" s="259"/>
      <c r="P981" s="259"/>
      <c r="Q981" s="259"/>
      <c r="R981" s="259"/>
      <c r="S981" s="259"/>
      <c r="T981" s="260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1" t="s">
        <v>185</v>
      </c>
      <c r="AU981" s="261" t="s">
        <v>177</v>
      </c>
      <c r="AV981" s="14" t="s">
        <v>85</v>
      </c>
      <c r="AW981" s="14" t="s">
        <v>34</v>
      </c>
      <c r="AX981" s="14" t="s">
        <v>76</v>
      </c>
      <c r="AY981" s="261" t="s">
        <v>176</v>
      </c>
    </row>
    <row r="982" s="13" customFormat="1">
      <c r="A982" s="13"/>
      <c r="B982" s="240"/>
      <c r="C982" s="241"/>
      <c r="D982" s="242" t="s">
        <v>185</v>
      </c>
      <c r="E982" s="243" t="s">
        <v>1</v>
      </c>
      <c r="F982" s="244" t="s">
        <v>188</v>
      </c>
      <c r="G982" s="241"/>
      <c r="H982" s="243" t="s">
        <v>1</v>
      </c>
      <c r="I982" s="245"/>
      <c r="J982" s="241"/>
      <c r="K982" s="241"/>
      <c r="L982" s="246"/>
      <c r="M982" s="247"/>
      <c r="N982" s="248"/>
      <c r="O982" s="248"/>
      <c r="P982" s="248"/>
      <c r="Q982" s="248"/>
      <c r="R982" s="248"/>
      <c r="S982" s="248"/>
      <c r="T982" s="24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0" t="s">
        <v>185</v>
      </c>
      <c r="AU982" s="250" t="s">
        <v>177</v>
      </c>
      <c r="AV982" s="13" t="s">
        <v>83</v>
      </c>
      <c r="AW982" s="13" t="s">
        <v>34</v>
      </c>
      <c r="AX982" s="13" t="s">
        <v>76</v>
      </c>
      <c r="AY982" s="250" t="s">
        <v>176</v>
      </c>
    </row>
    <row r="983" s="13" customFormat="1">
      <c r="A983" s="13"/>
      <c r="B983" s="240"/>
      <c r="C983" s="241"/>
      <c r="D983" s="242" t="s">
        <v>185</v>
      </c>
      <c r="E983" s="243" t="s">
        <v>1</v>
      </c>
      <c r="F983" s="244" t="s">
        <v>216</v>
      </c>
      <c r="G983" s="241"/>
      <c r="H983" s="243" t="s">
        <v>1</v>
      </c>
      <c r="I983" s="245"/>
      <c r="J983" s="241"/>
      <c r="K983" s="241"/>
      <c r="L983" s="246"/>
      <c r="M983" s="247"/>
      <c r="N983" s="248"/>
      <c r="O983" s="248"/>
      <c r="P983" s="248"/>
      <c r="Q983" s="248"/>
      <c r="R983" s="248"/>
      <c r="S983" s="248"/>
      <c r="T983" s="24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0" t="s">
        <v>185</v>
      </c>
      <c r="AU983" s="250" t="s">
        <v>177</v>
      </c>
      <c r="AV983" s="13" t="s">
        <v>83</v>
      </c>
      <c r="AW983" s="13" t="s">
        <v>34</v>
      </c>
      <c r="AX983" s="13" t="s">
        <v>76</v>
      </c>
      <c r="AY983" s="250" t="s">
        <v>176</v>
      </c>
    </row>
    <row r="984" s="14" customFormat="1">
      <c r="A984" s="14"/>
      <c r="B984" s="251"/>
      <c r="C984" s="252"/>
      <c r="D984" s="242" t="s">
        <v>185</v>
      </c>
      <c r="E984" s="253" t="s">
        <v>1</v>
      </c>
      <c r="F984" s="254" t="s">
        <v>777</v>
      </c>
      <c r="G984" s="252"/>
      <c r="H984" s="255">
        <v>3.0954000000000002</v>
      </c>
      <c r="I984" s="256"/>
      <c r="J984" s="252"/>
      <c r="K984" s="252"/>
      <c r="L984" s="257"/>
      <c r="M984" s="258"/>
      <c r="N984" s="259"/>
      <c r="O984" s="259"/>
      <c r="P984" s="259"/>
      <c r="Q984" s="259"/>
      <c r="R984" s="259"/>
      <c r="S984" s="259"/>
      <c r="T984" s="26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1" t="s">
        <v>185</v>
      </c>
      <c r="AU984" s="261" t="s">
        <v>177</v>
      </c>
      <c r="AV984" s="14" t="s">
        <v>85</v>
      </c>
      <c r="AW984" s="14" t="s">
        <v>34</v>
      </c>
      <c r="AX984" s="14" t="s">
        <v>76</v>
      </c>
      <c r="AY984" s="261" t="s">
        <v>176</v>
      </c>
    </row>
    <row r="985" s="2" customFormat="1" ht="37.8" customHeight="1">
      <c r="A985" s="39"/>
      <c r="B985" s="40"/>
      <c r="C985" s="227" t="s">
        <v>778</v>
      </c>
      <c r="D985" s="227" t="s">
        <v>179</v>
      </c>
      <c r="E985" s="228" t="s">
        <v>779</v>
      </c>
      <c r="F985" s="229" t="s">
        <v>780</v>
      </c>
      <c r="G985" s="230" t="s">
        <v>204</v>
      </c>
      <c r="H985" s="231">
        <v>1.23</v>
      </c>
      <c r="I985" s="232"/>
      <c r="J985" s="233">
        <f>ROUND(I985*H985,2)</f>
        <v>0</v>
      </c>
      <c r="K985" s="229" t="s">
        <v>225</v>
      </c>
      <c r="L985" s="45"/>
      <c r="M985" s="234" t="s">
        <v>1</v>
      </c>
      <c r="N985" s="235" t="s">
        <v>41</v>
      </c>
      <c r="O985" s="92"/>
      <c r="P985" s="236">
        <f>O985*H985</f>
        <v>0</v>
      </c>
      <c r="Q985" s="236">
        <v>0</v>
      </c>
      <c r="R985" s="236">
        <f>Q985*H985</f>
        <v>0</v>
      </c>
      <c r="S985" s="236">
        <v>2.2000000000000002</v>
      </c>
      <c r="T985" s="237">
        <f>S985*H985</f>
        <v>2.706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8" t="s">
        <v>183</v>
      </c>
      <c r="AT985" s="238" t="s">
        <v>179</v>
      </c>
      <c r="AU985" s="238" t="s">
        <v>177</v>
      </c>
      <c r="AY985" s="18" t="s">
        <v>176</v>
      </c>
      <c r="BE985" s="239">
        <f>IF(N985="základní",J985,0)</f>
        <v>0</v>
      </c>
      <c r="BF985" s="239">
        <f>IF(N985="snížená",J985,0)</f>
        <v>0</v>
      </c>
      <c r="BG985" s="239">
        <f>IF(N985="zákl. přenesená",J985,0)</f>
        <v>0</v>
      </c>
      <c r="BH985" s="239">
        <f>IF(N985="sníž. přenesená",J985,0)</f>
        <v>0</v>
      </c>
      <c r="BI985" s="239">
        <f>IF(N985="nulová",J985,0)</f>
        <v>0</v>
      </c>
      <c r="BJ985" s="18" t="s">
        <v>83</v>
      </c>
      <c r="BK985" s="239">
        <f>ROUND(I985*H985,2)</f>
        <v>0</v>
      </c>
      <c r="BL985" s="18" t="s">
        <v>183</v>
      </c>
      <c r="BM985" s="238" t="s">
        <v>781</v>
      </c>
    </row>
    <row r="986" s="2" customFormat="1">
      <c r="A986" s="39"/>
      <c r="B986" s="40"/>
      <c r="C986" s="41"/>
      <c r="D986" s="262" t="s">
        <v>194</v>
      </c>
      <c r="E986" s="41"/>
      <c r="F986" s="263" t="s">
        <v>782</v>
      </c>
      <c r="G986" s="41"/>
      <c r="H986" s="41"/>
      <c r="I986" s="264"/>
      <c r="J986" s="41"/>
      <c r="K986" s="41"/>
      <c r="L986" s="45"/>
      <c r="M986" s="265"/>
      <c r="N986" s="266"/>
      <c r="O986" s="92"/>
      <c r="P986" s="92"/>
      <c r="Q986" s="92"/>
      <c r="R986" s="92"/>
      <c r="S986" s="92"/>
      <c r="T986" s="93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T986" s="18" t="s">
        <v>194</v>
      </c>
      <c r="AU986" s="18" t="s">
        <v>177</v>
      </c>
    </row>
    <row r="987" s="13" customFormat="1">
      <c r="A987" s="13"/>
      <c r="B987" s="240"/>
      <c r="C987" s="241"/>
      <c r="D987" s="242" t="s">
        <v>185</v>
      </c>
      <c r="E987" s="243" t="s">
        <v>1</v>
      </c>
      <c r="F987" s="244" t="s">
        <v>207</v>
      </c>
      <c r="G987" s="241"/>
      <c r="H987" s="243" t="s">
        <v>1</v>
      </c>
      <c r="I987" s="245"/>
      <c r="J987" s="241"/>
      <c r="K987" s="241"/>
      <c r="L987" s="246"/>
      <c r="M987" s="247"/>
      <c r="N987" s="248"/>
      <c r="O987" s="248"/>
      <c r="P987" s="248"/>
      <c r="Q987" s="248"/>
      <c r="R987" s="248"/>
      <c r="S987" s="248"/>
      <c r="T987" s="24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0" t="s">
        <v>185</v>
      </c>
      <c r="AU987" s="250" t="s">
        <v>177</v>
      </c>
      <c r="AV987" s="13" t="s">
        <v>83</v>
      </c>
      <c r="AW987" s="13" t="s">
        <v>34</v>
      </c>
      <c r="AX987" s="13" t="s">
        <v>76</v>
      </c>
      <c r="AY987" s="250" t="s">
        <v>176</v>
      </c>
    </row>
    <row r="988" s="13" customFormat="1">
      <c r="A988" s="13"/>
      <c r="B988" s="240"/>
      <c r="C988" s="241"/>
      <c r="D988" s="242" t="s">
        <v>185</v>
      </c>
      <c r="E988" s="243" t="s">
        <v>1</v>
      </c>
      <c r="F988" s="244" t="s">
        <v>188</v>
      </c>
      <c r="G988" s="241"/>
      <c r="H988" s="243" t="s">
        <v>1</v>
      </c>
      <c r="I988" s="245"/>
      <c r="J988" s="241"/>
      <c r="K988" s="241"/>
      <c r="L988" s="246"/>
      <c r="M988" s="247"/>
      <c r="N988" s="248"/>
      <c r="O988" s="248"/>
      <c r="P988" s="248"/>
      <c r="Q988" s="248"/>
      <c r="R988" s="248"/>
      <c r="S988" s="248"/>
      <c r="T988" s="24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0" t="s">
        <v>185</v>
      </c>
      <c r="AU988" s="250" t="s">
        <v>177</v>
      </c>
      <c r="AV988" s="13" t="s">
        <v>83</v>
      </c>
      <c r="AW988" s="13" t="s">
        <v>34</v>
      </c>
      <c r="AX988" s="13" t="s">
        <v>76</v>
      </c>
      <c r="AY988" s="250" t="s">
        <v>176</v>
      </c>
    </row>
    <row r="989" s="13" customFormat="1">
      <c r="A989" s="13"/>
      <c r="B989" s="240"/>
      <c r="C989" s="241"/>
      <c r="D989" s="242" t="s">
        <v>185</v>
      </c>
      <c r="E989" s="243" t="s">
        <v>1</v>
      </c>
      <c r="F989" s="244" t="s">
        <v>208</v>
      </c>
      <c r="G989" s="241"/>
      <c r="H989" s="243" t="s">
        <v>1</v>
      </c>
      <c r="I989" s="245"/>
      <c r="J989" s="241"/>
      <c r="K989" s="241"/>
      <c r="L989" s="246"/>
      <c r="M989" s="247"/>
      <c r="N989" s="248"/>
      <c r="O989" s="248"/>
      <c r="P989" s="248"/>
      <c r="Q989" s="248"/>
      <c r="R989" s="248"/>
      <c r="S989" s="248"/>
      <c r="T989" s="24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0" t="s">
        <v>185</v>
      </c>
      <c r="AU989" s="250" t="s">
        <v>177</v>
      </c>
      <c r="AV989" s="13" t="s">
        <v>83</v>
      </c>
      <c r="AW989" s="13" t="s">
        <v>34</v>
      </c>
      <c r="AX989" s="13" t="s">
        <v>76</v>
      </c>
      <c r="AY989" s="250" t="s">
        <v>176</v>
      </c>
    </row>
    <row r="990" s="14" customFormat="1">
      <c r="A990" s="14"/>
      <c r="B990" s="251"/>
      <c r="C990" s="252"/>
      <c r="D990" s="242" t="s">
        <v>185</v>
      </c>
      <c r="E990" s="253" t="s">
        <v>1</v>
      </c>
      <c r="F990" s="254" t="s">
        <v>783</v>
      </c>
      <c r="G990" s="252"/>
      <c r="H990" s="255">
        <v>1.0600000000000001</v>
      </c>
      <c r="I990" s="256"/>
      <c r="J990" s="252"/>
      <c r="K990" s="252"/>
      <c r="L990" s="257"/>
      <c r="M990" s="258"/>
      <c r="N990" s="259"/>
      <c r="O990" s="259"/>
      <c r="P990" s="259"/>
      <c r="Q990" s="259"/>
      <c r="R990" s="259"/>
      <c r="S990" s="259"/>
      <c r="T990" s="26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1" t="s">
        <v>185</v>
      </c>
      <c r="AU990" s="261" t="s">
        <v>177</v>
      </c>
      <c r="AV990" s="14" t="s">
        <v>85</v>
      </c>
      <c r="AW990" s="14" t="s">
        <v>34</v>
      </c>
      <c r="AX990" s="14" t="s">
        <v>76</v>
      </c>
      <c r="AY990" s="261" t="s">
        <v>176</v>
      </c>
    </row>
    <row r="991" s="14" customFormat="1">
      <c r="A991" s="14"/>
      <c r="B991" s="251"/>
      <c r="C991" s="252"/>
      <c r="D991" s="242" t="s">
        <v>185</v>
      </c>
      <c r="E991" s="253" t="s">
        <v>1</v>
      </c>
      <c r="F991" s="254" t="s">
        <v>784</v>
      </c>
      <c r="G991" s="252"/>
      <c r="H991" s="255">
        <v>0.17000000000000001</v>
      </c>
      <c r="I991" s="256"/>
      <c r="J991" s="252"/>
      <c r="K991" s="252"/>
      <c r="L991" s="257"/>
      <c r="M991" s="258"/>
      <c r="N991" s="259"/>
      <c r="O991" s="259"/>
      <c r="P991" s="259"/>
      <c r="Q991" s="259"/>
      <c r="R991" s="259"/>
      <c r="S991" s="259"/>
      <c r="T991" s="26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1" t="s">
        <v>185</v>
      </c>
      <c r="AU991" s="261" t="s">
        <v>177</v>
      </c>
      <c r="AV991" s="14" t="s">
        <v>85</v>
      </c>
      <c r="AW991" s="14" t="s">
        <v>34</v>
      </c>
      <c r="AX991" s="14" t="s">
        <v>76</v>
      </c>
      <c r="AY991" s="261" t="s">
        <v>176</v>
      </c>
    </row>
    <row r="992" s="2" customFormat="1" ht="33" customHeight="1">
      <c r="A992" s="39"/>
      <c r="B992" s="40"/>
      <c r="C992" s="227" t="s">
        <v>785</v>
      </c>
      <c r="D992" s="227" t="s">
        <v>179</v>
      </c>
      <c r="E992" s="228" t="s">
        <v>786</v>
      </c>
      <c r="F992" s="229" t="s">
        <v>787</v>
      </c>
      <c r="G992" s="230" t="s">
        <v>204</v>
      </c>
      <c r="H992" s="231">
        <v>1.23</v>
      </c>
      <c r="I992" s="232"/>
      <c r="J992" s="233">
        <f>ROUND(I992*H992,2)</f>
        <v>0</v>
      </c>
      <c r="K992" s="229" t="s">
        <v>225</v>
      </c>
      <c r="L992" s="45"/>
      <c r="M992" s="234" t="s">
        <v>1</v>
      </c>
      <c r="N992" s="235" t="s">
        <v>41</v>
      </c>
      <c r="O992" s="92"/>
      <c r="P992" s="236">
        <f>O992*H992</f>
        <v>0</v>
      </c>
      <c r="Q992" s="236">
        <v>0</v>
      </c>
      <c r="R992" s="236">
        <f>Q992*H992</f>
        <v>0</v>
      </c>
      <c r="S992" s="236">
        <v>0.043999999999999997</v>
      </c>
      <c r="T992" s="237">
        <f>S992*H992</f>
        <v>0.054119999999999994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8" t="s">
        <v>183</v>
      </c>
      <c r="AT992" s="238" t="s">
        <v>179</v>
      </c>
      <c r="AU992" s="238" t="s">
        <v>177</v>
      </c>
      <c r="AY992" s="18" t="s">
        <v>176</v>
      </c>
      <c r="BE992" s="239">
        <f>IF(N992="základní",J992,0)</f>
        <v>0</v>
      </c>
      <c r="BF992" s="239">
        <f>IF(N992="snížená",J992,0)</f>
        <v>0</v>
      </c>
      <c r="BG992" s="239">
        <f>IF(N992="zákl. přenesená",J992,0)</f>
        <v>0</v>
      </c>
      <c r="BH992" s="239">
        <f>IF(N992="sníž. přenesená",J992,0)</f>
        <v>0</v>
      </c>
      <c r="BI992" s="239">
        <f>IF(N992="nulová",J992,0)</f>
        <v>0</v>
      </c>
      <c r="BJ992" s="18" t="s">
        <v>83</v>
      </c>
      <c r="BK992" s="239">
        <f>ROUND(I992*H992,2)</f>
        <v>0</v>
      </c>
      <c r="BL992" s="18" t="s">
        <v>183</v>
      </c>
      <c r="BM992" s="238" t="s">
        <v>788</v>
      </c>
    </row>
    <row r="993" s="2" customFormat="1">
      <c r="A993" s="39"/>
      <c r="B993" s="40"/>
      <c r="C993" s="41"/>
      <c r="D993" s="262" t="s">
        <v>194</v>
      </c>
      <c r="E993" s="41"/>
      <c r="F993" s="263" t="s">
        <v>789</v>
      </c>
      <c r="G993" s="41"/>
      <c r="H993" s="41"/>
      <c r="I993" s="264"/>
      <c r="J993" s="41"/>
      <c r="K993" s="41"/>
      <c r="L993" s="45"/>
      <c r="M993" s="265"/>
      <c r="N993" s="266"/>
      <c r="O993" s="92"/>
      <c r="P993" s="92"/>
      <c r="Q993" s="92"/>
      <c r="R993" s="92"/>
      <c r="S993" s="92"/>
      <c r="T993" s="93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194</v>
      </c>
      <c r="AU993" s="18" t="s">
        <v>177</v>
      </c>
    </row>
    <row r="994" s="13" customFormat="1">
      <c r="A994" s="13"/>
      <c r="B994" s="240"/>
      <c r="C994" s="241"/>
      <c r="D994" s="242" t="s">
        <v>185</v>
      </c>
      <c r="E994" s="243" t="s">
        <v>1</v>
      </c>
      <c r="F994" s="244" t="s">
        <v>207</v>
      </c>
      <c r="G994" s="241"/>
      <c r="H994" s="243" t="s">
        <v>1</v>
      </c>
      <c r="I994" s="245"/>
      <c r="J994" s="241"/>
      <c r="K994" s="241"/>
      <c r="L994" s="246"/>
      <c r="M994" s="247"/>
      <c r="N994" s="248"/>
      <c r="O994" s="248"/>
      <c r="P994" s="248"/>
      <c r="Q994" s="248"/>
      <c r="R994" s="248"/>
      <c r="S994" s="248"/>
      <c r="T994" s="24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0" t="s">
        <v>185</v>
      </c>
      <c r="AU994" s="250" t="s">
        <v>177</v>
      </c>
      <c r="AV994" s="13" t="s">
        <v>83</v>
      </c>
      <c r="AW994" s="13" t="s">
        <v>34</v>
      </c>
      <c r="AX994" s="13" t="s">
        <v>76</v>
      </c>
      <c r="AY994" s="250" t="s">
        <v>176</v>
      </c>
    </row>
    <row r="995" s="13" customFormat="1">
      <c r="A995" s="13"/>
      <c r="B995" s="240"/>
      <c r="C995" s="241"/>
      <c r="D995" s="242" t="s">
        <v>185</v>
      </c>
      <c r="E995" s="243" t="s">
        <v>1</v>
      </c>
      <c r="F995" s="244" t="s">
        <v>188</v>
      </c>
      <c r="G995" s="241"/>
      <c r="H995" s="243" t="s">
        <v>1</v>
      </c>
      <c r="I995" s="245"/>
      <c r="J995" s="241"/>
      <c r="K995" s="241"/>
      <c r="L995" s="246"/>
      <c r="M995" s="247"/>
      <c r="N995" s="248"/>
      <c r="O995" s="248"/>
      <c r="P995" s="248"/>
      <c r="Q995" s="248"/>
      <c r="R995" s="248"/>
      <c r="S995" s="248"/>
      <c r="T995" s="24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0" t="s">
        <v>185</v>
      </c>
      <c r="AU995" s="250" t="s">
        <v>177</v>
      </c>
      <c r="AV995" s="13" t="s">
        <v>83</v>
      </c>
      <c r="AW995" s="13" t="s">
        <v>34</v>
      </c>
      <c r="AX995" s="13" t="s">
        <v>76</v>
      </c>
      <c r="AY995" s="250" t="s">
        <v>176</v>
      </c>
    </row>
    <row r="996" s="13" customFormat="1">
      <c r="A996" s="13"/>
      <c r="B996" s="240"/>
      <c r="C996" s="241"/>
      <c r="D996" s="242" t="s">
        <v>185</v>
      </c>
      <c r="E996" s="243" t="s">
        <v>1</v>
      </c>
      <c r="F996" s="244" t="s">
        <v>208</v>
      </c>
      <c r="G996" s="241"/>
      <c r="H996" s="243" t="s">
        <v>1</v>
      </c>
      <c r="I996" s="245"/>
      <c r="J996" s="241"/>
      <c r="K996" s="241"/>
      <c r="L996" s="246"/>
      <c r="M996" s="247"/>
      <c r="N996" s="248"/>
      <c r="O996" s="248"/>
      <c r="P996" s="248"/>
      <c r="Q996" s="248"/>
      <c r="R996" s="248"/>
      <c r="S996" s="248"/>
      <c r="T996" s="24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0" t="s">
        <v>185</v>
      </c>
      <c r="AU996" s="250" t="s">
        <v>177</v>
      </c>
      <c r="AV996" s="13" t="s">
        <v>83</v>
      </c>
      <c r="AW996" s="13" t="s">
        <v>34</v>
      </c>
      <c r="AX996" s="13" t="s">
        <v>76</v>
      </c>
      <c r="AY996" s="250" t="s">
        <v>176</v>
      </c>
    </row>
    <row r="997" s="14" customFormat="1">
      <c r="A997" s="14"/>
      <c r="B997" s="251"/>
      <c r="C997" s="252"/>
      <c r="D997" s="242" t="s">
        <v>185</v>
      </c>
      <c r="E997" s="253" t="s">
        <v>1</v>
      </c>
      <c r="F997" s="254" t="s">
        <v>783</v>
      </c>
      <c r="G997" s="252"/>
      <c r="H997" s="255">
        <v>1.0600000000000001</v>
      </c>
      <c r="I997" s="256"/>
      <c r="J997" s="252"/>
      <c r="K997" s="252"/>
      <c r="L997" s="257"/>
      <c r="M997" s="258"/>
      <c r="N997" s="259"/>
      <c r="O997" s="259"/>
      <c r="P997" s="259"/>
      <c r="Q997" s="259"/>
      <c r="R997" s="259"/>
      <c r="S997" s="259"/>
      <c r="T997" s="26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1" t="s">
        <v>185</v>
      </c>
      <c r="AU997" s="261" t="s">
        <v>177</v>
      </c>
      <c r="AV997" s="14" t="s">
        <v>85</v>
      </c>
      <c r="AW997" s="14" t="s">
        <v>34</v>
      </c>
      <c r="AX997" s="14" t="s">
        <v>76</v>
      </c>
      <c r="AY997" s="261" t="s">
        <v>176</v>
      </c>
    </row>
    <row r="998" s="14" customFormat="1">
      <c r="A998" s="14"/>
      <c r="B998" s="251"/>
      <c r="C998" s="252"/>
      <c r="D998" s="242" t="s">
        <v>185</v>
      </c>
      <c r="E998" s="253" t="s">
        <v>1</v>
      </c>
      <c r="F998" s="254" t="s">
        <v>784</v>
      </c>
      <c r="G998" s="252"/>
      <c r="H998" s="255">
        <v>0.17000000000000001</v>
      </c>
      <c r="I998" s="256"/>
      <c r="J998" s="252"/>
      <c r="K998" s="252"/>
      <c r="L998" s="257"/>
      <c r="M998" s="258"/>
      <c r="N998" s="259"/>
      <c r="O998" s="259"/>
      <c r="P998" s="259"/>
      <c r="Q998" s="259"/>
      <c r="R998" s="259"/>
      <c r="S998" s="259"/>
      <c r="T998" s="26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1" t="s">
        <v>185</v>
      </c>
      <c r="AU998" s="261" t="s">
        <v>177</v>
      </c>
      <c r="AV998" s="14" t="s">
        <v>85</v>
      </c>
      <c r="AW998" s="14" t="s">
        <v>34</v>
      </c>
      <c r="AX998" s="14" t="s">
        <v>76</v>
      </c>
      <c r="AY998" s="261" t="s">
        <v>176</v>
      </c>
    </row>
    <row r="999" s="2" customFormat="1" ht="24.15" customHeight="1">
      <c r="A999" s="39"/>
      <c r="B999" s="40"/>
      <c r="C999" s="227" t="s">
        <v>790</v>
      </c>
      <c r="D999" s="227" t="s">
        <v>179</v>
      </c>
      <c r="E999" s="228" t="s">
        <v>791</v>
      </c>
      <c r="F999" s="229" t="s">
        <v>792</v>
      </c>
      <c r="G999" s="230" t="s">
        <v>243</v>
      </c>
      <c r="H999" s="231">
        <v>4.3339999999999996</v>
      </c>
      <c r="I999" s="232"/>
      <c r="J999" s="233">
        <f>ROUND(I999*H999,2)</f>
        <v>0</v>
      </c>
      <c r="K999" s="229" t="s">
        <v>225</v>
      </c>
      <c r="L999" s="45"/>
      <c r="M999" s="234" t="s">
        <v>1</v>
      </c>
      <c r="N999" s="235" t="s">
        <v>41</v>
      </c>
      <c r="O999" s="92"/>
      <c r="P999" s="236">
        <f>O999*H999</f>
        <v>0</v>
      </c>
      <c r="Q999" s="236">
        <v>0</v>
      </c>
      <c r="R999" s="236">
        <f>Q999*H999</f>
        <v>0</v>
      </c>
      <c r="S999" s="236">
        <v>0.055</v>
      </c>
      <c r="T999" s="237">
        <f>S999*H999</f>
        <v>0.23836999999999997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8" t="s">
        <v>183</v>
      </c>
      <c r="AT999" s="238" t="s">
        <v>179</v>
      </c>
      <c r="AU999" s="238" t="s">
        <v>177</v>
      </c>
      <c r="AY999" s="18" t="s">
        <v>176</v>
      </c>
      <c r="BE999" s="239">
        <f>IF(N999="základní",J999,0)</f>
        <v>0</v>
      </c>
      <c r="BF999" s="239">
        <f>IF(N999="snížená",J999,0)</f>
        <v>0</v>
      </c>
      <c r="BG999" s="239">
        <f>IF(N999="zákl. přenesená",J999,0)</f>
        <v>0</v>
      </c>
      <c r="BH999" s="239">
        <f>IF(N999="sníž. přenesená",J999,0)</f>
        <v>0</v>
      </c>
      <c r="BI999" s="239">
        <f>IF(N999="nulová",J999,0)</f>
        <v>0</v>
      </c>
      <c r="BJ999" s="18" t="s">
        <v>83</v>
      </c>
      <c r="BK999" s="239">
        <f>ROUND(I999*H999,2)</f>
        <v>0</v>
      </c>
      <c r="BL999" s="18" t="s">
        <v>183</v>
      </c>
      <c r="BM999" s="238" t="s">
        <v>793</v>
      </c>
    </row>
    <row r="1000" s="2" customFormat="1">
      <c r="A1000" s="39"/>
      <c r="B1000" s="40"/>
      <c r="C1000" s="41"/>
      <c r="D1000" s="262" t="s">
        <v>194</v>
      </c>
      <c r="E1000" s="41"/>
      <c r="F1000" s="263" t="s">
        <v>794</v>
      </c>
      <c r="G1000" s="41"/>
      <c r="H1000" s="41"/>
      <c r="I1000" s="264"/>
      <c r="J1000" s="41"/>
      <c r="K1000" s="41"/>
      <c r="L1000" s="45"/>
      <c r="M1000" s="265"/>
      <c r="N1000" s="266"/>
      <c r="O1000" s="92"/>
      <c r="P1000" s="92"/>
      <c r="Q1000" s="92"/>
      <c r="R1000" s="92"/>
      <c r="S1000" s="92"/>
      <c r="T1000" s="93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T1000" s="18" t="s">
        <v>194</v>
      </c>
      <c r="AU1000" s="18" t="s">
        <v>177</v>
      </c>
    </row>
    <row r="1001" s="13" customFormat="1">
      <c r="A1001" s="13"/>
      <c r="B1001" s="240"/>
      <c r="C1001" s="241"/>
      <c r="D1001" s="242" t="s">
        <v>185</v>
      </c>
      <c r="E1001" s="243" t="s">
        <v>1</v>
      </c>
      <c r="F1001" s="244" t="s">
        <v>605</v>
      </c>
      <c r="G1001" s="241"/>
      <c r="H1001" s="243" t="s">
        <v>1</v>
      </c>
      <c r="I1001" s="245"/>
      <c r="J1001" s="241"/>
      <c r="K1001" s="241"/>
      <c r="L1001" s="246"/>
      <c r="M1001" s="247"/>
      <c r="N1001" s="248"/>
      <c r="O1001" s="248"/>
      <c r="P1001" s="248"/>
      <c r="Q1001" s="248"/>
      <c r="R1001" s="248"/>
      <c r="S1001" s="248"/>
      <c r="T1001" s="249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0" t="s">
        <v>185</v>
      </c>
      <c r="AU1001" s="250" t="s">
        <v>177</v>
      </c>
      <c r="AV1001" s="13" t="s">
        <v>83</v>
      </c>
      <c r="AW1001" s="13" t="s">
        <v>34</v>
      </c>
      <c r="AX1001" s="13" t="s">
        <v>76</v>
      </c>
      <c r="AY1001" s="250" t="s">
        <v>176</v>
      </c>
    </row>
    <row r="1002" s="13" customFormat="1">
      <c r="A1002" s="13"/>
      <c r="B1002" s="240"/>
      <c r="C1002" s="241"/>
      <c r="D1002" s="242" t="s">
        <v>185</v>
      </c>
      <c r="E1002" s="243" t="s">
        <v>1</v>
      </c>
      <c r="F1002" s="244" t="s">
        <v>188</v>
      </c>
      <c r="G1002" s="241"/>
      <c r="H1002" s="243" t="s">
        <v>1</v>
      </c>
      <c r="I1002" s="245"/>
      <c r="J1002" s="241"/>
      <c r="K1002" s="241"/>
      <c r="L1002" s="246"/>
      <c r="M1002" s="247"/>
      <c r="N1002" s="248"/>
      <c r="O1002" s="248"/>
      <c r="P1002" s="248"/>
      <c r="Q1002" s="248"/>
      <c r="R1002" s="248"/>
      <c r="S1002" s="248"/>
      <c r="T1002" s="24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0" t="s">
        <v>185</v>
      </c>
      <c r="AU1002" s="250" t="s">
        <v>177</v>
      </c>
      <c r="AV1002" s="13" t="s">
        <v>83</v>
      </c>
      <c r="AW1002" s="13" t="s">
        <v>34</v>
      </c>
      <c r="AX1002" s="13" t="s">
        <v>76</v>
      </c>
      <c r="AY1002" s="250" t="s">
        <v>176</v>
      </c>
    </row>
    <row r="1003" s="13" customFormat="1">
      <c r="A1003" s="13"/>
      <c r="B1003" s="240"/>
      <c r="C1003" s="241"/>
      <c r="D1003" s="242" t="s">
        <v>185</v>
      </c>
      <c r="E1003" s="243" t="s">
        <v>1</v>
      </c>
      <c r="F1003" s="244" t="s">
        <v>208</v>
      </c>
      <c r="G1003" s="241"/>
      <c r="H1003" s="243" t="s">
        <v>1</v>
      </c>
      <c r="I1003" s="245"/>
      <c r="J1003" s="241"/>
      <c r="K1003" s="241"/>
      <c r="L1003" s="246"/>
      <c r="M1003" s="247"/>
      <c r="N1003" s="248"/>
      <c r="O1003" s="248"/>
      <c r="P1003" s="248"/>
      <c r="Q1003" s="248"/>
      <c r="R1003" s="248"/>
      <c r="S1003" s="248"/>
      <c r="T1003" s="249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0" t="s">
        <v>185</v>
      </c>
      <c r="AU1003" s="250" t="s">
        <v>177</v>
      </c>
      <c r="AV1003" s="13" t="s">
        <v>83</v>
      </c>
      <c r="AW1003" s="13" t="s">
        <v>34</v>
      </c>
      <c r="AX1003" s="13" t="s">
        <v>76</v>
      </c>
      <c r="AY1003" s="250" t="s">
        <v>176</v>
      </c>
    </row>
    <row r="1004" s="14" customFormat="1">
      <c r="A1004" s="14"/>
      <c r="B1004" s="251"/>
      <c r="C1004" s="252"/>
      <c r="D1004" s="242" t="s">
        <v>185</v>
      </c>
      <c r="E1004" s="253" t="s">
        <v>1</v>
      </c>
      <c r="F1004" s="254" t="s">
        <v>795</v>
      </c>
      <c r="G1004" s="252"/>
      <c r="H1004" s="255">
        <v>2.0899999999999999</v>
      </c>
      <c r="I1004" s="256"/>
      <c r="J1004" s="252"/>
      <c r="K1004" s="252"/>
      <c r="L1004" s="257"/>
      <c r="M1004" s="258"/>
      <c r="N1004" s="259"/>
      <c r="O1004" s="259"/>
      <c r="P1004" s="259"/>
      <c r="Q1004" s="259"/>
      <c r="R1004" s="259"/>
      <c r="S1004" s="259"/>
      <c r="T1004" s="26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1" t="s">
        <v>185</v>
      </c>
      <c r="AU1004" s="261" t="s">
        <v>177</v>
      </c>
      <c r="AV1004" s="14" t="s">
        <v>85</v>
      </c>
      <c r="AW1004" s="14" t="s">
        <v>34</v>
      </c>
      <c r="AX1004" s="14" t="s">
        <v>76</v>
      </c>
      <c r="AY1004" s="261" t="s">
        <v>176</v>
      </c>
    </row>
    <row r="1005" s="13" customFormat="1">
      <c r="A1005" s="13"/>
      <c r="B1005" s="240"/>
      <c r="C1005" s="241"/>
      <c r="D1005" s="242" t="s">
        <v>185</v>
      </c>
      <c r="E1005" s="243" t="s">
        <v>1</v>
      </c>
      <c r="F1005" s="244" t="s">
        <v>188</v>
      </c>
      <c r="G1005" s="241"/>
      <c r="H1005" s="243" t="s">
        <v>1</v>
      </c>
      <c r="I1005" s="245"/>
      <c r="J1005" s="241"/>
      <c r="K1005" s="241"/>
      <c r="L1005" s="246"/>
      <c r="M1005" s="247"/>
      <c r="N1005" s="248"/>
      <c r="O1005" s="248"/>
      <c r="P1005" s="248"/>
      <c r="Q1005" s="248"/>
      <c r="R1005" s="248"/>
      <c r="S1005" s="248"/>
      <c r="T1005" s="24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0" t="s">
        <v>185</v>
      </c>
      <c r="AU1005" s="250" t="s">
        <v>177</v>
      </c>
      <c r="AV1005" s="13" t="s">
        <v>83</v>
      </c>
      <c r="AW1005" s="13" t="s">
        <v>34</v>
      </c>
      <c r="AX1005" s="13" t="s">
        <v>76</v>
      </c>
      <c r="AY1005" s="250" t="s">
        <v>176</v>
      </c>
    </row>
    <row r="1006" s="13" customFormat="1">
      <c r="A1006" s="13"/>
      <c r="B1006" s="240"/>
      <c r="C1006" s="241"/>
      <c r="D1006" s="242" t="s">
        <v>185</v>
      </c>
      <c r="E1006" s="243" t="s">
        <v>1</v>
      </c>
      <c r="F1006" s="244" t="s">
        <v>216</v>
      </c>
      <c r="G1006" s="241"/>
      <c r="H1006" s="243" t="s">
        <v>1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0" t="s">
        <v>185</v>
      </c>
      <c r="AU1006" s="250" t="s">
        <v>177</v>
      </c>
      <c r="AV1006" s="13" t="s">
        <v>83</v>
      </c>
      <c r="AW1006" s="13" t="s">
        <v>34</v>
      </c>
      <c r="AX1006" s="13" t="s">
        <v>76</v>
      </c>
      <c r="AY1006" s="250" t="s">
        <v>176</v>
      </c>
    </row>
    <row r="1007" s="14" customFormat="1">
      <c r="A1007" s="14"/>
      <c r="B1007" s="251"/>
      <c r="C1007" s="252"/>
      <c r="D1007" s="242" t="s">
        <v>185</v>
      </c>
      <c r="E1007" s="253" t="s">
        <v>1</v>
      </c>
      <c r="F1007" s="254" t="s">
        <v>796</v>
      </c>
      <c r="G1007" s="252"/>
      <c r="H1007" s="255">
        <v>2.2440000000000002</v>
      </c>
      <c r="I1007" s="256"/>
      <c r="J1007" s="252"/>
      <c r="K1007" s="252"/>
      <c r="L1007" s="257"/>
      <c r="M1007" s="258"/>
      <c r="N1007" s="259"/>
      <c r="O1007" s="259"/>
      <c r="P1007" s="259"/>
      <c r="Q1007" s="259"/>
      <c r="R1007" s="259"/>
      <c r="S1007" s="259"/>
      <c r="T1007" s="26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1" t="s">
        <v>185</v>
      </c>
      <c r="AU1007" s="261" t="s">
        <v>177</v>
      </c>
      <c r="AV1007" s="14" t="s">
        <v>85</v>
      </c>
      <c r="AW1007" s="14" t="s">
        <v>34</v>
      </c>
      <c r="AX1007" s="14" t="s">
        <v>76</v>
      </c>
      <c r="AY1007" s="261" t="s">
        <v>176</v>
      </c>
    </row>
    <row r="1008" s="2" customFormat="1" ht="24.15" customHeight="1">
      <c r="A1008" s="39"/>
      <c r="B1008" s="40"/>
      <c r="C1008" s="227" t="s">
        <v>797</v>
      </c>
      <c r="D1008" s="227" t="s">
        <v>179</v>
      </c>
      <c r="E1008" s="228" t="s">
        <v>798</v>
      </c>
      <c r="F1008" s="229" t="s">
        <v>799</v>
      </c>
      <c r="G1008" s="230" t="s">
        <v>182</v>
      </c>
      <c r="H1008" s="231">
        <v>15</v>
      </c>
      <c r="I1008" s="232"/>
      <c r="J1008" s="233">
        <f>ROUND(I1008*H1008,2)</f>
        <v>0</v>
      </c>
      <c r="K1008" s="229" t="s">
        <v>225</v>
      </c>
      <c r="L1008" s="45"/>
      <c r="M1008" s="234" t="s">
        <v>1</v>
      </c>
      <c r="N1008" s="235" t="s">
        <v>41</v>
      </c>
      <c r="O1008" s="92"/>
      <c r="P1008" s="236">
        <f>O1008*H1008</f>
        <v>0</v>
      </c>
      <c r="Q1008" s="236">
        <v>0</v>
      </c>
      <c r="R1008" s="236">
        <f>Q1008*H1008</f>
        <v>0</v>
      </c>
      <c r="S1008" s="236">
        <v>0.001</v>
      </c>
      <c r="T1008" s="237">
        <f>S1008*H1008</f>
        <v>0.014999999999999999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8" t="s">
        <v>183</v>
      </c>
      <c r="AT1008" s="238" t="s">
        <v>179</v>
      </c>
      <c r="AU1008" s="238" t="s">
        <v>177</v>
      </c>
      <c r="AY1008" s="18" t="s">
        <v>176</v>
      </c>
      <c r="BE1008" s="239">
        <f>IF(N1008="základní",J1008,0)</f>
        <v>0</v>
      </c>
      <c r="BF1008" s="239">
        <f>IF(N1008="snížená",J1008,0)</f>
        <v>0</v>
      </c>
      <c r="BG1008" s="239">
        <f>IF(N1008="zákl. přenesená",J1008,0)</f>
        <v>0</v>
      </c>
      <c r="BH1008" s="239">
        <f>IF(N1008="sníž. přenesená",J1008,0)</f>
        <v>0</v>
      </c>
      <c r="BI1008" s="239">
        <f>IF(N1008="nulová",J1008,0)</f>
        <v>0</v>
      </c>
      <c r="BJ1008" s="18" t="s">
        <v>83</v>
      </c>
      <c r="BK1008" s="239">
        <f>ROUND(I1008*H1008,2)</f>
        <v>0</v>
      </c>
      <c r="BL1008" s="18" t="s">
        <v>183</v>
      </c>
      <c r="BM1008" s="238" t="s">
        <v>800</v>
      </c>
    </row>
    <row r="1009" s="2" customFormat="1">
      <c r="A1009" s="39"/>
      <c r="B1009" s="40"/>
      <c r="C1009" s="41"/>
      <c r="D1009" s="262" t="s">
        <v>194</v>
      </c>
      <c r="E1009" s="41"/>
      <c r="F1009" s="263" t="s">
        <v>801</v>
      </c>
      <c r="G1009" s="41"/>
      <c r="H1009" s="41"/>
      <c r="I1009" s="264"/>
      <c r="J1009" s="41"/>
      <c r="K1009" s="41"/>
      <c r="L1009" s="45"/>
      <c r="M1009" s="265"/>
      <c r="N1009" s="266"/>
      <c r="O1009" s="92"/>
      <c r="P1009" s="92"/>
      <c r="Q1009" s="92"/>
      <c r="R1009" s="92"/>
      <c r="S1009" s="92"/>
      <c r="T1009" s="9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194</v>
      </c>
      <c r="AU1009" s="18" t="s">
        <v>177</v>
      </c>
    </row>
    <row r="1010" s="13" customFormat="1">
      <c r="A1010" s="13"/>
      <c r="B1010" s="240"/>
      <c r="C1010" s="241"/>
      <c r="D1010" s="242" t="s">
        <v>185</v>
      </c>
      <c r="E1010" s="243" t="s">
        <v>1</v>
      </c>
      <c r="F1010" s="244" t="s">
        <v>186</v>
      </c>
      <c r="G1010" s="241"/>
      <c r="H1010" s="243" t="s">
        <v>1</v>
      </c>
      <c r="I1010" s="245"/>
      <c r="J1010" s="241"/>
      <c r="K1010" s="241"/>
      <c r="L1010" s="246"/>
      <c r="M1010" s="247"/>
      <c r="N1010" s="248"/>
      <c r="O1010" s="248"/>
      <c r="P1010" s="248"/>
      <c r="Q1010" s="248"/>
      <c r="R1010" s="248"/>
      <c r="S1010" s="248"/>
      <c r="T1010" s="24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0" t="s">
        <v>185</v>
      </c>
      <c r="AU1010" s="250" t="s">
        <v>177</v>
      </c>
      <c r="AV1010" s="13" t="s">
        <v>83</v>
      </c>
      <c r="AW1010" s="13" t="s">
        <v>34</v>
      </c>
      <c r="AX1010" s="13" t="s">
        <v>76</v>
      </c>
      <c r="AY1010" s="250" t="s">
        <v>176</v>
      </c>
    </row>
    <row r="1011" s="13" customFormat="1">
      <c r="A1011" s="13"/>
      <c r="B1011" s="240"/>
      <c r="C1011" s="241"/>
      <c r="D1011" s="242" t="s">
        <v>185</v>
      </c>
      <c r="E1011" s="243" t="s">
        <v>1</v>
      </c>
      <c r="F1011" s="244" t="s">
        <v>187</v>
      </c>
      <c r="G1011" s="241"/>
      <c r="H1011" s="243" t="s">
        <v>1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0" t="s">
        <v>185</v>
      </c>
      <c r="AU1011" s="250" t="s">
        <v>177</v>
      </c>
      <c r="AV1011" s="13" t="s">
        <v>83</v>
      </c>
      <c r="AW1011" s="13" t="s">
        <v>34</v>
      </c>
      <c r="AX1011" s="13" t="s">
        <v>76</v>
      </c>
      <c r="AY1011" s="250" t="s">
        <v>176</v>
      </c>
    </row>
    <row r="1012" s="13" customFormat="1">
      <c r="A1012" s="13"/>
      <c r="B1012" s="240"/>
      <c r="C1012" s="241"/>
      <c r="D1012" s="242" t="s">
        <v>185</v>
      </c>
      <c r="E1012" s="243" t="s">
        <v>1</v>
      </c>
      <c r="F1012" s="244" t="s">
        <v>188</v>
      </c>
      <c r="G1012" s="241"/>
      <c r="H1012" s="243" t="s">
        <v>1</v>
      </c>
      <c r="I1012" s="245"/>
      <c r="J1012" s="241"/>
      <c r="K1012" s="241"/>
      <c r="L1012" s="246"/>
      <c r="M1012" s="247"/>
      <c r="N1012" s="248"/>
      <c r="O1012" s="248"/>
      <c r="P1012" s="248"/>
      <c r="Q1012" s="248"/>
      <c r="R1012" s="248"/>
      <c r="S1012" s="248"/>
      <c r="T1012" s="24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0" t="s">
        <v>185</v>
      </c>
      <c r="AU1012" s="250" t="s">
        <v>177</v>
      </c>
      <c r="AV1012" s="13" t="s">
        <v>83</v>
      </c>
      <c r="AW1012" s="13" t="s">
        <v>34</v>
      </c>
      <c r="AX1012" s="13" t="s">
        <v>76</v>
      </c>
      <c r="AY1012" s="250" t="s">
        <v>176</v>
      </c>
    </row>
    <row r="1013" s="14" customFormat="1">
      <c r="A1013" s="14"/>
      <c r="B1013" s="251"/>
      <c r="C1013" s="252"/>
      <c r="D1013" s="242" t="s">
        <v>185</v>
      </c>
      <c r="E1013" s="253" t="s">
        <v>1</v>
      </c>
      <c r="F1013" s="254" t="s">
        <v>318</v>
      </c>
      <c r="G1013" s="252"/>
      <c r="H1013" s="255">
        <v>15</v>
      </c>
      <c r="I1013" s="256"/>
      <c r="J1013" s="252"/>
      <c r="K1013" s="252"/>
      <c r="L1013" s="257"/>
      <c r="M1013" s="258"/>
      <c r="N1013" s="259"/>
      <c r="O1013" s="259"/>
      <c r="P1013" s="259"/>
      <c r="Q1013" s="259"/>
      <c r="R1013" s="259"/>
      <c r="S1013" s="259"/>
      <c r="T1013" s="26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1" t="s">
        <v>185</v>
      </c>
      <c r="AU1013" s="261" t="s">
        <v>177</v>
      </c>
      <c r="AV1013" s="14" t="s">
        <v>85</v>
      </c>
      <c r="AW1013" s="14" t="s">
        <v>34</v>
      </c>
      <c r="AX1013" s="14" t="s">
        <v>76</v>
      </c>
      <c r="AY1013" s="261" t="s">
        <v>176</v>
      </c>
    </row>
    <row r="1014" s="2" customFormat="1" ht="24.15" customHeight="1">
      <c r="A1014" s="39"/>
      <c r="B1014" s="40"/>
      <c r="C1014" s="227" t="s">
        <v>802</v>
      </c>
      <c r="D1014" s="227" t="s">
        <v>179</v>
      </c>
      <c r="E1014" s="228" t="s">
        <v>803</v>
      </c>
      <c r="F1014" s="229" t="s">
        <v>804</v>
      </c>
      <c r="G1014" s="230" t="s">
        <v>182</v>
      </c>
      <c r="H1014" s="231">
        <v>8</v>
      </c>
      <c r="I1014" s="232"/>
      <c r="J1014" s="233">
        <f>ROUND(I1014*H1014,2)</f>
        <v>0</v>
      </c>
      <c r="K1014" s="229" t="s">
        <v>225</v>
      </c>
      <c r="L1014" s="45"/>
      <c r="M1014" s="234" t="s">
        <v>1</v>
      </c>
      <c r="N1014" s="235" t="s">
        <v>41</v>
      </c>
      <c r="O1014" s="92"/>
      <c r="P1014" s="236">
        <f>O1014*H1014</f>
        <v>0</v>
      </c>
      <c r="Q1014" s="236">
        <v>0</v>
      </c>
      <c r="R1014" s="236">
        <f>Q1014*H1014</f>
        <v>0</v>
      </c>
      <c r="S1014" s="236">
        <v>0.001</v>
      </c>
      <c r="T1014" s="237">
        <f>S1014*H1014</f>
        <v>0.0080000000000000002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8" t="s">
        <v>183</v>
      </c>
      <c r="AT1014" s="238" t="s">
        <v>179</v>
      </c>
      <c r="AU1014" s="238" t="s">
        <v>177</v>
      </c>
      <c r="AY1014" s="18" t="s">
        <v>176</v>
      </c>
      <c r="BE1014" s="239">
        <f>IF(N1014="základní",J1014,0)</f>
        <v>0</v>
      </c>
      <c r="BF1014" s="239">
        <f>IF(N1014="snížená",J1014,0)</f>
        <v>0</v>
      </c>
      <c r="BG1014" s="239">
        <f>IF(N1014="zákl. přenesená",J1014,0)</f>
        <v>0</v>
      </c>
      <c r="BH1014" s="239">
        <f>IF(N1014="sníž. přenesená",J1014,0)</f>
        <v>0</v>
      </c>
      <c r="BI1014" s="239">
        <f>IF(N1014="nulová",J1014,0)</f>
        <v>0</v>
      </c>
      <c r="BJ1014" s="18" t="s">
        <v>83</v>
      </c>
      <c r="BK1014" s="239">
        <f>ROUND(I1014*H1014,2)</f>
        <v>0</v>
      </c>
      <c r="BL1014" s="18" t="s">
        <v>183</v>
      </c>
      <c r="BM1014" s="238" t="s">
        <v>805</v>
      </c>
    </row>
    <row r="1015" s="2" customFormat="1">
      <c r="A1015" s="39"/>
      <c r="B1015" s="40"/>
      <c r="C1015" s="41"/>
      <c r="D1015" s="262" t="s">
        <v>194</v>
      </c>
      <c r="E1015" s="41"/>
      <c r="F1015" s="263" t="s">
        <v>806</v>
      </c>
      <c r="G1015" s="41"/>
      <c r="H1015" s="41"/>
      <c r="I1015" s="264"/>
      <c r="J1015" s="41"/>
      <c r="K1015" s="41"/>
      <c r="L1015" s="45"/>
      <c r="M1015" s="265"/>
      <c r="N1015" s="266"/>
      <c r="O1015" s="92"/>
      <c r="P1015" s="92"/>
      <c r="Q1015" s="92"/>
      <c r="R1015" s="92"/>
      <c r="S1015" s="92"/>
      <c r="T1015" s="93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194</v>
      </c>
      <c r="AU1015" s="18" t="s">
        <v>177</v>
      </c>
    </row>
    <row r="1016" s="13" customFormat="1">
      <c r="A1016" s="13"/>
      <c r="B1016" s="240"/>
      <c r="C1016" s="241"/>
      <c r="D1016" s="242" t="s">
        <v>185</v>
      </c>
      <c r="E1016" s="243" t="s">
        <v>1</v>
      </c>
      <c r="F1016" s="244" t="s">
        <v>186</v>
      </c>
      <c r="G1016" s="241"/>
      <c r="H1016" s="243" t="s">
        <v>1</v>
      </c>
      <c r="I1016" s="245"/>
      <c r="J1016" s="241"/>
      <c r="K1016" s="241"/>
      <c r="L1016" s="246"/>
      <c r="M1016" s="247"/>
      <c r="N1016" s="248"/>
      <c r="O1016" s="248"/>
      <c r="P1016" s="248"/>
      <c r="Q1016" s="248"/>
      <c r="R1016" s="248"/>
      <c r="S1016" s="248"/>
      <c r="T1016" s="24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0" t="s">
        <v>185</v>
      </c>
      <c r="AU1016" s="250" t="s">
        <v>177</v>
      </c>
      <c r="AV1016" s="13" t="s">
        <v>83</v>
      </c>
      <c r="AW1016" s="13" t="s">
        <v>34</v>
      </c>
      <c r="AX1016" s="13" t="s">
        <v>76</v>
      </c>
      <c r="AY1016" s="250" t="s">
        <v>176</v>
      </c>
    </row>
    <row r="1017" s="13" customFormat="1">
      <c r="A1017" s="13"/>
      <c r="B1017" s="240"/>
      <c r="C1017" s="241"/>
      <c r="D1017" s="242" t="s">
        <v>185</v>
      </c>
      <c r="E1017" s="243" t="s">
        <v>1</v>
      </c>
      <c r="F1017" s="244" t="s">
        <v>187</v>
      </c>
      <c r="G1017" s="241"/>
      <c r="H1017" s="243" t="s">
        <v>1</v>
      </c>
      <c r="I1017" s="245"/>
      <c r="J1017" s="241"/>
      <c r="K1017" s="241"/>
      <c r="L1017" s="246"/>
      <c r="M1017" s="247"/>
      <c r="N1017" s="248"/>
      <c r="O1017" s="248"/>
      <c r="P1017" s="248"/>
      <c r="Q1017" s="248"/>
      <c r="R1017" s="248"/>
      <c r="S1017" s="248"/>
      <c r="T1017" s="24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0" t="s">
        <v>185</v>
      </c>
      <c r="AU1017" s="250" t="s">
        <v>177</v>
      </c>
      <c r="AV1017" s="13" t="s">
        <v>83</v>
      </c>
      <c r="AW1017" s="13" t="s">
        <v>34</v>
      </c>
      <c r="AX1017" s="13" t="s">
        <v>76</v>
      </c>
      <c r="AY1017" s="250" t="s">
        <v>176</v>
      </c>
    </row>
    <row r="1018" s="13" customFormat="1">
      <c r="A1018" s="13"/>
      <c r="B1018" s="240"/>
      <c r="C1018" s="241"/>
      <c r="D1018" s="242" t="s">
        <v>185</v>
      </c>
      <c r="E1018" s="243" t="s">
        <v>1</v>
      </c>
      <c r="F1018" s="244" t="s">
        <v>188</v>
      </c>
      <c r="G1018" s="241"/>
      <c r="H1018" s="243" t="s">
        <v>1</v>
      </c>
      <c r="I1018" s="245"/>
      <c r="J1018" s="241"/>
      <c r="K1018" s="241"/>
      <c r="L1018" s="246"/>
      <c r="M1018" s="247"/>
      <c r="N1018" s="248"/>
      <c r="O1018" s="248"/>
      <c r="P1018" s="248"/>
      <c r="Q1018" s="248"/>
      <c r="R1018" s="248"/>
      <c r="S1018" s="248"/>
      <c r="T1018" s="24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0" t="s">
        <v>185</v>
      </c>
      <c r="AU1018" s="250" t="s">
        <v>177</v>
      </c>
      <c r="AV1018" s="13" t="s">
        <v>83</v>
      </c>
      <c r="AW1018" s="13" t="s">
        <v>34</v>
      </c>
      <c r="AX1018" s="13" t="s">
        <v>76</v>
      </c>
      <c r="AY1018" s="250" t="s">
        <v>176</v>
      </c>
    </row>
    <row r="1019" s="14" customFormat="1">
      <c r="A1019" s="14"/>
      <c r="B1019" s="251"/>
      <c r="C1019" s="252"/>
      <c r="D1019" s="242" t="s">
        <v>185</v>
      </c>
      <c r="E1019" s="253" t="s">
        <v>1</v>
      </c>
      <c r="F1019" s="254" t="s">
        <v>240</v>
      </c>
      <c r="G1019" s="252"/>
      <c r="H1019" s="255">
        <v>8</v>
      </c>
      <c r="I1019" s="256"/>
      <c r="J1019" s="252"/>
      <c r="K1019" s="252"/>
      <c r="L1019" s="257"/>
      <c r="M1019" s="258"/>
      <c r="N1019" s="259"/>
      <c r="O1019" s="259"/>
      <c r="P1019" s="259"/>
      <c r="Q1019" s="259"/>
      <c r="R1019" s="259"/>
      <c r="S1019" s="259"/>
      <c r="T1019" s="26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1" t="s">
        <v>185</v>
      </c>
      <c r="AU1019" s="261" t="s">
        <v>177</v>
      </c>
      <c r="AV1019" s="14" t="s">
        <v>85</v>
      </c>
      <c r="AW1019" s="14" t="s">
        <v>34</v>
      </c>
      <c r="AX1019" s="14" t="s">
        <v>76</v>
      </c>
      <c r="AY1019" s="261" t="s">
        <v>176</v>
      </c>
    </row>
    <row r="1020" s="2" customFormat="1" ht="24.15" customHeight="1">
      <c r="A1020" s="39"/>
      <c r="B1020" s="40"/>
      <c r="C1020" s="227" t="s">
        <v>807</v>
      </c>
      <c r="D1020" s="227" t="s">
        <v>179</v>
      </c>
      <c r="E1020" s="228" t="s">
        <v>808</v>
      </c>
      <c r="F1020" s="229" t="s">
        <v>809</v>
      </c>
      <c r="G1020" s="230" t="s">
        <v>182</v>
      </c>
      <c r="H1020" s="231">
        <v>12</v>
      </c>
      <c r="I1020" s="232"/>
      <c r="J1020" s="233">
        <f>ROUND(I1020*H1020,2)</f>
        <v>0</v>
      </c>
      <c r="K1020" s="229" t="s">
        <v>225</v>
      </c>
      <c r="L1020" s="45"/>
      <c r="M1020" s="234" t="s">
        <v>1</v>
      </c>
      <c r="N1020" s="235" t="s">
        <v>41</v>
      </c>
      <c r="O1020" s="92"/>
      <c r="P1020" s="236">
        <f>O1020*H1020</f>
        <v>0</v>
      </c>
      <c r="Q1020" s="236">
        <v>0</v>
      </c>
      <c r="R1020" s="236">
        <f>Q1020*H1020</f>
        <v>0</v>
      </c>
      <c r="S1020" s="236">
        <v>0.0030000000000000001</v>
      </c>
      <c r="T1020" s="237">
        <f>S1020*H1020</f>
        <v>0.036000000000000004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8" t="s">
        <v>183</v>
      </c>
      <c r="AT1020" s="238" t="s">
        <v>179</v>
      </c>
      <c r="AU1020" s="238" t="s">
        <v>177</v>
      </c>
      <c r="AY1020" s="18" t="s">
        <v>176</v>
      </c>
      <c r="BE1020" s="239">
        <f>IF(N1020="základní",J1020,0)</f>
        <v>0</v>
      </c>
      <c r="BF1020" s="239">
        <f>IF(N1020="snížená",J1020,0)</f>
        <v>0</v>
      </c>
      <c r="BG1020" s="239">
        <f>IF(N1020="zákl. přenesená",J1020,0)</f>
        <v>0</v>
      </c>
      <c r="BH1020" s="239">
        <f>IF(N1020="sníž. přenesená",J1020,0)</f>
        <v>0</v>
      </c>
      <c r="BI1020" s="239">
        <f>IF(N1020="nulová",J1020,0)</f>
        <v>0</v>
      </c>
      <c r="BJ1020" s="18" t="s">
        <v>83</v>
      </c>
      <c r="BK1020" s="239">
        <f>ROUND(I1020*H1020,2)</f>
        <v>0</v>
      </c>
      <c r="BL1020" s="18" t="s">
        <v>183</v>
      </c>
      <c r="BM1020" s="238" t="s">
        <v>810</v>
      </c>
    </row>
    <row r="1021" s="2" customFormat="1">
      <c r="A1021" s="39"/>
      <c r="B1021" s="40"/>
      <c r="C1021" s="41"/>
      <c r="D1021" s="262" t="s">
        <v>194</v>
      </c>
      <c r="E1021" s="41"/>
      <c r="F1021" s="263" t="s">
        <v>811</v>
      </c>
      <c r="G1021" s="41"/>
      <c r="H1021" s="41"/>
      <c r="I1021" s="264"/>
      <c r="J1021" s="41"/>
      <c r="K1021" s="41"/>
      <c r="L1021" s="45"/>
      <c r="M1021" s="265"/>
      <c r="N1021" s="266"/>
      <c r="O1021" s="92"/>
      <c r="P1021" s="92"/>
      <c r="Q1021" s="92"/>
      <c r="R1021" s="92"/>
      <c r="S1021" s="92"/>
      <c r="T1021" s="93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194</v>
      </c>
      <c r="AU1021" s="18" t="s">
        <v>177</v>
      </c>
    </row>
    <row r="1022" s="13" customFormat="1">
      <c r="A1022" s="13"/>
      <c r="B1022" s="240"/>
      <c r="C1022" s="241"/>
      <c r="D1022" s="242" t="s">
        <v>185</v>
      </c>
      <c r="E1022" s="243" t="s">
        <v>1</v>
      </c>
      <c r="F1022" s="244" t="s">
        <v>186</v>
      </c>
      <c r="G1022" s="241"/>
      <c r="H1022" s="243" t="s">
        <v>1</v>
      </c>
      <c r="I1022" s="245"/>
      <c r="J1022" s="241"/>
      <c r="K1022" s="241"/>
      <c r="L1022" s="246"/>
      <c r="M1022" s="247"/>
      <c r="N1022" s="248"/>
      <c r="O1022" s="248"/>
      <c r="P1022" s="248"/>
      <c r="Q1022" s="248"/>
      <c r="R1022" s="248"/>
      <c r="S1022" s="248"/>
      <c r="T1022" s="249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0" t="s">
        <v>185</v>
      </c>
      <c r="AU1022" s="250" t="s">
        <v>177</v>
      </c>
      <c r="AV1022" s="13" t="s">
        <v>83</v>
      </c>
      <c r="AW1022" s="13" t="s">
        <v>34</v>
      </c>
      <c r="AX1022" s="13" t="s">
        <v>76</v>
      </c>
      <c r="AY1022" s="250" t="s">
        <v>176</v>
      </c>
    </row>
    <row r="1023" s="13" customFormat="1">
      <c r="A1023" s="13"/>
      <c r="B1023" s="240"/>
      <c r="C1023" s="241"/>
      <c r="D1023" s="242" t="s">
        <v>185</v>
      </c>
      <c r="E1023" s="243" t="s">
        <v>1</v>
      </c>
      <c r="F1023" s="244" t="s">
        <v>187</v>
      </c>
      <c r="G1023" s="241"/>
      <c r="H1023" s="243" t="s">
        <v>1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0" t="s">
        <v>185</v>
      </c>
      <c r="AU1023" s="250" t="s">
        <v>177</v>
      </c>
      <c r="AV1023" s="13" t="s">
        <v>83</v>
      </c>
      <c r="AW1023" s="13" t="s">
        <v>34</v>
      </c>
      <c r="AX1023" s="13" t="s">
        <v>76</v>
      </c>
      <c r="AY1023" s="250" t="s">
        <v>176</v>
      </c>
    </row>
    <row r="1024" s="13" customFormat="1">
      <c r="A1024" s="13"/>
      <c r="B1024" s="240"/>
      <c r="C1024" s="241"/>
      <c r="D1024" s="242" t="s">
        <v>185</v>
      </c>
      <c r="E1024" s="243" t="s">
        <v>1</v>
      </c>
      <c r="F1024" s="244" t="s">
        <v>188</v>
      </c>
      <c r="G1024" s="241"/>
      <c r="H1024" s="243" t="s">
        <v>1</v>
      </c>
      <c r="I1024" s="245"/>
      <c r="J1024" s="241"/>
      <c r="K1024" s="241"/>
      <c r="L1024" s="246"/>
      <c r="M1024" s="247"/>
      <c r="N1024" s="248"/>
      <c r="O1024" s="248"/>
      <c r="P1024" s="248"/>
      <c r="Q1024" s="248"/>
      <c r="R1024" s="248"/>
      <c r="S1024" s="248"/>
      <c r="T1024" s="24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0" t="s">
        <v>185</v>
      </c>
      <c r="AU1024" s="250" t="s">
        <v>177</v>
      </c>
      <c r="AV1024" s="13" t="s">
        <v>83</v>
      </c>
      <c r="AW1024" s="13" t="s">
        <v>34</v>
      </c>
      <c r="AX1024" s="13" t="s">
        <v>76</v>
      </c>
      <c r="AY1024" s="250" t="s">
        <v>176</v>
      </c>
    </row>
    <row r="1025" s="14" customFormat="1">
      <c r="A1025" s="14"/>
      <c r="B1025" s="251"/>
      <c r="C1025" s="252"/>
      <c r="D1025" s="242" t="s">
        <v>185</v>
      </c>
      <c r="E1025" s="253" t="s">
        <v>1</v>
      </c>
      <c r="F1025" s="254" t="s">
        <v>8</v>
      </c>
      <c r="G1025" s="252"/>
      <c r="H1025" s="255">
        <v>12</v>
      </c>
      <c r="I1025" s="256"/>
      <c r="J1025" s="252"/>
      <c r="K1025" s="252"/>
      <c r="L1025" s="257"/>
      <c r="M1025" s="258"/>
      <c r="N1025" s="259"/>
      <c r="O1025" s="259"/>
      <c r="P1025" s="259"/>
      <c r="Q1025" s="259"/>
      <c r="R1025" s="259"/>
      <c r="S1025" s="259"/>
      <c r="T1025" s="26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1" t="s">
        <v>185</v>
      </c>
      <c r="AU1025" s="261" t="s">
        <v>177</v>
      </c>
      <c r="AV1025" s="14" t="s">
        <v>85</v>
      </c>
      <c r="AW1025" s="14" t="s">
        <v>34</v>
      </c>
      <c r="AX1025" s="14" t="s">
        <v>76</v>
      </c>
      <c r="AY1025" s="261" t="s">
        <v>176</v>
      </c>
    </row>
    <row r="1026" s="2" customFormat="1" ht="24.15" customHeight="1">
      <c r="A1026" s="39"/>
      <c r="B1026" s="40"/>
      <c r="C1026" s="227" t="s">
        <v>812</v>
      </c>
      <c r="D1026" s="227" t="s">
        <v>179</v>
      </c>
      <c r="E1026" s="228" t="s">
        <v>813</v>
      </c>
      <c r="F1026" s="229" t="s">
        <v>814</v>
      </c>
      <c r="G1026" s="230" t="s">
        <v>182</v>
      </c>
      <c r="H1026" s="231">
        <v>8</v>
      </c>
      <c r="I1026" s="232"/>
      <c r="J1026" s="233">
        <f>ROUND(I1026*H1026,2)</f>
        <v>0</v>
      </c>
      <c r="K1026" s="229" t="s">
        <v>225</v>
      </c>
      <c r="L1026" s="45"/>
      <c r="M1026" s="234" t="s">
        <v>1</v>
      </c>
      <c r="N1026" s="235" t="s">
        <v>41</v>
      </c>
      <c r="O1026" s="92"/>
      <c r="P1026" s="236">
        <f>O1026*H1026</f>
        <v>0</v>
      </c>
      <c r="Q1026" s="236">
        <v>0</v>
      </c>
      <c r="R1026" s="236">
        <f>Q1026*H1026</f>
        <v>0</v>
      </c>
      <c r="S1026" s="236">
        <v>0.0030000000000000001</v>
      </c>
      <c r="T1026" s="237">
        <f>S1026*H1026</f>
        <v>0.024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8" t="s">
        <v>183</v>
      </c>
      <c r="AT1026" s="238" t="s">
        <v>179</v>
      </c>
      <c r="AU1026" s="238" t="s">
        <v>177</v>
      </c>
      <c r="AY1026" s="18" t="s">
        <v>176</v>
      </c>
      <c r="BE1026" s="239">
        <f>IF(N1026="základní",J1026,0)</f>
        <v>0</v>
      </c>
      <c r="BF1026" s="239">
        <f>IF(N1026="snížená",J1026,0)</f>
        <v>0</v>
      </c>
      <c r="BG1026" s="239">
        <f>IF(N1026="zákl. přenesená",J1026,0)</f>
        <v>0</v>
      </c>
      <c r="BH1026" s="239">
        <f>IF(N1026="sníž. přenesená",J1026,0)</f>
        <v>0</v>
      </c>
      <c r="BI1026" s="239">
        <f>IF(N1026="nulová",J1026,0)</f>
        <v>0</v>
      </c>
      <c r="BJ1026" s="18" t="s">
        <v>83</v>
      </c>
      <c r="BK1026" s="239">
        <f>ROUND(I1026*H1026,2)</f>
        <v>0</v>
      </c>
      <c r="BL1026" s="18" t="s">
        <v>183</v>
      </c>
      <c r="BM1026" s="238" t="s">
        <v>815</v>
      </c>
    </row>
    <row r="1027" s="2" customFormat="1">
      <c r="A1027" s="39"/>
      <c r="B1027" s="40"/>
      <c r="C1027" s="41"/>
      <c r="D1027" s="262" t="s">
        <v>194</v>
      </c>
      <c r="E1027" s="41"/>
      <c r="F1027" s="263" t="s">
        <v>816</v>
      </c>
      <c r="G1027" s="41"/>
      <c r="H1027" s="41"/>
      <c r="I1027" s="264"/>
      <c r="J1027" s="41"/>
      <c r="K1027" s="41"/>
      <c r="L1027" s="45"/>
      <c r="M1027" s="265"/>
      <c r="N1027" s="266"/>
      <c r="O1027" s="92"/>
      <c r="P1027" s="92"/>
      <c r="Q1027" s="92"/>
      <c r="R1027" s="92"/>
      <c r="S1027" s="92"/>
      <c r="T1027" s="93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T1027" s="18" t="s">
        <v>194</v>
      </c>
      <c r="AU1027" s="18" t="s">
        <v>177</v>
      </c>
    </row>
    <row r="1028" s="13" customFormat="1">
      <c r="A1028" s="13"/>
      <c r="B1028" s="240"/>
      <c r="C1028" s="241"/>
      <c r="D1028" s="242" t="s">
        <v>185</v>
      </c>
      <c r="E1028" s="243" t="s">
        <v>1</v>
      </c>
      <c r="F1028" s="244" t="s">
        <v>186</v>
      </c>
      <c r="G1028" s="241"/>
      <c r="H1028" s="243" t="s">
        <v>1</v>
      </c>
      <c r="I1028" s="245"/>
      <c r="J1028" s="241"/>
      <c r="K1028" s="241"/>
      <c r="L1028" s="246"/>
      <c r="M1028" s="247"/>
      <c r="N1028" s="248"/>
      <c r="O1028" s="248"/>
      <c r="P1028" s="248"/>
      <c r="Q1028" s="248"/>
      <c r="R1028" s="248"/>
      <c r="S1028" s="248"/>
      <c r="T1028" s="249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0" t="s">
        <v>185</v>
      </c>
      <c r="AU1028" s="250" t="s">
        <v>177</v>
      </c>
      <c r="AV1028" s="13" t="s">
        <v>83</v>
      </c>
      <c r="AW1028" s="13" t="s">
        <v>34</v>
      </c>
      <c r="AX1028" s="13" t="s">
        <v>76</v>
      </c>
      <c r="AY1028" s="250" t="s">
        <v>176</v>
      </c>
    </row>
    <row r="1029" s="13" customFormat="1">
      <c r="A1029" s="13"/>
      <c r="B1029" s="240"/>
      <c r="C1029" s="241"/>
      <c r="D1029" s="242" t="s">
        <v>185</v>
      </c>
      <c r="E1029" s="243" t="s">
        <v>1</v>
      </c>
      <c r="F1029" s="244" t="s">
        <v>187</v>
      </c>
      <c r="G1029" s="241"/>
      <c r="H1029" s="243" t="s">
        <v>1</v>
      </c>
      <c r="I1029" s="245"/>
      <c r="J1029" s="241"/>
      <c r="K1029" s="241"/>
      <c r="L1029" s="246"/>
      <c r="M1029" s="247"/>
      <c r="N1029" s="248"/>
      <c r="O1029" s="248"/>
      <c r="P1029" s="248"/>
      <c r="Q1029" s="248"/>
      <c r="R1029" s="248"/>
      <c r="S1029" s="248"/>
      <c r="T1029" s="24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0" t="s">
        <v>185</v>
      </c>
      <c r="AU1029" s="250" t="s">
        <v>177</v>
      </c>
      <c r="AV1029" s="13" t="s">
        <v>83</v>
      </c>
      <c r="AW1029" s="13" t="s">
        <v>34</v>
      </c>
      <c r="AX1029" s="13" t="s">
        <v>76</v>
      </c>
      <c r="AY1029" s="250" t="s">
        <v>176</v>
      </c>
    </row>
    <row r="1030" s="13" customFormat="1">
      <c r="A1030" s="13"/>
      <c r="B1030" s="240"/>
      <c r="C1030" s="241"/>
      <c r="D1030" s="242" t="s">
        <v>185</v>
      </c>
      <c r="E1030" s="243" t="s">
        <v>1</v>
      </c>
      <c r="F1030" s="244" t="s">
        <v>188</v>
      </c>
      <c r="G1030" s="241"/>
      <c r="H1030" s="243" t="s">
        <v>1</v>
      </c>
      <c r="I1030" s="245"/>
      <c r="J1030" s="241"/>
      <c r="K1030" s="241"/>
      <c r="L1030" s="246"/>
      <c r="M1030" s="247"/>
      <c r="N1030" s="248"/>
      <c r="O1030" s="248"/>
      <c r="P1030" s="248"/>
      <c r="Q1030" s="248"/>
      <c r="R1030" s="248"/>
      <c r="S1030" s="248"/>
      <c r="T1030" s="249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0" t="s">
        <v>185</v>
      </c>
      <c r="AU1030" s="250" t="s">
        <v>177</v>
      </c>
      <c r="AV1030" s="13" t="s">
        <v>83</v>
      </c>
      <c r="AW1030" s="13" t="s">
        <v>34</v>
      </c>
      <c r="AX1030" s="13" t="s">
        <v>76</v>
      </c>
      <c r="AY1030" s="250" t="s">
        <v>176</v>
      </c>
    </row>
    <row r="1031" s="14" customFormat="1">
      <c r="A1031" s="14"/>
      <c r="B1031" s="251"/>
      <c r="C1031" s="252"/>
      <c r="D1031" s="242" t="s">
        <v>185</v>
      </c>
      <c r="E1031" s="253" t="s">
        <v>1</v>
      </c>
      <c r="F1031" s="254" t="s">
        <v>240</v>
      </c>
      <c r="G1031" s="252"/>
      <c r="H1031" s="255">
        <v>8</v>
      </c>
      <c r="I1031" s="256"/>
      <c r="J1031" s="252"/>
      <c r="K1031" s="252"/>
      <c r="L1031" s="257"/>
      <c r="M1031" s="258"/>
      <c r="N1031" s="259"/>
      <c r="O1031" s="259"/>
      <c r="P1031" s="259"/>
      <c r="Q1031" s="259"/>
      <c r="R1031" s="259"/>
      <c r="S1031" s="259"/>
      <c r="T1031" s="26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1" t="s">
        <v>185</v>
      </c>
      <c r="AU1031" s="261" t="s">
        <v>177</v>
      </c>
      <c r="AV1031" s="14" t="s">
        <v>85</v>
      </c>
      <c r="AW1031" s="14" t="s">
        <v>34</v>
      </c>
      <c r="AX1031" s="14" t="s">
        <v>76</v>
      </c>
      <c r="AY1031" s="261" t="s">
        <v>176</v>
      </c>
    </row>
    <row r="1032" s="2" customFormat="1" ht="24.15" customHeight="1">
      <c r="A1032" s="39"/>
      <c r="B1032" s="40"/>
      <c r="C1032" s="227" t="s">
        <v>817</v>
      </c>
      <c r="D1032" s="227" t="s">
        <v>179</v>
      </c>
      <c r="E1032" s="228" t="s">
        <v>818</v>
      </c>
      <c r="F1032" s="229" t="s">
        <v>819</v>
      </c>
      <c r="G1032" s="230" t="s">
        <v>182</v>
      </c>
      <c r="H1032" s="231">
        <v>10</v>
      </c>
      <c r="I1032" s="232"/>
      <c r="J1032" s="233">
        <f>ROUND(I1032*H1032,2)</f>
        <v>0</v>
      </c>
      <c r="K1032" s="229" t="s">
        <v>225</v>
      </c>
      <c r="L1032" s="45"/>
      <c r="M1032" s="234" t="s">
        <v>1</v>
      </c>
      <c r="N1032" s="235" t="s">
        <v>41</v>
      </c>
      <c r="O1032" s="92"/>
      <c r="P1032" s="236">
        <f>O1032*H1032</f>
        <v>0</v>
      </c>
      <c r="Q1032" s="236">
        <v>0</v>
      </c>
      <c r="R1032" s="236">
        <f>Q1032*H1032</f>
        <v>0</v>
      </c>
      <c r="S1032" s="236">
        <v>0.0040000000000000001</v>
      </c>
      <c r="T1032" s="237">
        <f>S1032*H1032</f>
        <v>0.040000000000000001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8" t="s">
        <v>183</v>
      </c>
      <c r="AT1032" s="238" t="s">
        <v>179</v>
      </c>
      <c r="AU1032" s="238" t="s">
        <v>177</v>
      </c>
      <c r="AY1032" s="18" t="s">
        <v>176</v>
      </c>
      <c r="BE1032" s="239">
        <f>IF(N1032="základní",J1032,0)</f>
        <v>0</v>
      </c>
      <c r="BF1032" s="239">
        <f>IF(N1032="snížená",J1032,0)</f>
        <v>0</v>
      </c>
      <c r="BG1032" s="239">
        <f>IF(N1032="zákl. přenesená",J1032,0)</f>
        <v>0</v>
      </c>
      <c r="BH1032" s="239">
        <f>IF(N1032="sníž. přenesená",J1032,0)</f>
        <v>0</v>
      </c>
      <c r="BI1032" s="239">
        <f>IF(N1032="nulová",J1032,0)</f>
        <v>0</v>
      </c>
      <c r="BJ1032" s="18" t="s">
        <v>83</v>
      </c>
      <c r="BK1032" s="239">
        <f>ROUND(I1032*H1032,2)</f>
        <v>0</v>
      </c>
      <c r="BL1032" s="18" t="s">
        <v>183</v>
      </c>
      <c r="BM1032" s="238" t="s">
        <v>820</v>
      </c>
    </row>
    <row r="1033" s="2" customFormat="1">
      <c r="A1033" s="39"/>
      <c r="B1033" s="40"/>
      <c r="C1033" s="41"/>
      <c r="D1033" s="262" t="s">
        <v>194</v>
      </c>
      <c r="E1033" s="41"/>
      <c r="F1033" s="263" t="s">
        <v>821</v>
      </c>
      <c r="G1033" s="41"/>
      <c r="H1033" s="41"/>
      <c r="I1033" s="264"/>
      <c r="J1033" s="41"/>
      <c r="K1033" s="41"/>
      <c r="L1033" s="45"/>
      <c r="M1033" s="265"/>
      <c r="N1033" s="266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194</v>
      </c>
      <c r="AU1033" s="18" t="s">
        <v>177</v>
      </c>
    </row>
    <row r="1034" s="13" customFormat="1">
      <c r="A1034" s="13"/>
      <c r="B1034" s="240"/>
      <c r="C1034" s="241"/>
      <c r="D1034" s="242" t="s">
        <v>185</v>
      </c>
      <c r="E1034" s="243" t="s">
        <v>1</v>
      </c>
      <c r="F1034" s="244" t="s">
        <v>186</v>
      </c>
      <c r="G1034" s="241"/>
      <c r="H1034" s="243" t="s">
        <v>1</v>
      </c>
      <c r="I1034" s="245"/>
      <c r="J1034" s="241"/>
      <c r="K1034" s="241"/>
      <c r="L1034" s="246"/>
      <c r="M1034" s="247"/>
      <c r="N1034" s="248"/>
      <c r="O1034" s="248"/>
      <c r="P1034" s="248"/>
      <c r="Q1034" s="248"/>
      <c r="R1034" s="248"/>
      <c r="S1034" s="248"/>
      <c r="T1034" s="24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0" t="s">
        <v>185</v>
      </c>
      <c r="AU1034" s="250" t="s">
        <v>177</v>
      </c>
      <c r="AV1034" s="13" t="s">
        <v>83</v>
      </c>
      <c r="AW1034" s="13" t="s">
        <v>34</v>
      </c>
      <c r="AX1034" s="13" t="s">
        <v>76</v>
      </c>
      <c r="AY1034" s="250" t="s">
        <v>176</v>
      </c>
    </row>
    <row r="1035" s="13" customFormat="1">
      <c r="A1035" s="13"/>
      <c r="B1035" s="240"/>
      <c r="C1035" s="241"/>
      <c r="D1035" s="242" t="s">
        <v>185</v>
      </c>
      <c r="E1035" s="243" t="s">
        <v>1</v>
      </c>
      <c r="F1035" s="244" t="s">
        <v>187</v>
      </c>
      <c r="G1035" s="241"/>
      <c r="H1035" s="243" t="s">
        <v>1</v>
      </c>
      <c r="I1035" s="245"/>
      <c r="J1035" s="241"/>
      <c r="K1035" s="241"/>
      <c r="L1035" s="246"/>
      <c r="M1035" s="247"/>
      <c r="N1035" s="248"/>
      <c r="O1035" s="248"/>
      <c r="P1035" s="248"/>
      <c r="Q1035" s="248"/>
      <c r="R1035" s="248"/>
      <c r="S1035" s="248"/>
      <c r="T1035" s="24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0" t="s">
        <v>185</v>
      </c>
      <c r="AU1035" s="250" t="s">
        <v>177</v>
      </c>
      <c r="AV1035" s="13" t="s">
        <v>83</v>
      </c>
      <c r="AW1035" s="13" t="s">
        <v>34</v>
      </c>
      <c r="AX1035" s="13" t="s">
        <v>76</v>
      </c>
      <c r="AY1035" s="250" t="s">
        <v>176</v>
      </c>
    </row>
    <row r="1036" s="13" customFormat="1">
      <c r="A1036" s="13"/>
      <c r="B1036" s="240"/>
      <c r="C1036" s="241"/>
      <c r="D1036" s="242" t="s">
        <v>185</v>
      </c>
      <c r="E1036" s="243" t="s">
        <v>1</v>
      </c>
      <c r="F1036" s="244" t="s">
        <v>188</v>
      </c>
      <c r="G1036" s="241"/>
      <c r="H1036" s="243" t="s">
        <v>1</v>
      </c>
      <c r="I1036" s="245"/>
      <c r="J1036" s="241"/>
      <c r="K1036" s="241"/>
      <c r="L1036" s="246"/>
      <c r="M1036" s="247"/>
      <c r="N1036" s="248"/>
      <c r="O1036" s="248"/>
      <c r="P1036" s="248"/>
      <c r="Q1036" s="248"/>
      <c r="R1036" s="248"/>
      <c r="S1036" s="248"/>
      <c r="T1036" s="24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0" t="s">
        <v>185</v>
      </c>
      <c r="AU1036" s="250" t="s">
        <v>177</v>
      </c>
      <c r="AV1036" s="13" t="s">
        <v>83</v>
      </c>
      <c r="AW1036" s="13" t="s">
        <v>34</v>
      </c>
      <c r="AX1036" s="13" t="s">
        <v>76</v>
      </c>
      <c r="AY1036" s="250" t="s">
        <v>176</v>
      </c>
    </row>
    <row r="1037" s="14" customFormat="1">
      <c r="A1037" s="14"/>
      <c r="B1037" s="251"/>
      <c r="C1037" s="252"/>
      <c r="D1037" s="242" t="s">
        <v>185</v>
      </c>
      <c r="E1037" s="253" t="s">
        <v>1</v>
      </c>
      <c r="F1037" s="254" t="s">
        <v>259</v>
      </c>
      <c r="G1037" s="252"/>
      <c r="H1037" s="255">
        <v>10</v>
      </c>
      <c r="I1037" s="256"/>
      <c r="J1037" s="252"/>
      <c r="K1037" s="252"/>
      <c r="L1037" s="257"/>
      <c r="M1037" s="258"/>
      <c r="N1037" s="259"/>
      <c r="O1037" s="259"/>
      <c r="P1037" s="259"/>
      <c r="Q1037" s="259"/>
      <c r="R1037" s="259"/>
      <c r="S1037" s="259"/>
      <c r="T1037" s="26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1" t="s">
        <v>185</v>
      </c>
      <c r="AU1037" s="261" t="s">
        <v>177</v>
      </c>
      <c r="AV1037" s="14" t="s">
        <v>85</v>
      </c>
      <c r="AW1037" s="14" t="s">
        <v>34</v>
      </c>
      <c r="AX1037" s="14" t="s">
        <v>76</v>
      </c>
      <c r="AY1037" s="261" t="s">
        <v>176</v>
      </c>
    </row>
    <row r="1038" s="2" customFormat="1" ht="24.15" customHeight="1">
      <c r="A1038" s="39"/>
      <c r="B1038" s="40"/>
      <c r="C1038" s="227" t="s">
        <v>822</v>
      </c>
      <c r="D1038" s="227" t="s">
        <v>179</v>
      </c>
      <c r="E1038" s="228" t="s">
        <v>823</v>
      </c>
      <c r="F1038" s="229" t="s">
        <v>824</v>
      </c>
      <c r="G1038" s="230" t="s">
        <v>182</v>
      </c>
      <c r="H1038" s="231">
        <v>7</v>
      </c>
      <c r="I1038" s="232"/>
      <c r="J1038" s="233">
        <f>ROUND(I1038*H1038,2)</f>
        <v>0</v>
      </c>
      <c r="K1038" s="229" t="s">
        <v>225</v>
      </c>
      <c r="L1038" s="45"/>
      <c r="M1038" s="234" t="s">
        <v>1</v>
      </c>
      <c r="N1038" s="235" t="s">
        <v>41</v>
      </c>
      <c r="O1038" s="92"/>
      <c r="P1038" s="236">
        <f>O1038*H1038</f>
        <v>0</v>
      </c>
      <c r="Q1038" s="236">
        <v>0</v>
      </c>
      <c r="R1038" s="236">
        <f>Q1038*H1038</f>
        <v>0</v>
      </c>
      <c r="S1038" s="236">
        <v>0.0080000000000000002</v>
      </c>
      <c r="T1038" s="237">
        <f>S1038*H1038</f>
        <v>0.056000000000000001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8" t="s">
        <v>183</v>
      </c>
      <c r="AT1038" s="238" t="s">
        <v>179</v>
      </c>
      <c r="AU1038" s="238" t="s">
        <v>177</v>
      </c>
      <c r="AY1038" s="18" t="s">
        <v>176</v>
      </c>
      <c r="BE1038" s="239">
        <f>IF(N1038="základní",J1038,0)</f>
        <v>0</v>
      </c>
      <c r="BF1038" s="239">
        <f>IF(N1038="snížená",J1038,0)</f>
        <v>0</v>
      </c>
      <c r="BG1038" s="239">
        <f>IF(N1038="zákl. přenesená",J1038,0)</f>
        <v>0</v>
      </c>
      <c r="BH1038" s="239">
        <f>IF(N1038="sníž. přenesená",J1038,0)</f>
        <v>0</v>
      </c>
      <c r="BI1038" s="239">
        <f>IF(N1038="nulová",J1038,0)</f>
        <v>0</v>
      </c>
      <c r="BJ1038" s="18" t="s">
        <v>83</v>
      </c>
      <c r="BK1038" s="239">
        <f>ROUND(I1038*H1038,2)</f>
        <v>0</v>
      </c>
      <c r="BL1038" s="18" t="s">
        <v>183</v>
      </c>
      <c r="BM1038" s="238" t="s">
        <v>825</v>
      </c>
    </row>
    <row r="1039" s="2" customFormat="1">
      <c r="A1039" s="39"/>
      <c r="B1039" s="40"/>
      <c r="C1039" s="41"/>
      <c r="D1039" s="262" t="s">
        <v>194</v>
      </c>
      <c r="E1039" s="41"/>
      <c r="F1039" s="263" t="s">
        <v>826</v>
      </c>
      <c r="G1039" s="41"/>
      <c r="H1039" s="41"/>
      <c r="I1039" s="264"/>
      <c r="J1039" s="41"/>
      <c r="K1039" s="41"/>
      <c r="L1039" s="45"/>
      <c r="M1039" s="265"/>
      <c r="N1039" s="266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194</v>
      </c>
      <c r="AU1039" s="18" t="s">
        <v>177</v>
      </c>
    </row>
    <row r="1040" s="13" customFormat="1">
      <c r="A1040" s="13"/>
      <c r="B1040" s="240"/>
      <c r="C1040" s="241"/>
      <c r="D1040" s="242" t="s">
        <v>185</v>
      </c>
      <c r="E1040" s="243" t="s">
        <v>1</v>
      </c>
      <c r="F1040" s="244" t="s">
        <v>186</v>
      </c>
      <c r="G1040" s="241"/>
      <c r="H1040" s="243" t="s">
        <v>1</v>
      </c>
      <c r="I1040" s="245"/>
      <c r="J1040" s="241"/>
      <c r="K1040" s="241"/>
      <c r="L1040" s="246"/>
      <c r="M1040" s="247"/>
      <c r="N1040" s="248"/>
      <c r="O1040" s="248"/>
      <c r="P1040" s="248"/>
      <c r="Q1040" s="248"/>
      <c r="R1040" s="248"/>
      <c r="S1040" s="248"/>
      <c r="T1040" s="24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0" t="s">
        <v>185</v>
      </c>
      <c r="AU1040" s="250" t="s">
        <v>177</v>
      </c>
      <c r="AV1040" s="13" t="s">
        <v>83</v>
      </c>
      <c r="AW1040" s="13" t="s">
        <v>34</v>
      </c>
      <c r="AX1040" s="13" t="s">
        <v>76</v>
      </c>
      <c r="AY1040" s="250" t="s">
        <v>176</v>
      </c>
    </row>
    <row r="1041" s="13" customFormat="1">
      <c r="A1041" s="13"/>
      <c r="B1041" s="240"/>
      <c r="C1041" s="241"/>
      <c r="D1041" s="242" t="s">
        <v>185</v>
      </c>
      <c r="E1041" s="243" t="s">
        <v>1</v>
      </c>
      <c r="F1041" s="244" t="s">
        <v>187</v>
      </c>
      <c r="G1041" s="241"/>
      <c r="H1041" s="243" t="s">
        <v>1</v>
      </c>
      <c r="I1041" s="245"/>
      <c r="J1041" s="241"/>
      <c r="K1041" s="241"/>
      <c r="L1041" s="246"/>
      <c r="M1041" s="247"/>
      <c r="N1041" s="248"/>
      <c r="O1041" s="248"/>
      <c r="P1041" s="248"/>
      <c r="Q1041" s="248"/>
      <c r="R1041" s="248"/>
      <c r="S1041" s="248"/>
      <c r="T1041" s="24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0" t="s">
        <v>185</v>
      </c>
      <c r="AU1041" s="250" t="s">
        <v>177</v>
      </c>
      <c r="AV1041" s="13" t="s">
        <v>83</v>
      </c>
      <c r="AW1041" s="13" t="s">
        <v>34</v>
      </c>
      <c r="AX1041" s="13" t="s">
        <v>76</v>
      </c>
      <c r="AY1041" s="250" t="s">
        <v>176</v>
      </c>
    </row>
    <row r="1042" s="13" customFormat="1">
      <c r="A1042" s="13"/>
      <c r="B1042" s="240"/>
      <c r="C1042" s="241"/>
      <c r="D1042" s="242" t="s">
        <v>185</v>
      </c>
      <c r="E1042" s="243" t="s">
        <v>1</v>
      </c>
      <c r="F1042" s="244" t="s">
        <v>188</v>
      </c>
      <c r="G1042" s="241"/>
      <c r="H1042" s="243" t="s">
        <v>1</v>
      </c>
      <c r="I1042" s="245"/>
      <c r="J1042" s="241"/>
      <c r="K1042" s="241"/>
      <c r="L1042" s="246"/>
      <c r="M1042" s="247"/>
      <c r="N1042" s="248"/>
      <c r="O1042" s="248"/>
      <c r="P1042" s="248"/>
      <c r="Q1042" s="248"/>
      <c r="R1042" s="248"/>
      <c r="S1042" s="248"/>
      <c r="T1042" s="24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0" t="s">
        <v>185</v>
      </c>
      <c r="AU1042" s="250" t="s">
        <v>177</v>
      </c>
      <c r="AV1042" s="13" t="s">
        <v>83</v>
      </c>
      <c r="AW1042" s="13" t="s">
        <v>34</v>
      </c>
      <c r="AX1042" s="13" t="s">
        <v>76</v>
      </c>
      <c r="AY1042" s="250" t="s">
        <v>176</v>
      </c>
    </row>
    <row r="1043" s="14" customFormat="1">
      <c r="A1043" s="14"/>
      <c r="B1043" s="251"/>
      <c r="C1043" s="252"/>
      <c r="D1043" s="242" t="s">
        <v>185</v>
      </c>
      <c r="E1043" s="253" t="s">
        <v>1</v>
      </c>
      <c r="F1043" s="254" t="s">
        <v>201</v>
      </c>
      <c r="G1043" s="252"/>
      <c r="H1043" s="255">
        <v>7</v>
      </c>
      <c r="I1043" s="256"/>
      <c r="J1043" s="252"/>
      <c r="K1043" s="252"/>
      <c r="L1043" s="257"/>
      <c r="M1043" s="258"/>
      <c r="N1043" s="259"/>
      <c r="O1043" s="259"/>
      <c r="P1043" s="259"/>
      <c r="Q1043" s="259"/>
      <c r="R1043" s="259"/>
      <c r="S1043" s="259"/>
      <c r="T1043" s="26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1" t="s">
        <v>185</v>
      </c>
      <c r="AU1043" s="261" t="s">
        <v>177</v>
      </c>
      <c r="AV1043" s="14" t="s">
        <v>85</v>
      </c>
      <c r="AW1043" s="14" t="s">
        <v>34</v>
      </c>
      <c r="AX1043" s="14" t="s">
        <v>76</v>
      </c>
      <c r="AY1043" s="261" t="s">
        <v>176</v>
      </c>
    </row>
    <row r="1044" s="2" customFormat="1" ht="24.15" customHeight="1">
      <c r="A1044" s="39"/>
      <c r="B1044" s="40"/>
      <c r="C1044" s="227" t="s">
        <v>827</v>
      </c>
      <c r="D1044" s="227" t="s">
        <v>179</v>
      </c>
      <c r="E1044" s="228" t="s">
        <v>828</v>
      </c>
      <c r="F1044" s="229" t="s">
        <v>829</v>
      </c>
      <c r="G1044" s="230" t="s">
        <v>182</v>
      </c>
      <c r="H1044" s="231">
        <v>2</v>
      </c>
      <c r="I1044" s="232"/>
      <c r="J1044" s="233">
        <f>ROUND(I1044*H1044,2)</f>
        <v>0</v>
      </c>
      <c r="K1044" s="229" t="s">
        <v>225</v>
      </c>
      <c r="L1044" s="45"/>
      <c r="M1044" s="234" t="s">
        <v>1</v>
      </c>
      <c r="N1044" s="235" t="s">
        <v>41</v>
      </c>
      <c r="O1044" s="92"/>
      <c r="P1044" s="236">
        <f>O1044*H1044</f>
        <v>0</v>
      </c>
      <c r="Q1044" s="236">
        <v>0</v>
      </c>
      <c r="R1044" s="236">
        <f>Q1044*H1044</f>
        <v>0</v>
      </c>
      <c r="S1044" s="236">
        <v>0.012</v>
      </c>
      <c r="T1044" s="237">
        <f>S1044*H1044</f>
        <v>0.024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8" t="s">
        <v>183</v>
      </c>
      <c r="AT1044" s="238" t="s">
        <v>179</v>
      </c>
      <c r="AU1044" s="238" t="s">
        <v>177</v>
      </c>
      <c r="AY1044" s="18" t="s">
        <v>176</v>
      </c>
      <c r="BE1044" s="239">
        <f>IF(N1044="základní",J1044,0)</f>
        <v>0</v>
      </c>
      <c r="BF1044" s="239">
        <f>IF(N1044="snížená",J1044,0)</f>
        <v>0</v>
      </c>
      <c r="BG1044" s="239">
        <f>IF(N1044="zákl. přenesená",J1044,0)</f>
        <v>0</v>
      </c>
      <c r="BH1044" s="239">
        <f>IF(N1044="sníž. přenesená",J1044,0)</f>
        <v>0</v>
      </c>
      <c r="BI1044" s="239">
        <f>IF(N1044="nulová",J1044,0)</f>
        <v>0</v>
      </c>
      <c r="BJ1044" s="18" t="s">
        <v>83</v>
      </c>
      <c r="BK1044" s="239">
        <f>ROUND(I1044*H1044,2)</f>
        <v>0</v>
      </c>
      <c r="BL1044" s="18" t="s">
        <v>183</v>
      </c>
      <c r="BM1044" s="238" t="s">
        <v>830</v>
      </c>
    </row>
    <row r="1045" s="2" customFormat="1">
      <c r="A1045" s="39"/>
      <c r="B1045" s="40"/>
      <c r="C1045" s="41"/>
      <c r="D1045" s="262" t="s">
        <v>194</v>
      </c>
      <c r="E1045" s="41"/>
      <c r="F1045" s="263" t="s">
        <v>831</v>
      </c>
      <c r="G1045" s="41"/>
      <c r="H1045" s="41"/>
      <c r="I1045" s="264"/>
      <c r="J1045" s="41"/>
      <c r="K1045" s="41"/>
      <c r="L1045" s="45"/>
      <c r="M1045" s="265"/>
      <c r="N1045" s="266"/>
      <c r="O1045" s="92"/>
      <c r="P1045" s="92"/>
      <c r="Q1045" s="92"/>
      <c r="R1045" s="92"/>
      <c r="S1045" s="92"/>
      <c r="T1045" s="93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194</v>
      </c>
      <c r="AU1045" s="18" t="s">
        <v>177</v>
      </c>
    </row>
    <row r="1046" s="13" customFormat="1">
      <c r="A1046" s="13"/>
      <c r="B1046" s="240"/>
      <c r="C1046" s="241"/>
      <c r="D1046" s="242" t="s">
        <v>185</v>
      </c>
      <c r="E1046" s="243" t="s">
        <v>1</v>
      </c>
      <c r="F1046" s="244" t="s">
        <v>186</v>
      </c>
      <c r="G1046" s="241"/>
      <c r="H1046" s="243" t="s">
        <v>1</v>
      </c>
      <c r="I1046" s="245"/>
      <c r="J1046" s="241"/>
      <c r="K1046" s="241"/>
      <c r="L1046" s="246"/>
      <c r="M1046" s="247"/>
      <c r="N1046" s="248"/>
      <c r="O1046" s="248"/>
      <c r="P1046" s="248"/>
      <c r="Q1046" s="248"/>
      <c r="R1046" s="248"/>
      <c r="S1046" s="248"/>
      <c r="T1046" s="249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0" t="s">
        <v>185</v>
      </c>
      <c r="AU1046" s="250" t="s">
        <v>177</v>
      </c>
      <c r="AV1046" s="13" t="s">
        <v>83</v>
      </c>
      <c r="AW1046" s="13" t="s">
        <v>34</v>
      </c>
      <c r="AX1046" s="13" t="s">
        <v>76</v>
      </c>
      <c r="AY1046" s="250" t="s">
        <v>176</v>
      </c>
    </row>
    <row r="1047" s="13" customFormat="1">
      <c r="A1047" s="13"/>
      <c r="B1047" s="240"/>
      <c r="C1047" s="241"/>
      <c r="D1047" s="242" t="s">
        <v>185</v>
      </c>
      <c r="E1047" s="243" t="s">
        <v>1</v>
      </c>
      <c r="F1047" s="244" t="s">
        <v>187</v>
      </c>
      <c r="G1047" s="241"/>
      <c r="H1047" s="243" t="s">
        <v>1</v>
      </c>
      <c r="I1047" s="245"/>
      <c r="J1047" s="241"/>
      <c r="K1047" s="241"/>
      <c r="L1047" s="246"/>
      <c r="M1047" s="247"/>
      <c r="N1047" s="248"/>
      <c r="O1047" s="248"/>
      <c r="P1047" s="248"/>
      <c r="Q1047" s="248"/>
      <c r="R1047" s="248"/>
      <c r="S1047" s="248"/>
      <c r="T1047" s="24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0" t="s">
        <v>185</v>
      </c>
      <c r="AU1047" s="250" t="s">
        <v>177</v>
      </c>
      <c r="AV1047" s="13" t="s">
        <v>83</v>
      </c>
      <c r="AW1047" s="13" t="s">
        <v>34</v>
      </c>
      <c r="AX1047" s="13" t="s">
        <v>76</v>
      </c>
      <c r="AY1047" s="250" t="s">
        <v>176</v>
      </c>
    </row>
    <row r="1048" s="13" customFormat="1">
      <c r="A1048" s="13"/>
      <c r="B1048" s="240"/>
      <c r="C1048" s="241"/>
      <c r="D1048" s="242" t="s">
        <v>185</v>
      </c>
      <c r="E1048" s="243" t="s">
        <v>1</v>
      </c>
      <c r="F1048" s="244" t="s">
        <v>188</v>
      </c>
      <c r="G1048" s="241"/>
      <c r="H1048" s="243" t="s">
        <v>1</v>
      </c>
      <c r="I1048" s="245"/>
      <c r="J1048" s="241"/>
      <c r="K1048" s="241"/>
      <c r="L1048" s="246"/>
      <c r="M1048" s="247"/>
      <c r="N1048" s="248"/>
      <c r="O1048" s="248"/>
      <c r="P1048" s="248"/>
      <c r="Q1048" s="248"/>
      <c r="R1048" s="248"/>
      <c r="S1048" s="248"/>
      <c r="T1048" s="24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0" t="s">
        <v>185</v>
      </c>
      <c r="AU1048" s="250" t="s">
        <v>177</v>
      </c>
      <c r="AV1048" s="13" t="s">
        <v>83</v>
      </c>
      <c r="AW1048" s="13" t="s">
        <v>34</v>
      </c>
      <c r="AX1048" s="13" t="s">
        <v>76</v>
      </c>
      <c r="AY1048" s="250" t="s">
        <v>176</v>
      </c>
    </row>
    <row r="1049" s="14" customFormat="1">
      <c r="A1049" s="14"/>
      <c r="B1049" s="251"/>
      <c r="C1049" s="252"/>
      <c r="D1049" s="242" t="s">
        <v>185</v>
      </c>
      <c r="E1049" s="253" t="s">
        <v>1</v>
      </c>
      <c r="F1049" s="254" t="s">
        <v>85</v>
      </c>
      <c r="G1049" s="252"/>
      <c r="H1049" s="255">
        <v>2</v>
      </c>
      <c r="I1049" s="256"/>
      <c r="J1049" s="252"/>
      <c r="K1049" s="252"/>
      <c r="L1049" s="257"/>
      <c r="M1049" s="258"/>
      <c r="N1049" s="259"/>
      <c r="O1049" s="259"/>
      <c r="P1049" s="259"/>
      <c r="Q1049" s="259"/>
      <c r="R1049" s="259"/>
      <c r="S1049" s="259"/>
      <c r="T1049" s="26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1" t="s">
        <v>185</v>
      </c>
      <c r="AU1049" s="261" t="s">
        <v>177</v>
      </c>
      <c r="AV1049" s="14" t="s">
        <v>85</v>
      </c>
      <c r="AW1049" s="14" t="s">
        <v>34</v>
      </c>
      <c r="AX1049" s="14" t="s">
        <v>76</v>
      </c>
      <c r="AY1049" s="261" t="s">
        <v>176</v>
      </c>
    </row>
    <row r="1050" s="2" customFormat="1" ht="24.15" customHeight="1">
      <c r="A1050" s="39"/>
      <c r="B1050" s="40"/>
      <c r="C1050" s="227" t="s">
        <v>832</v>
      </c>
      <c r="D1050" s="227" t="s">
        <v>179</v>
      </c>
      <c r="E1050" s="228" t="s">
        <v>833</v>
      </c>
      <c r="F1050" s="229" t="s">
        <v>834</v>
      </c>
      <c r="G1050" s="230" t="s">
        <v>182</v>
      </c>
      <c r="H1050" s="231">
        <v>2</v>
      </c>
      <c r="I1050" s="232"/>
      <c r="J1050" s="233">
        <f>ROUND(I1050*H1050,2)</f>
        <v>0</v>
      </c>
      <c r="K1050" s="229" t="s">
        <v>225</v>
      </c>
      <c r="L1050" s="45"/>
      <c r="M1050" s="234" t="s">
        <v>1</v>
      </c>
      <c r="N1050" s="235" t="s">
        <v>41</v>
      </c>
      <c r="O1050" s="92"/>
      <c r="P1050" s="236">
        <f>O1050*H1050</f>
        <v>0</v>
      </c>
      <c r="Q1050" s="236">
        <v>0</v>
      </c>
      <c r="R1050" s="236">
        <f>Q1050*H1050</f>
        <v>0</v>
      </c>
      <c r="S1050" s="236">
        <v>0.016</v>
      </c>
      <c r="T1050" s="237">
        <f>S1050*H1050</f>
        <v>0.032000000000000001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8" t="s">
        <v>183</v>
      </c>
      <c r="AT1050" s="238" t="s">
        <v>179</v>
      </c>
      <c r="AU1050" s="238" t="s">
        <v>177</v>
      </c>
      <c r="AY1050" s="18" t="s">
        <v>176</v>
      </c>
      <c r="BE1050" s="239">
        <f>IF(N1050="základní",J1050,0)</f>
        <v>0</v>
      </c>
      <c r="BF1050" s="239">
        <f>IF(N1050="snížená",J1050,0)</f>
        <v>0</v>
      </c>
      <c r="BG1050" s="239">
        <f>IF(N1050="zákl. přenesená",J1050,0)</f>
        <v>0</v>
      </c>
      <c r="BH1050" s="239">
        <f>IF(N1050="sníž. přenesená",J1050,0)</f>
        <v>0</v>
      </c>
      <c r="BI1050" s="239">
        <f>IF(N1050="nulová",J1050,0)</f>
        <v>0</v>
      </c>
      <c r="BJ1050" s="18" t="s">
        <v>83</v>
      </c>
      <c r="BK1050" s="239">
        <f>ROUND(I1050*H1050,2)</f>
        <v>0</v>
      </c>
      <c r="BL1050" s="18" t="s">
        <v>183</v>
      </c>
      <c r="BM1050" s="238" t="s">
        <v>835</v>
      </c>
    </row>
    <row r="1051" s="2" customFormat="1">
      <c r="A1051" s="39"/>
      <c r="B1051" s="40"/>
      <c r="C1051" s="41"/>
      <c r="D1051" s="262" t="s">
        <v>194</v>
      </c>
      <c r="E1051" s="41"/>
      <c r="F1051" s="263" t="s">
        <v>836</v>
      </c>
      <c r="G1051" s="41"/>
      <c r="H1051" s="41"/>
      <c r="I1051" s="264"/>
      <c r="J1051" s="41"/>
      <c r="K1051" s="41"/>
      <c r="L1051" s="45"/>
      <c r="M1051" s="265"/>
      <c r="N1051" s="266"/>
      <c r="O1051" s="92"/>
      <c r="P1051" s="92"/>
      <c r="Q1051" s="92"/>
      <c r="R1051" s="92"/>
      <c r="S1051" s="92"/>
      <c r="T1051" s="93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T1051" s="18" t="s">
        <v>194</v>
      </c>
      <c r="AU1051" s="18" t="s">
        <v>177</v>
      </c>
    </row>
    <row r="1052" s="13" customFormat="1">
      <c r="A1052" s="13"/>
      <c r="B1052" s="240"/>
      <c r="C1052" s="241"/>
      <c r="D1052" s="242" t="s">
        <v>185</v>
      </c>
      <c r="E1052" s="243" t="s">
        <v>1</v>
      </c>
      <c r="F1052" s="244" t="s">
        <v>186</v>
      </c>
      <c r="G1052" s="241"/>
      <c r="H1052" s="243" t="s">
        <v>1</v>
      </c>
      <c r="I1052" s="245"/>
      <c r="J1052" s="241"/>
      <c r="K1052" s="241"/>
      <c r="L1052" s="246"/>
      <c r="M1052" s="247"/>
      <c r="N1052" s="248"/>
      <c r="O1052" s="248"/>
      <c r="P1052" s="248"/>
      <c r="Q1052" s="248"/>
      <c r="R1052" s="248"/>
      <c r="S1052" s="248"/>
      <c r="T1052" s="24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0" t="s">
        <v>185</v>
      </c>
      <c r="AU1052" s="250" t="s">
        <v>177</v>
      </c>
      <c r="AV1052" s="13" t="s">
        <v>83</v>
      </c>
      <c r="AW1052" s="13" t="s">
        <v>34</v>
      </c>
      <c r="AX1052" s="13" t="s">
        <v>76</v>
      </c>
      <c r="AY1052" s="250" t="s">
        <v>176</v>
      </c>
    </row>
    <row r="1053" s="13" customFormat="1">
      <c r="A1053" s="13"/>
      <c r="B1053" s="240"/>
      <c r="C1053" s="241"/>
      <c r="D1053" s="242" t="s">
        <v>185</v>
      </c>
      <c r="E1053" s="243" t="s">
        <v>1</v>
      </c>
      <c r="F1053" s="244" t="s">
        <v>187</v>
      </c>
      <c r="G1053" s="241"/>
      <c r="H1053" s="243" t="s">
        <v>1</v>
      </c>
      <c r="I1053" s="245"/>
      <c r="J1053" s="241"/>
      <c r="K1053" s="241"/>
      <c r="L1053" s="246"/>
      <c r="M1053" s="247"/>
      <c r="N1053" s="248"/>
      <c r="O1053" s="248"/>
      <c r="P1053" s="248"/>
      <c r="Q1053" s="248"/>
      <c r="R1053" s="248"/>
      <c r="S1053" s="248"/>
      <c r="T1053" s="24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0" t="s">
        <v>185</v>
      </c>
      <c r="AU1053" s="250" t="s">
        <v>177</v>
      </c>
      <c r="AV1053" s="13" t="s">
        <v>83</v>
      </c>
      <c r="AW1053" s="13" t="s">
        <v>34</v>
      </c>
      <c r="AX1053" s="13" t="s">
        <v>76</v>
      </c>
      <c r="AY1053" s="250" t="s">
        <v>176</v>
      </c>
    </row>
    <row r="1054" s="13" customFormat="1">
      <c r="A1054" s="13"/>
      <c r="B1054" s="240"/>
      <c r="C1054" s="241"/>
      <c r="D1054" s="242" t="s">
        <v>185</v>
      </c>
      <c r="E1054" s="243" t="s">
        <v>1</v>
      </c>
      <c r="F1054" s="244" t="s">
        <v>188</v>
      </c>
      <c r="G1054" s="241"/>
      <c r="H1054" s="243" t="s">
        <v>1</v>
      </c>
      <c r="I1054" s="245"/>
      <c r="J1054" s="241"/>
      <c r="K1054" s="241"/>
      <c r="L1054" s="246"/>
      <c r="M1054" s="247"/>
      <c r="N1054" s="248"/>
      <c r="O1054" s="248"/>
      <c r="P1054" s="248"/>
      <c r="Q1054" s="248"/>
      <c r="R1054" s="248"/>
      <c r="S1054" s="248"/>
      <c r="T1054" s="24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0" t="s">
        <v>185</v>
      </c>
      <c r="AU1054" s="250" t="s">
        <v>177</v>
      </c>
      <c r="AV1054" s="13" t="s">
        <v>83</v>
      </c>
      <c r="AW1054" s="13" t="s">
        <v>34</v>
      </c>
      <c r="AX1054" s="13" t="s">
        <v>76</v>
      </c>
      <c r="AY1054" s="250" t="s">
        <v>176</v>
      </c>
    </row>
    <row r="1055" s="14" customFormat="1">
      <c r="A1055" s="14"/>
      <c r="B1055" s="251"/>
      <c r="C1055" s="252"/>
      <c r="D1055" s="242" t="s">
        <v>185</v>
      </c>
      <c r="E1055" s="253" t="s">
        <v>1</v>
      </c>
      <c r="F1055" s="254" t="s">
        <v>85</v>
      </c>
      <c r="G1055" s="252"/>
      <c r="H1055" s="255">
        <v>2</v>
      </c>
      <c r="I1055" s="256"/>
      <c r="J1055" s="252"/>
      <c r="K1055" s="252"/>
      <c r="L1055" s="257"/>
      <c r="M1055" s="258"/>
      <c r="N1055" s="259"/>
      <c r="O1055" s="259"/>
      <c r="P1055" s="259"/>
      <c r="Q1055" s="259"/>
      <c r="R1055" s="259"/>
      <c r="S1055" s="259"/>
      <c r="T1055" s="26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1" t="s">
        <v>185</v>
      </c>
      <c r="AU1055" s="261" t="s">
        <v>177</v>
      </c>
      <c r="AV1055" s="14" t="s">
        <v>85</v>
      </c>
      <c r="AW1055" s="14" t="s">
        <v>34</v>
      </c>
      <c r="AX1055" s="14" t="s">
        <v>76</v>
      </c>
      <c r="AY1055" s="261" t="s">
        <v>176</v>
      </c>
    </row>
    <row r="1056" s="2" customFormat="1" ht="24.15" customHeight="1">
      <c r="A1056" s="39"/>
      <c r="B1056" s="40"/>
      <c r="C1056" s="227" t="s">
        <v>837</v>
      </c>
      <c r="D1056" s="227" t="s">
        <v>179</v>
      </c>
      <c r="E1056" s="228" t="s">
        <v>838</v>
      </c>
      <c r="F1056" s="229" t="s">
        <v>839</v>
      </c>
      <c r="G1056" s="230" t="s">
        <v>182</v>
      </c>
      <c r="H1056" s="231">
        <v>5</v>
      </c>
      <c r="I1056" s="232"/>
      <c r="J1056" s="233">
        <f>ROUND(I1056*H1056,2)</f>
        <v>0</v>
      </c>
      <c r="K1056" s="229" t="s">
        <v>225</v>
      </c>
      <c r="L1056" s="45"/>
      <c r="M1056" s="234" t="s">
        <v>1</v>
      </c>
      <c r="N1056" s="235" t="s">
        <v>41</v>
      </c>
      <c r="O1056" s="92"/>
      <c r="P1056" s="236">
        <f>O1056*H1056</f>
        <v>0</v>
      </c>
      <c r="Q1056" s="236">
        <v>0</v>
      </c>
      <c r="R1056" s="236">
        <f>Q1056*H1056</f>
        <v>0</v>
      </c>
      <c r="S1056" s="236">
        <v>0.025000000000000001</v>
      </c>
      <c r="T1056" s="237">
        <f>S1056*H1056</f>
        <v>0.125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8" t="s">
        <v>183</v>
      </c>
      <c r="AT1056" s="238" t="s">
        <v>179</v>
      </c>
      <c r="AU1056" s="238" t="s">
        <v>177</v>
      </c>
      <c r="AY1056" s="18" t="s">
        <v>176</v>
      </c>
      <c r="BE1056" s="239">
        <f>IF(N1056="základní",J1056,0)</f>
        <v>0</v>
      </c>
      <c r="BF1056" s="239">
        <f>IF(N1056="snížená",J1056,0)</f>
        <v>0</v>
      </c>
      <c r="BG1056" s="239">
        <f>IF(N1056="zákl. přenesená",J1056,0)</f>
        <v>0</v>
      </c>
      <c r="BH1056" s="239">
        <f>IF(N1056="sníž. přenesená",J1056,0)</f>
        <v>0</v>
      </c>
      <c r="BI1056" s="239">
        <f>IF(N1056="nulová",J1056,0)</f>
        <v>0</v>
      </c>
      <c r="BJ1056" s="18" t="s">
        <v>83</v>
      </c>
      <c r="BK1056" s="239">
        <f>ROUND(I1056*H1056,2)</f>
        <v>0</v>
      </c>
      <c r="BL1056" s="18" t="s">
        <v>183</v>
      </c>
      <c r="BM1056" s="238" t="s">
        <v>840</v>
      </c>
    </row>
    <row r="1057" s="2" customFormat="1">
      <c r="A1057" s="39"/>
      <c r="B1057" s="40"/>
      <c r="C1057" s="41"/>
      <c r="D1057" s="262" t="s">
        <v>194</v>
      </c>
      <c r="E1057" s="41"/>
      <c r="F1057" s="263" t="s">
        <v>841</v>
      </c>
      <c r="G1057" s="41"/>
      <c r="H1057" s="41"/>
      <c r="I1057" s="264"/>
      <c r="J1057" s="41"/>
      <c r="K1057" s="41"/>
      <c r="L1057" s="45"/>
      <c r="M1057" s="265"/>
      <c r="N1057" s="266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194</v>
      </c>
      <c r="AU1057" s="18" t="s">
        <v>177</v>
      </c>
    </row>
    <row r="1058" s="13" customFormat="1">
      <c r="A1058" s="13"/>
      <c r="B1058" s="240"/>
      <c r="C1058" s="241"/>
      <c r="D1058" s="242" t="s">
        <v>185</v>
      </c>
      <c r="E1058" s="243" t="s">
        <v>1</v>
      </c>
      <c r="F1058" s="244" t="s">
        <v>186</v>
      </c>
      <c r="G1058" s="241"/>
      <c r="H1058" s="243" t="s">
        <v>1</v>
      </c>
      <c r="I1058" s="245"/>
      <c r="J1058" s="241"/>
      <c r="K1058" s="241"/>
      <c r="L1058" s="246"/>
      <c r="M1058" s="247"/>
      <c r="N1058" s="248"/>
      <c r="O1058" s="248"/>
      <c r="P1058" s="248"/>
      <c r="Q1058" s="248"/>
      <c r="R1058" s="248"/>
      <c r="S1058" s="248"/>
      <c r="T1058" s="24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0" t="s">
        <v>185</v>
      </c>
      <c r="AU1058" s="250" t="s">
        <v>177</v>
      </c>
      <c r="AV1058" s="13" t="s">
        <v>83</v>
      </c>
      <c r="AW1058" s="13" t="s">
        <v>34</v>
      </c>
      <c r="AX1058" s="13" t="s">
        <v>76</v>
      </c>
      <c r="AY1058" s="250" t="s">
        <v>176</v>
      </c>
    </row>
    <row r="1059" s="13" customFormat="1">
      <c r="A1059" s="13"/>
      <c r="B1059" s="240"/>
      <c r="C1059" s="241"/>
      <c r="D1059" s="242" t="s">
        <v>185</v>
      </c>
      <c r="E1059" s="243" t="s">
        <v>1</v>
      </c>
      <c r="F1059" s="244" t="s">
        <v>187</v>
      </c>
      <c r="G1059" s="241"/>
      <c r="H1059" s="243" t="s">
        <v>1</v>
      </c>
      <c r="I1059" s="245"/>
      <c r="J1059" s="241"/>
      <c r="K1059" s="241"/>
      <c r="L1059" s="246"/>
      <c r="M1059" s="247"/>
      <c r="N1059" s="248"/>
      <c r="O1059" s="248"/>
      <c r="P1059" s="248"/>
      <c r="Q1059" s="248"/>
      <c r="R1059" s="248"/>
      <c r="S1059" s="248"/>
      <c r="T1059" s="24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0" t="s">
        <v>185</v>
      </c>
      <c r="AU1059" s="250" t="s">
        <v>177</v>
      </c>
      <c r="AV1059" s="13" t="s">
        <v>83</v>
      </c>
      <c r="AW1059" s="13" t="s">
        <v>34</v>
      </c>
      <c r="AX1059" s="13" t="s">
        <v>76</v>
      </c>
      <c r="AY1059" s="250" t="s">
        <v>176</v>
      </c>
    </row>
    <row r="1060" s="13" customFormat="1">
      <c r="A1060" s="13"/>
      <c r="B1060" s="240"/>
      <c r="C1060" s="241"/>
      <c r="D1060" s="242" t="s">
        <v>185</v>
      </c>
      <c r="E1060" s="243" t="s">
        <v>1</v>
      </c>
      <c r="F1060" s="244" t="s">
        <v>188</v>
      </c>
      <c r="G1060" s="241"/>
      <c r="H1060" s="243" t="s">
        <v>1</v>
      </c>
      <c r="I1060" s="245"/>
      <c r="J1060" s="241"/>
      <c r="K1060" s="241"/>
      <c r="L1060" s="246"/>
      <c r="M1060" s="247"/>
      <c r="N1060" s="248"/>
      <c r="O1060" s="248"/>
      <c r="P1060" s="248"/>
      <c r="Q1060" s="248"/>
      <c r="R1060" s="248"/>
      <c r="S1060" s="248"/>
      <c r="T1060" s="24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0" t="s">
        <v>185</v>
      </c>
      <c r="AU1060" s="250" t="s">
        <v>177</v>
      </c>
      <c r="AV1060" s="13" t="s">
        <v>83</v>
      </c>
      <c r="AW1060" s="13" t="s">
        <v>34</v>
      </c>
      <c r="AX1060" s="13" t="s">
        <v>76</v>
      </c>
      <c r="AY1060" s="250" t="s">
        <v>176</v>
      </c>
    </row>
    <row r="1061" s="14" customFormat="1">
      <c r="A1061" s="14"/>
      <c r="B1061" s="251"/>
      <c r="C1061" s="252"/>
      <c r="D1061" s="242" t="s">
        <v>185</v>
      </c>
      <c r="E1061" s="253" t="s">
        <v>1</v>
      </c>
      <c r="F1061" s="254" t="s">
        <v>210</v>
      </c>
      <c r="G1061" s="252"/>
      <c r="H1061" s="255">
        <v>5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1" t="s">
        <v>185</v>
      </c>
      <c r="AU1061" s="261" t="s">
        <v>177</v>
      </c>
      <c r="AV1061" s="14" t="s">
        <v>85</v>
      </c>
      <c r="AW1061" s="14" t="s">
        <v>34</v>
      </c>
      <c r="AX1061" s="14" t="s">
        <v>76</v>
      </c>
      <c r="AY1061" s="261" t="s">
        <v>176</v>
      </c>
    </row>
    <row r="1062" s="2" customFormat="1" ht="24.15" customHeight="1">
      <c r="A1062" s="39"/>
      <c r="B1062" s="40"/>
      <c r="C1062" s="227" t="s">
        <v>842</v>
      </c>
      <c r="D1062" s="227" t="s">
        <v>179</v>
      </c>
      <c r="E1062" s="228" t="s">
        <v>843</v>
      </c>
      <c r="F1062" s="229" t="s">
        <v>844</v>
      </c>
      <c r="G1062" s="230" t="s">
        <v>182</v>
      </c>
      <c r="H1062" s="231">
        <v>4</v>
      </c>
      <c r="I1062" s="232"/>
      <c r="J1062" s="233">
        <f>ROUND(I1062*H1062,2)</f>
        <v>0</v>
      </c>
      <c r="K1062" s="229" t="s">
        <v>225</v>
      </c>
      <c r="L1062" s="45"/>
      <c r="M1062" s="234" t="s">
        <v>1</v>
      </c>
      <c r="N1062" s="235" t="s">
        <v>41</v>
      </c>
      <c r="O1062" s="92"/>
      <c r="P1062" s="236">
        <f>O1062*H1062</f>
        <v>0</v>
      </c>
      <c r="Q1062" s="236">
        <v>0</v>
      </c>
      <c r="R1062" s="236">
        <f>Q1062*H1062</f>
        <v>0</v>
      </c>
      <c r="S1062" s="236">
        <v>0.053999999999999999</v>
      </c>
      <c r="T1062" s="237">
        <f>S1062*H1062</f>
        <v>0.216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8" t="s">
        <v>183</v>
      </c>
      <c r="AT1062" s="238" t="s">
        <v>179</v>
      </c>
      <c r="AU1062" s="238" t="s">
        <v>177</v>
      </c>
      <c r="AY1062" s="18" t="s">
        <v>176</v>
      </c>
      <c r="BE1062" s="239">
        <f>IF(N1062="základní",J1062,0)</f>
        <v>0</v>
      </c>
      <c r="BF1062" s="239">
        <f>IF(N1062="snížená",J1062,0)</f>
        <v>0</v>
      </c>
      <c r="BG1062" s="239">
        <f>IF(N1062="zákl. přenesená",J1062,0)</f>
        <v>0</v>
      </c>
      <c r="BH1062" s="239">
        <f>IF(N1062="sníž. přenesená",J1062,0)</f>
        <v>0</v>
      </c>
      <c r="BI1062" s="239">
        <f>IF(N1062="nulová",J1062,0)</f>
        <v>0</v>
      </c>
      <c r="BJ1062" s="18" t="s">
        <v>83</v>
      </c>
      <c r="BK1062" s="239">
        <f>ROUND(I1062*H1062,2)</f>
        <v>0</v>
      </c>
      <c r="BL1062" s="18" t="s">
        <v>183</v>
      </c>
      <c r="BM1062" s="238" t="s">
        <v>845</v>
      </c>
    </row>
    <row r="1063" s="2" customFormat="1">
      <c r="A1063" s="39"/>
      <c r="B1063" s="40"/>
      <c r="C1063" s="41"/>
      <c r="D1063" s="262" t="s">
        <v>194</v>
      </c>
      <c r="E1063" s="41"/>
      <c r="F1063" s="263" t="s">
        <v>846</v>
      </c>
      <c r="G1063" s="41"/>
      <c r="H1063" s="41"/>
      <c r="I1063" s="264"/>
      <c r="J1063" s="41"/>
      <c r="K1063" s="41"/>
      <c r="L1063" s="45"/>
      <c r="M1063" s="265"/>
      <c r="N1063" s="266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194</v>
      </c>
      <c r="AU1063" s="18" t="s">
        <v>177</v>
      </c>
    </row>
    <row r="1064" s="13" customFormat="1">
      <c r="A1064" s="13"/>
      <c r="B1064" s="240"/>
      <c r="C1064" s="241"/>
      <c r="D1064" s="242" t="s">
        <v>185</v>
      </c>
      <c r="E1064" s="243" t="s">
        <v>1</v>
      </c>
      <c r="F1064" s="244" t="s">
        <v>186</v>
      </c>
      <c r="G1064" s="241"/>
      <c r="H1064" s="243" t="s">
        <v>1</v>
      </c>
      <c r="I1064" s="245"/>
      <c r="J1064" s="241"/>
      <c r="K1064" s="241"/>
      <c r="L1064" s="246"/>
      <c r="M1064" s="247"/>
      <c r="N1064" s="248"/>
      <c r="O1064" s="248"/>
      <c r="P1064" s="248"/>
      <c r="Q1064" s="248"/>
      <c r="R1064" s="248"/>
      <c r="S1064" s="248"/>
      <c r="T1064" s="24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0" t="s">
        <v>185</v>
      </c>
      <c r="AU1064" s="250" t="s">
        <v>177</v>
      </c>
      <c r="AV1064" s="13" t="s">
        <v>83</v>
      </c>
      <c r="AW1064" s="13" t="s">
        <v>34</v>
      </c>
      <c r="AX1064" s="13" t="s">
        <v>76</v>
      </c>
      <c r="AY1064" s="250" t="s">
        <v>176</v>
      </c>
    </row>
    <row r="1065" s="13" customFormat="1">
      <c r="A1065" s="13"/>
      <c r="B1065" s="240"/>
      <c r="C1065" s="241"/>
      <c r="D1065" s="242" t="s">
        <v>185</v>
      </c>
      <c r="E1065" s="243" t="s">
        <v>1</v>
      </c>
      <c r="F1065" s="244" t="s">
        <v>187</v>
      </c>
      <c r="G1065" s="241"/>
      <c r="H1065" s="243" t="s">
        <v>1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0" t="s">
        <v>185</v>
      </c>
      <c r="AU1065" s="250" t="s">
        <v>177</v>
      </c>
      <c r="AV1065" s="13" t="s">
        <v>83</v>
      </c>
      <c r="AW1065" s="13" t="s">
        <v>34</v>
      </c>
      <c r="AX1065" s="13" t="s">
        <v>76</v>
      </c>
      <c r="AY1065" s="250" t="s">
        <v>176</v>
      </c>
    </row>
    <row r="1066" s="13" customFormat="1">
      <c r="A1066" s="13"/>
      <c r="B1066" s="240"/>
      <c r="C1066" s="241"/>
      <c r="D1066" s="242" t="s">
        <v>185</v>
      </c>
      <c r="E1066" s="243" t="s">
        <v>1</v>
      </c>
      <c r="F1066" s="244" t="s">
        <v>188</v>
      </c>
      <c r="G1066" s="241"/>
      <c r="H1066" s="243" t="s">
        <v>1</v>
      </c>
      <c r="I1066" s="245"/>
      <c r="J1066" s="241"/>
      <c r="K1066" s="241"/>
      <c r="L1066" s="246"/>
      <c r="M1066" s="247"/>
      <c r="N1066" s="248"/>
      <c r="O1066" s="248"/>
      <c r="P1066" s="248"/>
      <c r="Q1066" s="248"/>
      <c r="R1066" s="248"/>
      <c r="S1066" s="248"/>
      <c r="T1066" s="249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0" t="s">
        <v>185</v>
      </c>
      <c r="AU1066" s="250" t="s">
        <v>177</v>
      </c>
      <c r="AV1066" s="13" t="s">
        <v>83</v>
      </c>
      <c r="AW1066" s="13" t="s">
        <v>34</v>
      </c>
      <c r="AX1066" s="13" t="s">
        <v>76</v>
      </c>
      <c r="AY1066" s="250" t="s">
        <v>176</v>
      </c>
    </row>
    <row r="1067" s="14" customFormat="1">
      <c r="A1067" s="14"/>
      <c r="B1067" s="251"/>
      <c r="C1067" s="252"/>
      <c r="D1067" s="242" t="s">
        <v>185</v>
      </c>
      <c r="E1067" s="253" t="s">
        <v>1</v>
      </c>
      <c r="F1067" s="254" t="s">
        <v>183</v>
      </c>
      <c r="G1067" s="252"/>
      <c r="H1067" s="255">
        <v>4</v>
      </c>
      <c r="I1067" s="256"/>
      <c r="J1067" s="252"/>
      <c r="K1067" s="252"/>
      <c r="L1067" s="257"/>
      <c r="M1067" s="258"/>
      <c r="N1067" s="259"/>
      <c r="O1067" s="259"/>
      <c r="P1067" s="259"/>
      <c r="Q1067" s="259"/>
      <c r="R1067" s="259"/>
      <c r="S1067" s="259"/>
      <c r="T1067" s="26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1" t="s">
        <v>185</v>
      </c>
      <c r="AU1067" s="261" t="s">
        <v>177</v>
      </c>
      <c r="AV1067" s="14" t="s">
        <v>85</v>
      </c>
      <c r="AW1067" s="14" t="s">
        <v>34</v>
      </c>
      <c r="AX1067" s="14" t="s">
        <v>76</v>
      </c>
      <c r="AY1067" s="261" t="s">
        <v>176</v>
      </c>
    </row>
    <row r="1068" s="2" customFormat="1" ht="24.15" customHeight="1">
      <c r="A1068" s="39"/>
      <c r="B1068" s="40"/>
      <c r="C1068" s="227" t="s">
        <v>847</v>
      </c>
      <c r="D1068" s="227" t="s">
        <v>179</v>
      </c>
      <c r="E1068" s="228" t="s">
        <v>848</v>
      </c>
      <c r="F1068" s="229" t="s">
        <v>849</v>
      </c>
      <c r="G1068" s="230" t="s">
        <v>182</v>
      </c>
      <c r="H1068" s="231">
        <v>1</v>
      </c>
      <c r="I1068" s="232"/>
      <c r="J1068" s="233">
        <f>ROUND(I1068*H1068,2)</f>
        <v>0</v>
      </c>
      <c r="K1068" s="229" t="s">
        <v>225</v>
      </c>
      <c r="L1068" s="45"/>
      <c r="M1068" s="234" t="s">
        <v>1</v>
      </c>
      <c r="N1068" s="235" t="s">
        <v>41</v>
      </c>
      <c r="O1068" s="92"/>
      <c r="P1068" s="236">
        <f>O1068*H1068</f>
        <v>0</v>
      </c>
      <c r="Q1068" s="236">
        <v>0</v>
      </c>
      <c r="R1068" s="236">
        <f>Q1068*H1068</f>
        <v>0</v>
      </c>
      <c r="S1068" s="236">
        <v>0.073999999999999996</v>
      </c>
      <c r="T1068" s="237">
        <f>S1068*H1068</f>
        <v>0.073999999999999996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8" t="s">
        <v>183</v>
      </c>
      <c r="AT1068" s="238" t="s">
        <v>179</v>
      </c>
      <c r="AU1068" s="238" t="s">
        <v>177</v>
      </c>
      <c r="AY1068" s="18" t="s">
        <v>176</v>
      </c>
      <c r="BE1068" s="239">
        <f>IF(N1068="základní",J1068,0)</f>
        <v>0</v>
      </c>
      <c r="BF1068" s="239">
        <f>IF(N1068="snížená",J1068,0)</f>
        <v>0</v>
      </c>
      <c r="BG1068" s="239">
        <f>IF(N1068="zákl. přenesená",J1068,0)</f>
        <v>0</v>
      </c>
      <c r="BH1068" s="239">
        <f>IF(N1068="sníž. přenesená",J1068,0)</f>
        <v>0</v>
      </c>
      <c r="BI1068" s="239">
        <f>IF(N1068="nulová",J1068,0)</f>
        <v>0</v>
      </c>
      <c r="BJ1068" s="18" t="s">
        <v>83</v>
      </c>
      <c r="BK1068" s="239">
        <f>ROUND(I1068*H1068,2)</f>
        <v>0</v>
      </c>
      <c r="BL1068" s="18" t="s">
        <v>183</v>
      </c>
      <c r="BM1068" s="238" t="s">
        <v>850</v>
      </c>
    </row>
    <row r="1069" s="2" customFormat="1">
      <c r="A1069" s="39"/>
      <c r="B1069" s="40"/>
      <c r="C1069" s="41"/>
      <c r="D1069" s="262" t="s">
        <v>194</v>
      </c>
      <c r="E1069" s="41"/>
      <c r="F1069" s="263" t="s">
        <v>851</v>
      </c>
      <c r="G1069" s="41"/>
      <c r="H1069" s="41"/>
      <c r="I1069" s="264"/>
      <c r="J1069" s="41"/>
      <c r="K1069" s="41"/>
      <c r="L1069" s="45"/>
      <c r="M1069" s="265"/>
      <c r="N1069" s="266"/>
      <c r="O1069" s="92"/>
      <c r="P1069" s="92"/>
      <c r="Q1069" s="92"/>
      <c r="R1069" s="92"/>
      <c r="S1069" s="92"/>
      <c r="T1069" s="93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194</v>
      </c>
      <c r="AU1069" s="18" t="s">
        <v>177</v>
      </c>
    </row>
    <row r="1070" s="13" customFormat="1">
      <c r="A1070" s="13"/>
      <c r="B1070" s="240"/>
      <c r="C1070" s="241"/>
      <c r="D1070" s="242" t="s">
        <v>185</v>
      </c>
      <c r="E1070" s="243" t="s">
        <v>1</v>
      </c>
      <c r="F1070" s="244" t="s">
        <v>186</v>
      </c>
      <c r="G1070" s="241"/>
      <c r="H1070" s="243" t="s">
        <v>1</v>
      </c>
      <c r="I1070" s="245"/>
      <c r="J1070" s="241"/>
      <c r="K1070" s="241"/>
      <c r="L1070" s="246"/>
      <c r="M1070" s="247"/>
      <c r="N1070" s="248"/>
      <c r="O1070" s="248"/>
      <c r="P1070" s="248"/>
      <c r="Q1070" s="248"/>
      <c r="R1070" s="248"/>
      <c r="S1070" s="248"/>
      <c r="T1070" s="24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0" t="s">
        <v>185</v>
      </c>
      <c r="AU1070" s="250" t="s">
        <v>177</v>
      </c>
      <c r="AV1070" s="13" t="s">
        <v>83</v>
      </c>
      <c r="AW1070" s="13" t="s">
        <v>34</v>
      </c>
      <c r="AX1070" s="13" t="s">
        <v>76</v>
      </c>
      <c r="AY1070" s="250" t="s">
        <v>176</v>
      </c>
    </row>
    <row r="1071" s="13" customFormat="1">
      <c r="A1071" s="13"/>
      <c r="B1071" s="240"/>
      <c r="C1071" s="241"/>
      <c r="D1071" s="242" t="s">
        <v>185</v>
      </c>
      <c r="E1071" s="243" t="s">
        <v>1</v>
      </c>
      <c r="F1071" s="244" t="s">
        <v>187</v>
      </c>
      <c r="G1071" s="241"/>
      <c r="H1071" s="243" t="s">
        <v>1</v>
      </c>
      <c r="I1071" s="245"/>
      <c r="J1071" s="241"/>
      <c r="K1071" s="241"/>
      <c r="L1071" s="246"/>
      <c r="M1071" s="247"/>
      <c r="N1071" s="248"/>
      <c r="O1071" s="248"/>
      <c r="P1071" s="248"/>
      <c r="Q1071" s="248"/>
      <c r="R1071" s="248"/>
      <c r="S1071" s="248"/>
      <c r="T1071" s="24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0" t="s">
        <v>185</v>
      </c>
      <c r="AU1071" s="250" t="s">
        <v>177</v>
      </c>
      <c r="AV1071" s="13" t="s">
        <v>83</v>
      </c>
      <c r="AW1071" s="13" t="s">
        <v>34</v>
      </c>
      <c r="AX1071" s="13" t="s">
        <v>76</v>
      </c>
      <c r="AY1071" s="250" t="s">
        <v>176</v>
      </c>
    </row>
    <row r="1072" s="13" customFormat="1">
      <c r="A1072" s="13"/>
      <c r="B1072" s="240"/>
      <c r="C1072" s="241"/>
      <c r="D1072" s="242" t="s">
        <v>185</v>
      </c>
      <c r="E1072" s="243" t="s">
        <v>1</v>
      </c>
      <c r="F1072" s="244" t="s">
        <v>188</v>
      </c>
      <c r="G1072" s="241"/>
      <c r="H1072" s="243" t="s">
        <v>1</v>
      </c>
      <c r="I1072" s="245"/>
      <c r="J1072" s="241"/>
      <c r="K1072" s="241"/>
      <c r="L1072" s="246"/>
      <c r="M1072" s="247"/>
      <c r="N1072" s="248"/>
      <c r="O1072" s="248"/>
      <c r="P1072" s="248"/>
      <c r="Q1072" s="248"/>
      <c r="R1072" s="248"/>
      <c r="S1072" s="248"/>
      <c r="T1072" s="24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0" t="s">
        <v>185</v>
      </c>
      <c r="AU1072" s="250" t="s">
        <v>177</v>
      </c>
      <c r="AV1072" s="13" t="s">
        <v>83</v>
      </c>
      <c r="AW1072" s="13" t="s">
        <v>34</v>
      </c>
      <c r="AX1072" s="13" t="s">
        <v>76</v>
      </c>
      <c r="AY1072" s="250" t="s">
        <v>176</v>
      </c>
    </row>
    <row r="1073" s="14" customFormat="1">
      <c r="A1073" s="14"/>
      <c r="B1073" s="251"/>
      <c r="C1073" s="252"/>
      <c r="D1073" s="242" t="s">
        <v>185</v>
      </c>
      <c r="E1073" s="253" t="s">
        <v>1</v>
      </c>
      <c r="F1073" s="254" t="s">
        <v>83</v>
      </c>
      <c r="G1073" s="252"/>
      <c r="H1073" s="255">
        <v>1</v>
      </c>
      <c r="I1073" s="256"/>
      <c r="J1073" s="252"/>
      <c r="K1073" s="252"/>
      <c r="L1073" s="257"/>
      <c r="M1073" s="258"/>
      <c r="N1073" s="259"/>
      <c r="O1073" s="259"/>
      <c r="P1073" s="259"/>
      <c r="Q1073" s="259"/>
      <c r="R1073" s="259"/>
      <c r="S1073" s="259"/>
      <c r="T1073" s="26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1" t="s">
        <v>185</v>
      </c>
      <c r="AU1073" s="261" t="s">
        <v>177</v>
      </c>
      <c r="AV1073" s="14" t="s">
        <v>85</v>
      </c>
      <c r="AW1073" s="14" t="s">
        <v>34</v>
      </c>
      <c r="AX1073" s="14" t="s">
        <v>76</v>
      </c>
      <c r="AY1073" s="261" t="s">
        <v>176</v>
      </c>
    </row>
    <row r="1074" s="2" customFormat="1" ht="24.15" customHeight="1">
      <c r="A1074" s="39"/>
      <c r="B1074" s="40"/>
      <c r="C1074" s="227" t="s">
        <v>852</v>
      </c>
      <c r="D1074" s="227" t="s">
        <v>179</v>
      </c>
      <c r="E1074" s="228" t="s">
        <v>853</v>
      </c>
      <c r="F1074" s="229" t="s">
        <v>854</v>
      </c>
      <c r="G1074" s="230" t="s">
        <v>182</v>
      </c>
      <c r="H1074" s="231">
        <v>6</v>
      </c>
      <c r="I1074" s="232"/>
      <c r="J1074" s="233">
        <f>ROUND(I1074*H1074,2)</f>
        <v>0</v>
      </c>
      <c r="K1074" s="229" t="s">
        <v>225</v>
      </c>
      <c r="L1074" s="45"/>
      <c r="M1074" s="234" t="s">
        <v>1</v>
      </c>
      <c r="N1074" s="235" t="s">
        <v>41</v>
      </c>
      <c r="O1074" s="92"/>
      <c r="P1074" s="236">
        <f>O1074*H1074</f>
        <v>0</v>
      </c>
      <c r="Q1074" s="236">
        <v>0</v>
      </c>
      <c r="R1074" s="236">
        <f>Q1074*H1074</f>
        <v>0</v>
      </c>
      <c r="S1074" s="236">
        <v>0.124</v>
      </c>
      <c r="T1074" s="237">
        <f>S1074*H1074</f>
        <v>0.74399999999999999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8" t="s">
        <v>183</v>
      </c>
      <c r="AT1074" s="238" t="s">
        <v>179</v>
      </c>
      <c r="AU1074" s="238" t="s">
        <v>177</v>
      </c>
      <c r="AY1074" s="18" t="s">
        <v>176</v>
      </c>
      <c r="BE1074" s="239">
        <f>IF(N1074="základní",J1074,0)</f>
        <v>0</v>
      </c>
      <c r="BF1074" s="239">
        <f>IF(N1074="snížená",J1074,0)</f>
        <v>0</v>
      </c>
      <c r="BG1074" s="239">
        <f>IF(N1074="zákl. přenesená",J1074,0)</f>
        <v>0</v>
      </c>
      <c r="BH1074" s="239">
        <f>IF(N1074="sníž. přenesená",J1074,0)</f>
        <v>0</v>
      </c>
      <c r="BI1074" s="239">
        <f>IF(N1074="nulová",J1074,0)</f>
        <v>0</v>
      </c>
      <c r="BJ1074" s="18" t="s">
        <v>83</v>
      </c>
      <c r="BK1074" s="239">
        <f>ROUND(I1074*H1074,2)</f>
        <v>0</v>
      </c>
      <c r="BL1074" s="18" t="s">
        <v>183</v>
      </c>
      <c r="BM1074" s="238" t="s">
        <v>855</v>
      </c>
    </row>
    <row r="1075" s="2" customFormat="1">
      <c r="A1075" s="39"/>
      <c r="B1075" s="40"/>
      <c r="C1075" s="41"/>
      <c r="D1075" s="262" t="s">
        <v>194</v>
      </c>
      <c r="E1075" s="41"/>
      <c r="F1075" s="263" t="s">
        <v>856</v>
      </c>
      <c r="G1075" s="41"/>
      <c r="H1075" s="41"/>
      <c r="I1075" s="264"/>
      <c r="J1075" s="41"/>
      <c r="K1075" s="41"/>
      <c r="L1075" s="45"/>
      <c r="M1075" s="265"/>
      <c r="N1075" s="266"/>
      <c r="O1075" s="92"/>
      <c r="P1075" s="92"/>
      <c r="Q1075" s="92"/>
      <c r="R1075" s="92"/>
      <c r="S1075" s="92"/>
      <c r="T1075" s="9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194</v>
      </c>
      <c r="AU1075" s="18" t="s">
        <v>177</v>
      </c>
    </row>
    <row r="1076" s="13" customFormat="1">
      <c r="A1076" s="13"/>
      <c r="B1076" s="240"/>
      <c r="C1076" s="241"/>
      <c r="D1076" s="242" t="s">
        <v>185</v>
      </c>
      <c r="E1076" s="243" t="s">
        <v>1</v>
      </c>
      <c r="F1076" s="244" t="s">
        <v>186</v>
      </c>
      <c r="G1076" s="241"/>
      <c r="H1076" s="243" t="s">
        <v>1</v>
      </c>
      <c r="I1076" s="245"/>
      <c r="J1076" s="241"/>
      <c r="K1076" s="241"/>
      <c r="L1076" s="246"/>
      <c r="M1076" s="247"/>
      <c r="N1076" s="248"/>
      <c r="O1076" s="248"/>
      <c r="P1076" s="248"/>
      <c r="Q1076" s="248"/>
      <c r="R1076" s="248"/>
      <c r="S1076" s="248"/>
      <c r="T1076" s="24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0" t="s">
        <v>185</v>
      </c>
      <c r="AU1076" s="250" t="s">
        <v>177</v>
      </c>
      <c r="AV1076" s="13" t="s">
        <v>83</v>
      </c>
      <c r="AW1076" s="13" t="s">
        <v>34</v>
      </c>
      <c r="AX1076" s="13" t="s">
        <v>76</v>
      </c>
      <c r="AY1076" s="250" t="s">
        <v>176</v>
      </c>
    </row>
    <row r="1077" s="13" customFormat="1">
      <c r="A1077" s="13"/>
      <c r="B1077" s="240"/>
      <c r="C1077" s="241"/>
      <c r="D1077" s="242" t="s">
        <v>185</v>
      </c>
      <c r="E1077" s="243" t="s">
        <v>1</v>
      </c>
      <c r="F1077" s="244" t="s">
        <v>187</v>
      </c>
      <c r="G1077" s="241"/>
      <c r="H1077" s="243" t="s">
        <v>1</v>
      </c>
      <c r="I1077" s="245"/>
      <c r="J1077" s="241"/>
      <c r="K1077" s="241"/>
      <c r="L1077" s="246"/>
      <c r="M1077" s="247"/>
      <c r="N1077" s="248"/>
      <c r="O1077" s="248"/>
      <c r="P1077" s="248"/>
      <c r="Q1077" s="248"/>
      <c r="R1077" s="248"/>
      <c r="S1077" s="248"/>
      <c r="T1077" s="24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0" t="s">
        <v>185</v>
      </c>
      <c r="AU1077" s="250" t="s">
        <v>177</v>
      </c>
      <c r="AV1077" s="13" t="s">
        <v>83</v>
      </c>
      <c r="AW1077" s="13" t="s">
        <v>34</v>
      </c>
      <c r="AX1077" s="13" t="s">
        <v>76</v>
      </c>
      <c r="AY1077" s="250" t="s">
        <v>176</v>
      </c>
    </row>
    <row r="1078" s="13" customFormat="1">
      <c r="A1078" s="13"/>
      <c r="B1078" s="240"/>
      <c r="C1078" s="241"/>
      <c r="D1078" s="242" t="s">
        <v>185</v>
      </c>
      <c r="E1078" s="243" t="s">
        <v>1</v>
      </c>
      <c r="F1078" s="244" t="s">
        <v>188</v>
      </c>
      <c r="G1078" s="241"/>
      <c r="H1078" s="243" t="s">
        <v>1</v>
      </c>
      <c r="I1078" s="245"/>
      <c r="J1078" s="241"/>
      <c r="K1078" s="241"/>
      <c r="L1078" s="246"/>
      <c r="M1078" s="247"/>
      <c r="N1078" s="248"/>
      <c r="O1078" s="248"/>
      <c r="P1078" s="248"/>
      <c r="Q1078" s="248"/>
      <c r="R1078" s="248"/>
      <c r="S1078" s="248"/>
      <c r="T1078" s="24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0" t="s">
        <v>185</v>
      </c>
      <c r="AU1078" s="250" t="s">
        <v>177</v>
      </c>
      <c r="AV1078" s="13" t="s">
        <v>83</v>
      </c>
      <c r="AW1078" s="13" t="s">
        <v>34</v>
      </c>
      <c r="AX1078" s="13" t="s">
        <v>76</v>
      </c>
      <c r="AY1078" s="250" t="s">
        <v>176</v>
      </c>
    </row>
    <row r="1079" s="14" customFormat="1">
      <c r="A1079" s="14"/>
      <c r="B1079" s="251"/>
      <c r="C1079" s="252"/>
      <c r="D1079" s="242" t="s">
        <v>185</v>
      </c>
      <c r="E1079" s="253" t="s">
        <v>1</v>
      </c>
      <c r="F1079" s="254" t="s">
        <v>222</v>
      </c>
      <c r="G1079" s="252"/>
      <c r="H1079" s="255">
        <v>6</v>
      </c>
      <c r="I1079" s="256"/>
      <c r="J1079" s="252"/>
      <c r="K1079" s="252"/>
      <c r="L1079" s="257"/>
      <c r="M1079" s="258"/>
      <c r="N1079" s="259"/>
      <c r="O1079" s="259"/>
      <c r="P1079" s="259"/>
      <c r="Q1079" s="259"/>
      <c r="R1079" s="259"/>
      <c r="S1079" s="259"/>
      <c r="T1079" s="26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1" t="s">
        <v>185</v>
      </c>
      <c r="AU1079" s="261" t="s">
        <v>177</v>
      </c>
      <c r="AV1079" s="14" t="s">
        <v>85</v>
      </c>
      <c r="AW1079" s="14" t="s">
        <v>34</v>
      </c>
      <c r="AX1079" s="14" t="s">
        <v>76</v>
      </c>
      <c r="AY1079" s="261" t="s">
        <v>176</v>
      </c>
    </row>
    <row r="1080" s="2" customFormat="1" ht="24.15" customHeight="1">
      <c r="A1080" s="39"/>
      <c r="B1080" s="40"/>
      <c r="C1080" s="227" t="s">
        <v>857</v>
      </c>
      <c r="D1080" s="227" t="s">
        <v>179</v>
      </c>
      <c r="E1080" s="228" t="s">
        <v>858</v>
      </c>
      <c r="F1080" s="229" t="s">
        <v>859</v>
      </c>
      <c r="G1080" s="230" t="s">
        <v>182</v>
      </c>
      <c r="H1080" s="231">
        <v>3</v>
      </c>
      <c r="I1080" s="232"/>
      <c r="J1080" s="233">
        <f>ROUND(I1080*H1080,2)</f>
        <v>0</v>
      </c>
      <c r="K1080" s="229" t="s">
        <v>225</v>
      </c>
      <c r="L1080" s="45"/>
      <c r="M1080" s="234" t="s">
        <v>1</v>
      </c>
      <c r="N1080" s="235" t="s">
        <v>41</v>
      </c>
      <c r="O1080" s="92"/>
      <c r="P1080" s="236">
        <f>O1080*H1080</f>
        <v>0</v>
      </c>
      <c r="Q1080" s="236">
        <v>0</v>
      </c>
      <c r="R1080" s="236">
        <f>Q1080*H1080</f>
        <v>0</v>
      </c>
      <c r="S1080" s="236">
        <v>0.14899999999999999</v>
      </c>
      <c r="T1080" s="237">
        <f>S1080*H1080</f>
        <v>0.44699999999999995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8" t="s">
        <v>183</v>
      </c>
      <c r="AT1080" s="238" t="s">
        <v>179</v>
      </c>
      <c r="AU1080" s="238" t="s">
        <v>177</v>
      </c>
      <c r="AY1080" s="18" t="s">
        <v>176</v>
      </c>
      <c r="BE1080" s="239">
        <f>IF(N1080="základní",J1080,0)</f>
        <v>0</v>
      </c>
      <c r="BF1080" s="239">
        <f>IF(N1080="snížená",J1080,0)</f>
        <v>0</v>
      </c>
      <c r="BG1080" s="239">
        <f>IF(N1080="zákl. přenesená",J1080,0)</f>
        <v>0</v>
      </c>
      <c r="BH1080" s="239">
        <f>IF(N1080="sníž. přenesená",J1080,0)</f>
        <v>0</v>
      </c>
      <c r="BI1080" s="239">
        <f>IF(N1080="nulová",J1080,0)</f>
        <v>0</v>
      </c>
      <c r="BJ1080" s="18" t="s">
        <v>83</v>
      </c>
      <c r="BK1080" s="239">
        <f>ROUND(I1080*H1080,2)</f>
        <v>0</v>
      </c>
      <c r="BL1080" s="18" t="s">
        <v>183</v>
      </c>
      <c r="BM1080" s="238" t="s">
        <v>860</v>
      </c>
    </row>
    <row r="1081" s="2" customFormat="1">
      <c r="A1081" s="39"/>
      <c r="B1081" s="40"/>
      <c r="C1081" s="41"/>
      <c r="D1081" s="262" t="s">
        <v>194</v>
      </c>
      <c r="E1081" s="41"/>
      <c r="F1081" s="263" t="s">
        <v>861</v>
      </c>
      <c r="G1081" s="41"/>
      <c r="H1081" s="41"/>
      <c r="I1081" s="264"/>
      <c r="J1081" s="41"/>
      <c r="K1081" s="41"/>
      <c r="L1081" s="45"/>
      <c r="M1081" s="265"/>
      <c r="N1081" s="266"/>
      <c r="O1081" s="92"/>
      <c r="P1081" s="92"/>
      <c r="Q1081" s="92"/>
      <c r="R1081" s="92"/>
      <c r="S1081" s="92"/>
      <c r="T1081" s="93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194</v>
      </c>
      <c r="AU1081" s="18" t="s">
        <v>177</v>
      </c>
    </row>
    <row r="1082" s="13" customFormat="1">
      <c r="A1082" s="13"/>
      <c r="B1082" s="240"/>
      <c r="C1082" s="241"/>
      <c r="D1082" s="242" t="s">
        <v>185</v>
      </c>
      <c r="E1082" s="243" t="s">
        <v>1</v>
      </c>
      <c r="F1082" s="244" t="s">
        <v>186</v>
      </c>
      <c r="G1082" s="241"/>
      <c r="H1082" s="243" t="s">
        <v>1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0" t="s">
        <v>185</v>
      </c>
      <c r="AU1082" s="250" t="s">
        <v>177</v>
      </c>
      <c r="AV1082" s="13" t="s">
        <v>83</v>
      </c>
      <c r="AW1082" s="13" t="s">
        <v>34</v>
      </c>
      <c r="AX1082" s="13" t="s">
        <v>76</v>
      </c>
      <c r="AY1082" s="250" t="s">
        <v>176</v>
      </c>
    </row>
    <row r="1083" s="13" customFormat="1">
      <c r="A1083" s="13"/>
      <c r="B1083" s="240"/>
      <c r="C1083" s="241"/>
      <c r="D1083" s="242" t="s">
        <v>185</v>
      </c>
      <c r="E1083" s="243" t="s">
        <v>1</v>
      </c>
      <c r="F1083" s="244" t="s">
        <v>187</v>
      </c>
      <c r="G1083" s="241"/>
      <c r="H1083" s="243" t="s">
        <v>1</v>
      </c>
      <c r="I1083" s="245"/>
      <c r="J1083" s="241"/>
      <c r="K1083" s="241"/>
      <c r="L1083" s="246"/>
      <c r="M1083" s="247"/>
      <c r="N1083" s="248"/>
      <c r="O1083" s="248"/>
      <c r="P1083" s="248"/>
      <c r="Q1083" s="248"/>
      <c r="R1083" s="248"/>
      <c r="S1083" s="248"/>
      <c r="T1083" s="24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0" t="s">
        <v>185</v>
      </c>
      <c r="AU1083" s="250" t="s">
        <v>177</v>
      </c>
      <c r="AV1083" s="13" t="s">
        <v>83</v>
      </c>
      <c r="AW1083" s="13" t="s">
        <v>34</v>
      </c>
      <c r="AX1083" s="13" t="s">
        <v>76</v>
      </c>
      <c r="AY1083" s="250" t="s">
        <v>176</v>
      </c>
    </row>
    <row r="1084" s="13" customFormat="1">
      <c r="A1084" s="13"/>
      <c r="B1084" s="240"/>
      <c r="C1084" s="241"/>
      <c r="D1084" s="242" t="s">
        <v>185</v>
      </c>
      <c r="E1084" s="243" t="s">
        <v>1</v>
      </c>
      <c r="F1084" s="244" t="s">
        <v>188</v>
      </c>
      <c r="G1084" s="241"/>
      <c r="H1084" s="243" t="s">
        <v>1</v>
      </c>
      <c r="I1084" s="245"/>
      <c r="J1084" s="241"/>
      <c r="K1084" s="241"/>
      <c r="L1084" s="246"/>
      <c r="M1084" s="247"/>
      <c r="N1084" s="248"/>
      <c r="O1084" s="248"/>
      <c r="P1084" s="248"/>
      <c r="Q1084" s="248"/>
      <c r="R1084" s="248"/>
      <c r="S1084" s="248"/>
      <c r="T1084" s="24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0" t="s">
        <v>185</v>
      </c>
      <c r="AU1084" s="250" t="s">
        <v>177</v>
      </c>
      <c r="AV1084" s="13" t="s">
        <v>83</v>
      </c>
      <c r="AW1084" s="13" t="s">
        <v>34</v>
      </c>
      <c r="AX1084" s="13" t="s">
        <v>76</v>
      </c>
      <c r="AY1084" s="250" t="s">
        <v>176</v>
      </c>
    </row>
    <row r="1085" s="14" customFormat="1">
      <c r="A1085" s="14"/>
      <c r="B1085" s="251"/>
      <c r="C1085" s="252"/>
      <c r="D1085" s="242" t="s">
        <v>185</v>
      </c>
      <c r="E1085" s="253" t="s">
        <v>1</v>
      </c>
      <c r="F1085" s="254" t="s">
        <v>177</v>
      </c>
      <c r="G1085" s="252"/>
      <c r="H1085" s="255">
        <v>3</v>
      </c>
      <c r="I1085" s="256"/>
      <c r="J1085" s="252"/>
      <c r="K1085" s="252"/>
      <c r="L1085" s="257"/>
      <c r="M1085" s="258"/>
      <c r="N1085" s="259"/>
      <c r="O1085" s="259"/>
      <c r="P1085" s="259"/>
      <c r="Q1085" s="259"/>
      <c r="R1085" s="259"/>
      <c r="S1085" s="259"/>
      <c r="T1085" s="26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1" t="s">
        <v>185</v>
      </c>
      <c r="AU1085" s="261" t="s">
        <v>177</v>
      </c>
      <c r="AV1085" s="14" t="s">
        <v>85</v>
      </c>
      <c r="AW1085" s="14" t="s">
        <v>34</v>
      </c>
      <c r="AX1085" s="14" t="s">
        <v>76</v>
      </c>
      <c r="AY1085" s="261" t="s">
        <v>176</v>
      </c>
    </row>
    <row r="1086" s="2" customFormat="1" ht="24.15" customHeight="1">
      <c r="A1086" s="39"/>
      <c r="B1086" s="40"/>
      <c r="C1086" s="227" t="s">
        <v>862</v>
      </c>
      <c r="D1086" s="227" t="s">
        <v>179</v>
      </c>
      <c r="E1086" s="228" t="s">
        <v>863</v>
      </c>
      <c r="F1086" s="229" t="s">
        <v>864</v>
      </c>
      <c r="G1086" s="230" t="s">
        <v>243</v>
      </c>
      <c r="H1086" s="231">
        <v>3.0800000000000001</v>
      </c>
      <c r="I1086" s="232"/>
      <c r="J1086" s="233">
        <f>ROUND(I1086*H1086,2)</f>
        <v>0</v>
      </c>
      <c r="K1086" s="229" t="s">
        <v>225</v>
      </c>
      <c r="L1086" s="45"/>
      <c r="M1086" s="234" t="s">
        <v>1</v>
      </c>
      <c r="N1086" s="235" t="s">
        <v>41</v>
      </c>
      <c r="O1086" s="92"/>
      <c r="P1086" s="236">
        <f>O1086*H1086</f>
        <v>0</v>
      </c>
      <c r="Q1086" s="236">
        <v>0</v>
      </c>
      <c r="R1086" s="236">
        <f>Q1086*H1086</f>
        <v>0</v>
      </c>
      <c r="S1086" s="236">
        <v>0.27000000000000002</v>
      </c>
      <c r="T1086" s="237">
        <f>S1086*H1086</f>
        <v>0.83160000000000012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8" t="s">
        <v>183</v>
      </c>
      <c r="AT1086" s="238" t="s">
        <v>179</v>
      </c>
      <c r="AU1086" s="238" t="s">
        <v>177</v>
      </c>
      <c r="AY1086" s="18" t="s">
        <v>176</v>
      </c>
      <c r="BE1086" s="239">
        <f>IF(N1086="základní",J1086,0)</f>
        <v>0</v>
      </c>
      <c r="BF1086" s="239">
        <f>IF(N1086="snížená",J1086,0)</f>
        <v>0</v>
      </c>
      <c r="BG1086" s="239">
        <f>IF(N1086="zákl. přenesená",J1086,0)</f>
        <v>0</v>
      </c>
      <c r="BH1086" s="239">
        <f>IF(N1086="sníž. přenesená",J1086,0)</f>
        <v>0</v>
      </c>
      <c r="BI1086" s="239">
        <f>IF(N1086="nulová",J1086,0)</f>
        <v>0</v>
      </c>
      <c r="BJ1086" s="18" t="s">
        <v>83</v>
      </c>
      <c r="BK1086" s="239">
        <f>ROUND(I1086*H1086,2)</f>
        <v>0</v>
      </c>
      <c r="BL1086" s="18" t="s">
        <v>183</v>
      </c>
      <c r="BM1086" s="238" t="s">
        <v>865</v>
      </c>
    </row>
    <row r="1087" s="2" customFormat="1">
      <c r="A1087" s="39"/>
      <c r="B1087" s="40"/>
      <c r="C1087" s="41"/>
      <c r="D1087" s="262" t="s">
        <v>194</v>
      </c>
      <c r="E1087" s="41"/>
      <c r="F1087" s="263" t="s">
        <v>866</v>
      </c>
      <c r="G1087" s="41"/>
      <c r="H1087" s="41"/>
      <c r="I1087" s="264"/>
      <c r="J1087" s="41"/>
      <c r="K1087" s="41"/>
      <c r="L1087" s="45"/>
      <c r="M1087" s="265"/>
      <c r="N1087" s="266"/>
      <c r="O1087" s="92"/>
      <c r="P1087" s="92"/>
      <c r="Q1087" s="92"/>
      <c r="R1087" s="92"/>
      <c r="S1087" s="92"/>
      <c r="T1087" s="93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T1087" s="18" t="s">
        <v>194</v>
      </c>
      <c r="AU1087" s="18" t="s">
        <v>177</v>
      </c>
    </row>
    <row r="1088" s="13" customFormat="1">
      <c r="A1088" s="13"/>
      <c r="B1088" s="240"/>
      <c r="C1088" s="241"/>
      <c r="D1088" s="242" t="s">
        <v>185</v>
      </c>
      <c r="E1088" s="243" t="s">
        <v>1</v>
      </c>
      <c r="F1088" s="244" t="s">
        <v>207</v>
      </c>
      <c r="G1088" s="241"/>
      <c r="H1088" s="243" t="s">
        <v>1</v>
      </c>
      <c r="I1088" s="245"/>
      <c r="J1088" s="241"/>
      <c r="K1088" s="241"/>
      <c r="L1088" s="246"/>
      <c r="M1088" s="247"/>
      <c r="N1088" s="248"/>
      <c r="O1088" s="248"/>
      <c r="P1088" s="248"/>
      <c r="Q1088" s="248"/>
      <c r="R1088" s="248"/>
      <c r="S1088" s="248"/>
      <c r="T1088" s="24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0" t="s">
        <v>185</v>
      </c>
      <c r="AU1088" s="250" t="s">
        <v>177</v>
      </c>
      <c r="AV1088" s="13" t="s">
        <v>83</v>
      </c>
      <c r="AW1088" s="13" t="s">
        <v>34</v>
      </c>
      <c r="AX1088" s="13" t="s">
        <v>76</v>
      </c>
      <c r="AY1088" s="250" t="s">
        <v>176</v>
      </c>
    </row>
    <row r="1089" s="13" customFormat="1">
      <c r="A1089" s="13"/>
      <c r="B1089" s="240"/>
      <c r="C1089" s="241"/>
      <c r="D1089" s="242" t="s">
        <v>185</v>
      </c>
      <c r="E1089" s="243" t="s">
        <v>1</v>
      </c>
      <c r="F1089" s="244" t="s">
        <v>188</v>
      </c>
      <c r="G1089" s="241"/>
      <c r="H1089" s="243" t="s">
        <v>1</v>
      </c>
      <c r="I1089" s="245"/>
      <c r="J1089" s="241"/>
      <c r="K1089" s="241"/>
      <c r="L1089" s="246"/>
      <c r="M1089" s="247"/>
      <c r="N1089" s="248"/>
      <c r="O1089" s="248"/>
      <c r="P1089" s="248"/>
      <c r="Q1089" s="248"/>
      <c r="R1089" s="248"/>
      <c r="S1089" s="248"/>
      <c r="T1089" s="24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0" t="s">
        <v>185</v>
      </c>
      <c r="AU1089" s="250" t="s">
        <v>177</v>
      </c>
      <c r="AV1089" s="13" t="s">
        <v>83</v>
      </c>
      <c r="AW1089" s="13" t="s">
        <v>34</v>
      </c>
      <c r="AX1089" s="13" t="s">
        <v>76</v>
      </c>
      <c r="AY1089" s="250" t="s">
        <v>176</v>
      </c>
    </row>
    <row r="1090" s="13" customFormat="1">
      <c r="A1090" s="13"/>
      <c r="B1090" s="240"/>
      <c r="C1090" s="241"/>
      <c r="D1090" s="242" t="s">
        <v>185</v>
      </c>
      <c r="E1090" s="243" t="s">
        <v>1</v>
      </c>
      <c r="F1090" s="244" t="s">
        <v>208</v>
      </c>
      <c r="G1090" s="241"/>
      <c r="H1090" s="243" t="s">
        <v>1</v>
      </c>
      <c r="I1090" s="245"/>
      <c r="J1090" s="241"/>
      <c r="K1090" s="241"/>
      <c r="L1090" s="246"/>
      <c r="M1090" s="247"/>
      <c r="N1090" s="248"/>
      <c r="O1090" s="248"/>
      <c r="P1090" s="248"/>
      <c r="Q1090" s="248"/>
      <c r="R1090" s="248"/>
      <c r="S1090" s="248"/>
      <c r="T1090" s="249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0" t="s">
        <v>185</v>
      </c>
      <c r="AU1090" s="250" t="s">
        <v>177</v>
      </c>
      <c r="AV1090" s="13" t="s">
        <v>83</v>
      </c>
      <c r="AW1090" s="13" t="s">
        <v>34</v>
      </c>
      <c r="AX1090" s="13" t="s">
        <v>76</v>
      </c>
      <c r="AY1090" s="250" t="s">
        <v>176</v>
      </c>
    </row>
    <row r="1091" s="14" customFormat="1">
      <c r="A1091" s="14"/>
      <c r="B1091" s="251"/>
      <c r="C1091" s="252"/>
      <c r="D1091" s="242" t="s">
        <v>185</v>
      </c>
      <c r="E1091" s="253" t="s">
        <v>1</v>
      </c>
      <c r="F1091" s="254" t="s">
        <v>867</v>
      </c>
      <c r="G1091" s="252"/>
      <c r="H1091" s="255">
        <v>3.0800000000000001</v>
      </c>
      <c r="I1091" s="256"/>
      <c r="J1091" s="252"/>
      <c r="K1091" s="252"/>
      <c r="L1091" s="257"/>
      <c r="M1091" s="258"/>
      <c r="N1091" s="259"/>
      <c r="O1091" s="259"/>
      <c r="P1091" s="259"/>
      <c r="Q1091" s="259"/>
      <c r="R1091" s="259"/>
      <c r="S1091" s="259"/>
      <c r="T1091" s="26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1" t="s">
        <v>185</v>
      </c>
      <c r="AU1091" s="261" t="s">
        <v>177</v>
      </c>
      <c r="AV1091" s="14" t="s">
        <v>85</v>
      </c>
      <c r="AW1091" s="14" t="s">
        <v>34</v>
      </c>
      <c r="AX1091" s="14" t="s">
        <v>76</v>
      </c>
      <c r="AY1091" s="261" t="s">
        <v>176</v>
      </c>
    </row>
    <row r="1092" s="2" customFormat="1" ht="24.15" customHeight="1">
      <c r="A1092" s="39"/>
      <c r="B1092" s="40"/>
      <c r="C1092" s="227" t="s">
        <v>868</v>
      </c>
      <c r="D1092" s="227" t="s">
        <v>179</v>
      </c>
      <c r="E1092" s="228" t="s">
        <v>869</v>
      </c>
      <c r="F1092" s="229" t="s">
        <v>870</v>
      </c>
      <c r="G1092" s="230" t="s">
        <v>182</v>
      </c>
      <c r="H1092" s="231">
        <v>8</v>
      </c>
      <c r="I1092" s="232"/>
      <c r="J1092" s="233">
        <f>ROUND(I1092*H1092,2)</f>
        <v>0</v>
      </c>
      <c r="K1092" s="229" t="s">
        <v>225</v>
      </c>
      <c r="L1092" s="45"/>
      <c r="M1092" s="234" t="s">
        <v>1</v>
      </c>
      <c r="N1092" s="235" t="s">
        <v>41</v>
      </c>
      <c r="O1092" s="92"/>
      <c r="P1092" s="236">
        <f>O1092*H1092</f>
        <v>0</v>
      </c>
      <c r="Q1092" s="236">
        <v>0</v>
      </c>
      <c r="R1092" s="236">
        <f>Q1092*H1092</f>
        <v>0</v>
      </c>
      <c r="S1092" s="236">
        <v>0.076999999999999999</v>
      </c>
      <c r="T1092" s="237">
        <f>S1092*H1092</f>
        <v>0.61599999999999999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8" t="s">
        <v>183</v>
      </c>
      <c r="AT1092" s="238" t="s">
        <v>179</v>
      </c>
      <c r="AU1092" s="238" t="s">
        <v>177</v>
      </c>
      <c r="AY1092" s="18" t="s">
        <v>176</v>
      </c>
      <c r="BE1092" s="239">
        <f>IF(N1092="základní",J1092,0)</f>
        <v>0</v>
      </c>
      <c r="BF1092" s="239">
        <f>IF(N1092="snížená",J1092,0)</f>
        <v>0</v>
      </c>
      <c r="BG1092" s="239">
        <f>IF(N1092="zákl. přenesená",J1092,0)</f>
        <v>0</v>
      </c>
      <c r="BH1092" s="239">
        <f>IF(N1092="sníž. přenesená",J1092,0)</f>
        <v>0</v>
      </c>
      <c r="BI1092" s="239">
        <f>IF(N1092="nulová",J1092,0)</f>
        <v>0</v>
      </c>
      <c r="BJ1092" s="18" t="s">
        <v>83</v>
      </c>
      <c r="BK1092" s="239">
        <f>ROUND(I1092*H1092,2)</f>
        <v>0</v>
      </c>
      <c r="BL1092" s="18" t="s">
        <v>183</v>
      </c>
      <c r="BM1092" s="238" t="s">
        <v>871</v>
      </c>
    </row>
    <row r="1093" s="2" customFormat="1">
      <c r="A1093" s="39"/>
      <c r="B1093" s="40"/>
      <c r="C1093" s="41"/>
      <c r="D1093" s="262" t="s">
        <v>194</v>
      </c>
      <c r="E1093" s="41"/>
      <c r="F1093" s="263" t="s">
        <v>872</v>
      </c>
      <c r="G1093" s="41"/>
      <c r="H1093" s="41"/>
      <c r="I1093" s="264"/>
      <c r="J1093" s="41"/>
      <c r="K1093" s="41"/>
      <c r="L1093" s="45"/>
      <c r="M1093" s="265"/>
      <c r="N1093" s="266"/>
      <c r="O1093" s="92"/>
      <c r="P1093" s="92"/>
      <c r="Q1093" s="92"/>
      <c r="R1093" s="92"/>
      <c r="S1093" s="92"/>
      <c r="T1093" s="9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194</v>
      </c>
      <c r="AU1093" s="18" t="s">
        <v>177</v>
      </c>
    </row>
    <row r="1094" s="13" customFormat="1">
      <c r="A1094" s="13"/>
      <c r="B1094" s="240"/>
      <c r="C1094" s="241"/>
      <c r="D1094" s="242" t="s">
        <v>185</v>
      </c>
      <c r="E1094" s="243" t="s">
        <v>1</v>
      </c>
      <c r="F1094" s="244" t="s">
        <v>186</v>
      </c>
      <c r="G1094" s="241"/>
      <c r="H1094" s="243" t="s">
        <v>1</v>
      </c>
      <c r="I1094" s="245"/>
      <c r="J1094" s="241"/>
      <c r="K1094" s="241"/>
      <c r="L1094" s="246"/>
      <c r="M1094" s="247"/>
      <c r="N1094" s="248"/>
      <c r="O1094" s="248"/>
      <c r="P1094" s="248"/>
      <c r="Q1094" s="248"/>
      <c r="R1094" s="248"/>
      <c r="S1094" s="248"/>
      <c r="T1094" s="24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0" t="s">
        <v>185</v>
      </c>
      <c r="AU1094" s="250" t="s">
        <v>177</v>
      </c>
      <c r="AV1094" s="13" t="s">
        <v>83</v>
      </c>
      <c r="AW1094" s="13" t="s">
        <v>34</v>
      </c>
      <c r="AX1094" s="13" t="s">
        <v>76</v>
      </c>
      <c r="AY1094" s="250" t="s">
        <v>176</v>
      </c>
    </row>
    <row r="1095" s="13" customFormat="1">
      <c r="A1095" s="13"/>
      <c r="B1095" s="240"/>
      <c r="C1095" s="241"/>
      <c r="D1095" s="242" t="s">
        <v>185</v>
      </c>
      <c r="E1095" s="243" t="s">
        <v>1</v>
      </c>
      <c r="F1095" s="244" t="s">
        <v>187</v>
      </c>
      <c r="G1095" s="241"/>
      <c r="H1095" s="243" t="s">
        <v>1</v>
      </c>
      <c r="I1095" s="245"/>
      <c r="J1095" s="241"/>
      <c r="K1095" s="241"/>
      <c r="L1095" s="246"/>
      <c r="M1095" s="247"/>
      <c r="N1095" s="248"/>
      <c r="O1095" s="248"/>
      <c r="P1095" s="248"/>
      <c r="Q1095" s="248"/>
      <c r="R1095" s="248"/>
      <c r="S1095" s="248"/>
      <c r="T1095" s="24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0" t="s">
        <v>185</v>
      </c>
      <c r="AU1095" s="250" t="s">
        <v>177</v>
      </c>
      <c r="AV1095" s="13" t="s">
        <v>83</v>
      </c>
      <c r="AW1095" s="13" t="s">
        <v>34</v>
      </c>
      <c r="AX1095" s="13" t="s">
        <v>76</v>
      </c>
      <c r="AY1095" s="250" t="s">
        <v>176</v>
      </c>
    </row>
    <row r="1096" s="13" customFormat="1">
      <c r="A1096" s="13"/>
      <c r="B1096" s="240"/>
      <c r="C1096" s="241"/>
      <c r="D1096" s="242" t="s">
        <v>185</v>
      </c>
      <c r="E1096" s="243" t="s">
        <v>1</v>
      </c>
      <c r="F1096" s="244" t="s">
        <v>188</v>
      </c>
      <c r="G1096" s="241"/>
      <c r="H1096" s="243" t="s">
        <v>1</v>
      </c>
      <c r="I1096" s="245"/>
      <c r="J1096" s="241"/>
      <c r="K1096" s="241"/>
      <c r="L1096" s="246"/>
      <c r="M1096" s="247"/>
      <c r="N1096" s="248"/>
      <c r="O1096" s="248"/>
      <c r="P1096" s="248"/>
      <c r="Q1096" s="248"/>
      <c r="R1096" s="248"/>
      <c r="S1096" s="248"/>
      <c r="T1096" s="24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0" t="s">
        <v>185</v>
      </c>
      <c r="AU1096" s="250" t="s">
        <v>177</v>
      </c>
      <c r="AV1096" s="13" t="s">
        <v>83</v>
      </c>
      <c r="AW1096" s="13" t="s">
        <v>34</v>
      </c>
      <c r="AX1096" s="13" t="s">
        <v>76</v>
      </c>
      <c r="AY1096" s="250" t="s">
        <v>176</v>
      </c>
    </row>
    <row r="1097" s="14" customFormat="1">
      <c r="A1097" s="14"/>
      <c r="B1097" s="251"/>
      <c r="C1097" s="252"/>
      <c r="D1097" s="242" t="s">
        <v>185</v>
      </c>
      <c r="E1097" s="253" t="s">
        <v>1</v>
      </c>
      <c r="F1097" s="254" t="s">
        <v>240</v>
      </c>
      <c r="G1097" s="252"/>
      <c r="H1097" s="255">
        <v>8</v>
      </c>
      <c r="I1097" s="256"/>
      <c r="J1097" s="252"/>
      <c r="K1097" s="252"/>
      <c r="L1097" s="257"/>
      <c r="M1097" s="258"/>
      <c r="N1097" s="259"/>
      <c r="O1097" s="259"/>
      <c r="P1097" s="259"/>
      <c r="Q1097" s="259"/>
      <c r="R1097" s="259"/>
      <c r="S1097" s="259"/>
      <c r="T1097" s="26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1" t="s">
        <v>185</v>
      </c>
      <c r="AU1097" s="261" t="s">
        <v>177</v>
      </c>
      <c r="AV1097" s="14" t="s">
        <v>85</v>
      </c>
      <c r="AW1097" s="14" t="s">
        <v>34</v>
      </c>
      <c r="AX1097" s="14" t="s">
        <v>76</v>
      </c>
      <c r="AY1097" s="261" t="s">
        <v>176</v>
      </c>
    </row>
    <row r="1098" s="2" customFormat="1" ht="24.15" customHeight="1">
      <c r="A1098" s="39"/>
      <c r="B1098" s="40"/>
      <c r="C1098" s="227" t="s">
        <v>873</v>
      </c>
      <c r="D1098" s="227" t="s">
        <v>179</v>
      </c>
      <c r="E1098" s="228" t="s">
        <v>874</v>
      </c>
      <c r="F1098" s="229" t="s">
        <v>875</v>
      </c>
      <c r="G1098" s="230" t="s">
        <v>182</v>
      </c>
      <c r="H1098" s="231">
        <v>5</v>
      </c>
      <c r="I1098" s="232"/>
      <c r="J1098" s="233">
        <f>ROUND(I1098*H1098,2)</f>
        <v>0</v>
      </c>
      <c r="K1098" s="229" t="s">
        <v>225</v>
      </c>
      <c r="L1098" s="45"/>
      <c r="M1098" s="234" t="s">
        <v>1</v>
      </c>
      <c r="N1098" s="235" t="s">
        <v>41</v>
      </c>
      <c r="O1098" s="92"/>
      <c r="P1098" s="236">
        <f>O1098*H1098</f>
        <v>0</v>
      </c>
      <c r="Q1098" s="236">
        <v>0</v>
      </c>
      <c r="R1098" s="236">
        <f>Q1098*H1098</f>
        <v>0</v>
      </c>
      <c r="S1098" s="236">
        <v>0.154</v>
      </c>
      <c r="T1098" s="237">
        <f>S1098*H1098</f>
        <v>0.77000000000000002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8" t="s">
        <v>183</v>
      </c>
      <c r="AT1098" s="238" t="s">
        <v>179</v>
      </c>
      <c r="AU1098" s="238" t="s">
        <v>177</v>
      </c>
      <c r="AY1098" s="18" t="s">
        <v>176</v>
      </c>
      <c r="BE1098" s="239">
        <f>IF(N1098="základní",J1098,0)</f>
        <v>0</v>
      </c>
      <c r="BF1098" s="239">
        <f>IF(N1098="snížená",J1098,0)</f>
        <v>0</v>
      </c>
      <c r="BG1098" s="239">
        <f>IF(N1098="zákl. přenesená",J1098,0)</f>
        <v>0</v>
      </c>
      <c r="BH1098" s="239">
        <f>IF(N1098="sníž. přenesená",J1098,0)</f>
        <v>0</v>
      </c>
      <c r="BI1098" s="239">
        <f>IF(N1098="nulová",J1098,0)</f>
        <v>0</v>
      </c>
      <c r="BJ1098" s="18" t="s">
        <v>83</v>
      </c>
      <c r="BK1098" s="239">
        <f>ROUND(I1098*H1098,2)</f>
        <v>0</v>
      </c>
      <c r="BL1098" s="18" t="s">
        <v>183</v>
      </c>
      <c r="BM1098" s="238" t="s">
        <v>876</v>
      </c>
    </row>
    <row r="1099" s="2" customFormat="1">
      <c r="A1099" s="39"/>
      <c r="B1099" s="40"/>
      <c r="C1099" s="41"/>
      <c r="D1099" s="262" t="s">
        <v>194</v>
      </c>
      <c r="E1099" s="41"/>
      <c r="F1099" s="263" t="s">
        <v>877</v>
      </c>
      <c r="G1099" s="41"/>
      <c r="H1099" s="41"/>
      <c r="I1099" s="264"/>
      <c r="J1099" s="41"/>
      <c r="K1099" s="41"/>
      <c r="L1099" s="45"/>
      <c r="M1099" s="265"/>
      <c r="N1099" s="266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194</v>
      </c>
      <c r="AU1099" s="18" t="s">
        <v>177</v>
      </c>
    </row>
    <row r="1100" s="13" customFormat="1">
      <c r="A1100" s="13"/>
      <c r="B1100" s="240"/>
      <c r="C1100" s="241"/>
      <c r="D1100" s="242" t="s">
        <v>185</v>
      </c>
      <c r="E1100" s="243" t="s">
        <v>1</v>
      </c>
      <c r="F1100" s="244" t="s">
        <v>186</v>
      </c>
      <c r="G1100" s="241"/>
      <c r="H1100" s="243" t="s">
        <v>1</v>
      </c>
      <c r="I1100" s="245"/>
      <c r="J1100" s="241"/>
      <c r="K1100" s="241"/>
      <c r="L1100" s="246"/>
      <c r="M1100" s="247"/>
      <c r="N1100" s="248"/>
      <c r="O1100" s="248"/>
      <c r="P1100" s="248"/>
      <c r="Q1100" s="248"/>
      <c r="R1100" s="248"/>
      <c r="S1100" s="248"/>
      <c r="T1100" s="24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0" t="s">
        <v>185</v>
      </c>
      <c r="AU1100" s="250" t="s">
        <v>177</v>
      </c>
      <c r="AV1100" s="13" t="s">
        <v>83</v>
      </c>
      <c r="AW1100" s="13" t="s">
        <v>34</v>
      </c>
      <c r="AX1100" s="13" t="s">
        <v>76</v>
      </c>
      <c r="AY1100" s="250" t="s">
        <v>176</v>
      </c>
    </row>
    <row r="1101" s="13" customFormat="1">
      <c r="A1101" s="13"/>
      <c r="B1101" s="240"/>
      <c r="C1101" s="241"/>
      <c r="D1101" s="242" t="s">
        <v>185</v>
      </c>
      <c r="E1101" s="243" t="s">
        <v>1</v>
      </c>
      <c r="F1101" s="244" t="s">
        <v>187</v>
      </c>
      <c r="G1101" s="241"/>
      <c r="H1101" s="243" t="s">
        <v>1</v>
      </c>
      <c r="I1101" s="245"/>
      <c r="J1101" s="241"/>
      <c r="K1101" s="241"/>
      <c r="L1101" s="246"/>
      <c r="M1101" s="247"/>
      <c r="N1101" s="248"/>
      <c r="O1101" s="248"/>
      <c r="P1101" s="248"/>
      <c r="Q1101" s="248"/>
      <c r="R1101" s="248"/>
      <c r="S1101" s="248"/>
      <c r="T1101" s="249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0" t="s">
        <v>185</v>
      </c>
      <c r="AU1101" s="250" t="s">
        <v>177</v>
      </c>
      <c r="AV1101" s="13" t="s">
        <v>83</v>
      </c>
      <c r="AW1101" s="13" t="s">
        <v>34</v>
      </c>
      <c r="AX1101" s="13" t="s">
        <v>76</v>
      </c>
      <c r="AY1101" s="250" t="s">
        <v>176</v>
      </c>
    </row>
    <row r="1102" s="13" customFormat="1">
      <c r="A1102" s="13"/>
      <c r="B1102" s="240"/>
      <c r="C1102" s="241"/>
      <c r="D1102" s="242" t="s">
        <v>185</v>
      </c>
      <c r="E1102" s="243" t="s">
        <v>1</v>
      </c>
      <c r="F1102" s="244" t="s">
        <v>188</v>
      </c>
      <c r="G1102" s="241"/>
      <c r="H1102" s="243" t="s">
        <v>1</v>
      </c>
      <c r="I1102" s="245"/>
      <c r="J1102" s="241"/>
      <c r="K1102" s="241"/>
      <c r="L1102" s="246"/>
      <c r="M1102" s="247"/>
      <c r="N1102" s="248"/>
      <c r="O1102" s="248"/>
      <c r="P1102" s="248"/>
      <c r="Q1102" s="248"/>
      <c r="R1102" s="248"/>
      <c r="S1102" s="248"/>
      <c r="T1102" s="24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0" t="s">
        <v>185</v>
      </c>
      <c r="AU1102" s="250" t="s">
        <v>177</v>
      </c>
      <c r="AV1102" s="13" t="s">
        <v>83</v>
      </c>
      <c r="AW1102" s="13" t="s">
        <v>34</v>
      </c>
      <c r="AX1102" s="13" t="s">
        <v>76</v>
      </c>
      <c r="AY1102" s="250" t="s">
        <v>176</v>
      </c>
    </row>
    <row r="1103" s="14" customFormat="1">
      <c r="A1103" s="14"/>
      <c r="B1103" s="251"/>
      <c r="C1103" s="252"/>
      <c r="D1103" s="242" t="s">
        <v>185</v>
      </c>
      <c r="E1103" s="253" t="s">
        <v>1</v>
      </c>
      <c r="F1103" s="254" t="s">
        <v>210</v>
      </c>
      <c r="G1103" s="252"/>
      <c r="H1103" s="255">
        <v>5</v>
      </c>
      <c r="I1103" s="256"/>
      <c r="J1103" s="252"/>
      <c r="K1103" s="252"/>
      <c r="L1103" s="257"/>
      <c r="M1103" s="258"/>
      <c r="N1103" s="259"/>
      <c r="O1103" s="259"/>
      <c r="P1103" s="259"/>
      <c r="Q1103" s="259"/>
      <c r="R1103" s="259"/>
      <c r="S1103" s="259"/>
      <c r="T1103" s="26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1" t="s">
        <v>185</v>
      </c>
      <c r="AU1103" s="261" t="s">
        <v>177</v>
      </c>
      <c r="AV1103" s="14" t="s">
        <v>85</v>
      </c>
      <c r="AW1103" s="14" t="s">
        <v>34</v>
      </c>
      <c r="AX1103" s="14" t="s">
        <v>76</v>
      </c>
      <c r="AY1103" s="261" t="s">
        <v>176</v>
      </c>
    </row>
    <row r="1104" s="2" customFormat="1" ht="24.15" customHeight="1">
      <c r="A1104" s="39"/>
      <c r="B1104" s="40"/>
      <c r="C1104" s="227" t="s">
        <v>878</v>
      </c>
      <c r="D1104" s="227" t="s">
        <v>179</v>
      </c>
      <c r="E1104" s="228" t="s">
        <v>879</v>
      </c>
      <c r="F1104" s="229" t="s">
        <v>880</v>
      </c>
      <c r="G1104" s="230" t="s">
        <v>182</v>
      </c>
      <c r="H1104" s="231">
        <v>6</v>
      </c>
      <c r="I1104" s="232"/>
      <c r="J1104" s="233">
        <f>ROUND(I1104*H1104,2)</f>
        <v>0</v>
      </c>
      <c r="K1104" s="229" t="s">
        <v>225</v>
      </c>
      <c r="L1104" s="45"/>
      <c r="M1104" s="234" t="s">
        <v>1</v>
      </c>
      <c r="N1104" s="235" t="s">
        <v>41</v>
      </c>
      <c r="O1104" s="92"/>
      <c r="P1104" s="236">
        <f>O1104*H1104</f>
        <v>0</v>
      </c>
      <c r="Q1104" s="236">
        <v>0</v>
      </c>
      <c r="R1104" s="236">
        <f>Q1104*H1104</f>
        <v>0</v>
      </c>
      <c r="S1104" s="236">
        <v>0.38400000000000001</v>
      </c>
      <c r="T1104" s="237">
        <f>S1104*H1104</f>
        <v>2.3040000000000003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8" t="s">
        <v>183</v>
      </c>
      <c r="AT1104" s="238" t="s">
        <v>179</v>
      </c>
      <c r="AU1104" s="238" t="s">
        <v>177</v>
      </c>
      <c r="AY1104" s="18" t="s">
        <v>176</v>
      </c>
      <c r="BE1104" s="239">
        <f>IF(N1104="základní",J1104,0)</f>
        <v>0</v>
      </c>
      <c r="BF1104" s="239">
        <f>IF(N1104="snížená",J1104,0)</f>
        <v>0</v>
      </c>
      <c r="BG1104" s="239">
        <f>IF(N1104="zákl. přenesená",J1104,0)</f>
        <v>0</v>
      </c>
      <c r="BH1104" s="239">
        <f>IF(N1104="sníž. přenesená",J1104,0)</f>
        <v>0</v>
      </c>
      <c r="BI1104" s="239">
        <f>IF(N1104="nulová",J1104,0)</f>
        <v>0</v>
      </c>
      <c r="BJ1104" s="18" t="s">
        <v>83</v>
      </c>
      <c r="BK1104" s="239">
        <f>ROUND(I1104*H1104,2)</f>
        <v>0</v>
      </c>
      <c r="BL1104" s="18" t="s">
        <v>183</v>
      </c>
      <c r="BM1104" s="238" t="s">
        <v>881</v>
      </c>
    </row>
    <row r="1105" s="2" customFormat="1">
      <c r="A1105" s="39"/>
      <c r="B1105" s="40"/>
      <c r="C1105" s="41"/>
      <c r="D1105" s="262" t="s">
        <v>194</v>
      </c>
      <c r="E1105" s="41"/>
      <c r="F1105" s="263" t="s">
        <v>882</v>
      </c>
      <c r="G1105" s="41"/>
      <c r="H1105" s="41"/>
      <c r="I1105" s="264"/>
      <c r="J1105" s="41"/>
      <c r="K1105" s="41"/>
      <c r="L1105" s="45"/>
      <c r="M1105" s="265"/>
      <c r="N1105" s="266"/>
      <c r="O1105" s="92"/>
      <c r="P1105" s="92"/>
      <c r="Q1105" s="92"/>
      <c r="R1105" s="92"/>
      <c r="S1105" s="92"/>
      <c r="T1105" s="93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194</v>
      </c>
      <c r="AU1105" s="18" t="s">
        <v>177</v>
      </c>
    </row>
    <row r="1106" s="13" customFormat="1">
      <c r="A1106" s="13"/>
      <c r="B1106" s="240"/>
      <c r="C1106" s="241"/>
      <c r="D1106" s="242" t="s">
        <v>185</v>
      </c>
      <c r="E1106" s="243" t="s">
        <v>1</v>
      </c>
      <c r="F1106" s="244" t="s">
        <v>186</v>
      </c>
      <c r="G1106" s="241"/>
      <c r="H1106" s="243" t="s">
        <v>1</v>
      </c>
      <c r="I1106" s="245"/>
      <c r="J1106" s="241"/>
      <c r="K1106" s="241"/>
      <c r="L1106" s="246"/>
      <c r="M1106" s="247"/>
      <c r="N1106" s="248"/>
      <c r="O1106" s="248"/>
      <c r="P1106" s="248"/>
      <c r="Q1106" s="248"/>
      <c r="R1106" s="248"/>
      <c r="S1106" s="248"/>
      <c r="T1106" s="249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0" t="s">
        <v>185</v>
      </c>
      <c r="AU1106" s="250" t="s">
        <v>177</v>
      </c>
      <c r="AV1106" s="13" t="s">
        <v>83</v>
      </c>
      <c r="AW1106" s="13" t="s">
        <v>34</v>
      </c>
      <c r="AX1106" s="13" t="s">
        <v>76</v>
      </c>
      <c r="AY1106" s="250" t="s">
        <v>176</v>
      </c>
    </row>
    <row r="1107" s="13" customFormat="1">
      <c r="A1107" s="13"/>
      <c r="B1107" s="240"/>
      <c r="C1107" s="241"/>
      <c r="D1107" s="242" t="s">
        <v>185</v>
      </c>
      <c r="E1107" s="243" t="s">
        <v>1</v>
      </c>
      <c r="F1107" s="244" t="s">
        <v>187</v>
      </c>
      <c r="G1107" s="241"/>
      <c r="H1107" s="243" t="s">
        <v>1</v>
      </c>
      <c r="I1107" s="245"/>
      <c r="J1107" s="241"/>
      <c r="K1107" s="241"/>
      <c r="L1107" s="246"/>
      <c r="M1107" s="247"/>
      <c r="N1107" s="248"/>
      <c r="O1107" s="248"/>
      <c r="P1107" s="248"/>
      <c r="Q1107" s="248"/>
      <c r="R1107" s="248"/>
      <c r="S1107" s="248"/>
      <c r="T1107" s="249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0" t="s">
        <v>185</v>
      </c>
      <c r="AU1107" s="250" t="s">
        <v>177</v>
      </c>
      <c r="AV1107" s="13" t="s">
        <v>83</v>
      </c>
      <c r="AW1107" s="13" t="s">
        <v>34</v>
      </c>
      <c r="AX1107" s="13" t="s">
        <v>76</v>
      </c>
      <c r="AY1107" s="250" t="s">
        <v>176</v>
      </c>
    </row>
    <row r="1108" s="13" customFormat="1">
      <c r="A1108" s="13"/>
      <c r="B1108" s="240"/>
      <c r="C1108" s="241"/>
      <c r="D1108" s="242" t="s">
        <v>185</v>
      </c>
      <c r="E1108" s="243" t="s">
        <v>1</v>
      </c>
      <c r="F1108" s="244" t="s">
        <v>188</v>
      </c>
      <c r="G1108" s="241"/>
      <c r="H1108" s="243" t="s">
        <v>1</v>
      </c>
      <c r="I1108" s="245"/>
      <c r="J1108" s="241"/>
      <c r="K1108" s="241"/>
      <c r="L1108" s="246"/>
      <c r="M1108" s="247"/>
      <c r="N1108" s="248"/>
      <c r="O1108" s="248"/>
      <c r="P1108" s="248"/>
      <c r="Q1108" s="248"/>
      <c r="R1108" s="248"/>
      <c r="S1108" s="248"/>
      <c r="T1108" s="24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0" t="s">
        <v>185</v>
      </c>
      <c r="AU1108" s="250" t="s">
        <v>177</v>
      </c>
      <c r="AV1108" s="13" t="s">
        <v>83</v>
      </c>
      <c r="AW1108" s="13" t="s">
        <v>34</v>
      </c>
      <c r="AX1108" s="13" t="s">
        <v>76</v>
      </c>
      <c r="AY1108" s="250" t="s">
        <v>176</v>
      </c>
    </row>
    <row r="1109" s="14" customFormat="1">
      <c r="A1109" s="14"/>
      <c r="B1109" s="251"/>
      <c r="C1109" s="252"/>
      <c r="D1109" s="242" t="s">
        <v>185</v>
      </c>
      <c r="E1109" s="253" t="s">
        <v>1</v>
      </c>
      <c r="F1109" s="254" t="s">
        <v>222</v>
      </c>
      <c r="G1109" s="252"/>
      <c r="H1109" s="255">
        <v>6</v>
      </c>
      <c r="I1109" s="256"/>
      <c r="J1109" s="252"/>
      <c r="K1109" s="252"/>
      <c r="L1109" s="257"/>
      <c r="M1109" s="258"/>
      <c r="N1109" s="259"/>
      <c r="O1109" s="259"/>
      <c r="P1109" s="259"/>
      <c r="Q1109" s="259"/>
      <c r="R1109" s="259"/>
      <c r="S1109" s="259"/>
      <c r="T1109" s="26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1" t="s">
        <v>185</v>
      </c>
      <c r="AU1109" s="261" t="s">
        <v>177</v>
      </c>
      <c r="AV1109" s="14" t="s">
        <v>85</v>
      </c>
      <c r="AW1109" s="14" t="s">
        <v>34</v>
      </c>
      <c r="AX1109" s="14" t="s">
        <v>76</v>
      </c>
      <c r="AY1109" s="261" t="s">
        <v>176</v>
      </c>
    </row>
    <row r="1110" s="2" customFormat="1" ht="24.15" customHeight="1">
      <c r="A1110" s="39"/>
      <c r="B1110" s="40"/>
      <c r="C1110" s="227" t="s">
        <v>883</v>
      </c>
      <c r="D1110" s="227" t="s">
        <v>179</v>
      </c>
      <c r="E1110" s="228" t="s">
        <v>884</v>
      </c>
      <c r="F1110" s="229" t="s">
        <v>885</v>
      </c>
      <c r="G1110" s="230" t="s">
        <v>182</v>
      </c>
      <c r="H1110" s="231">
        <v>2</v>
      </c>
      <c r="I1110" s="232"/>
      <c r="J1110" s="233">
        <f>ROUND(I1110*H1110,2)</f>
        <v>0</v>
      </c>
      <c r="K1110" s="229" t="s">
        <v>225</v>
      </c>
      <c r="L1110" s="45"/>
      <c r="M1110" s="234" t="s">
        <v>1</v>
      </c>
      <c r="N1110" s="235" t="s">
        <v>41</v>
      </c>
      <c r="O1110" s="92"/>
      <c r="P1110" s="236">
        <f>O1110*H1110</f>
        <v>0</v>
      </c>
      <c r="Q1110" s="236">
        <v>0</v>
      </c>
      <c r="R1110" s="236">
        <f>Q1110*H1110</f>
        <v>0</v>
      </c>
      <c r="S1110" s="236">
        <v>0.46000000000000002</v>
      </c>
      <c r="T1110" s="237">
        <f>S1110*H1110</f>
        <v>0.92000000000000004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8" t="s">
        <v>183</v>
      </c>
      <c r="AT1110" s="238" t="s">
        <v>179</v>
      </c>
      <c r="AU1110" s="238" t="s">
        <v>177</v>
      </c>
      <c r="AY1110" s="18" t="s">
        <v>176</v>
      </c>
      <c r="BE1110" s="239">
        <f>IF(N1110="základní",J1110,0)</f>
        <v>0</v>
      </c>
      <c r="BF1110" s="239">
        <f>IF(N1110="snížená",J1110,0)</f>
        <v>0</v>
      </c>
      <c r="BG1110" s="239">
        <f>IF(N1110="zákl. přenesená",J1110,0)</f>
        <v>0</v>
      </c>
      <c r="BH1110" s="239">
        <f>IF(N1110="sníž. přenesená",J1110,0)</f>
        <v>0</v>
      </c>
      <c r="BI1110" s="239">
        <f>IF(N1110="nulová",J1110,0)</f>
        <v>0</v>
      </c>
      <c r="BJ1110" s="18" t="s">
        <v>83</v>
      </c>
      <c r="BK1110" s="239">
        <f>ROUND(I1110*H1110,2)</f>
        <v>0</v>
      </c>
      <c r="BL1110" s="18" t="s">
        <v>183</v>
      </c>
      <c r="BM1110" s="238" t="s">
        <v>886</v>
      </c>
    </row>
    <row r="1111" s="2" customFormat="1">
      <c r="A1111" s="39"/>
      <c r="B1111" s="40"/>
      <c r="C1111" s="41"/>
      <c r="D1111" s="262" t="s">
        <v>194</v>
      </c>
      <c r="E1111" s="41"/>
      <c r="F1111" s="263" t="s">
        <v>887</v>
      </c>
      <c r="G1111" s="41"/>
      <c r="H1111" s="41"/>
      <c r="I1111" s="264"/>
      <c r="J1111" s="41"/>
      <c r="K1111" s="41"/>
      <c r="L1111" s="45"/>
      <c r="M1111" s="265"/>
      <c r="N1111" s="266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194</v>
      </c>
      <c r="AU1111" s="18" t="s">
        <v>177</v>
      </c>
    </row>
    <row r="1112" s="13" customFormat="1">
      <c r="A1112" s="13"/>
      <c r="B1112" s="240"/>
      <c r="C1112" s="241"/>
      <c r="D1112" s="242" t="s">
        <v>185</v>
      </c>
      <c r="E1112" s="243" t="s">
        <v>1</v>
      </c>
      <c r="F1112" s="244" t="s">
        <v>186</v>
      </c>
      <c r="G1112" s="241"/>
      <c r="H1112" s="243" t="s">
        <v>1</v>
      </c>
      <c r="I1112" s="245"/>
      <c r="J1112" s="241"/>
      <c r="K1112" s="241"/>
      <c r="L1112" s="246"/>
      <c r="M1112" s="247"/>
      <c r="N1112" s="248"/>
      <c r="O1112" s="248"/>
      <c r="P1112" s="248"/>
      <c r="Q1112" s="248"/>
      <c r="R1112" s="248"/>
      <c r="S1112" s="248"/>
      <c r="T1112" s="24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0" t="s">
        <v>185</v>
      </c>
      <c r="AU1112" s="250" t="s">
        <v>177</v>
      </c>
      <c r="AV1112" s="13" t="s">
        <v>83</v>
      </c>
      <c r="AW1112" s="13" t="s">
        <v>34</v>
      </c>
      <c r="AX1112" s="13" t="s">
        <v>76</v>
      </c>
      <c r="AY1112" s="250" t="s">
        <v>176</v>
      </c>
    </row>
    <row r="1113" s="13" customFormat="1">
      <c r="A1113" s="13"/>
      <c r="B1113" s="240"/>
      <c r="C1113" s="241"/>
      <c r="D1113" s="242" t="s">
        <v>185</v>
      </c>
      <c r="E1113" s="243" t="s">
        <v>1</v>
      </c>
      <c r="F1113" s="244" t="s">
        <v>187</v>
      </c>
      <c r="G1113" s="241"/>
      <c r="H1113" s="243" t="s">
        <v>1</v>
      </c>
      <c r="I1113" s="245"/>
      <c r="J1113" s="241"/>
      <c r="K1113" s="241"/>
      <c r="L1113" s="246"/>
      <c r="M1113" s="247"/>
      <c r="N1113" s="248"/>
      <c r="O1113" s="248"/>
      <c r="P1113" s="248"/>
      <c r="Q1113" s="248"/>
      <c r="R1113" s="248"/>
      <c r="S1113" s="248"/>
      <c r="T1113" s="24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0" t="s">
        <v>185</v>
      </c>
      <c r="AU1113" s="250" t="s">
        <v>177</v>
      </c>
      <c r="AV1113" s="13" t="s">
        <v>83</v>
      </c>
      <c r="AW1113" s="13" t="s">
        <v>34</v>
      </c>
      <c r="AX1113" s="13" t="s">
        <v>76</v>
      </c>
      <c r="AY1113" s="250" t="s">
        <v>176</v>
      </c>
    </row>
    <row r="1114" s="13" customFormat="1">
      <c r="A1114" s="13"/>
      <c r="B1114" s="240"/>
      <c r="C1114" s="241"/>
      <c r="D1114" s="242" t="s">
        <v>185</v>
      </c>
      <c r="E1114" s="243" t="s">
        <v>1</v>
      </c>
      <c r="F1114" s="244" t="s">
        <v>188</v>
      </c>
      <c r="G1114" s="241"/>
      <c r="H1114" s="243" t="s">
        <v>1</v>
      </c>
      <c r="I1114" s="245"/>
      <c r="J1114" s="241"/>
      <c r="K1114" s="241"/>
      <c r="L1114" s="246"/>
      <c r="M1114" s="247"/>
      <c r="N1114" s="248"/>
      <c r="O1114" s="248"/>
      <c r="P1114" s="248"/>
      <c r="Q1114" s="248"/>
      <c r="R1114" s="248"/>
      <c r="S1114" s="248"/>
      <c r="T1114" s="24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0" t="s">
        <v>185</v>
      </c>
      <c r="AU1114" s="250" t="s">
        <v>177</v>
      </c>
      <c r="AV1114" s="13" t="s">
        <v>83</v>
      </c>
      <c r="AW1114" s="13" t="s">
        <v>34</v>
      </c>
      <c r="AX1114" s="13" t="s">
        <v>76</v>
      </c>
      <c r="AY1114" s="250" t="s">
        <v>176</v>
      </c>
    </row>
    <row r="1115" s="14" customFormat="1">
      <c r="A1115" s="14"/>
      <c r="B1115" s="251"/>
      <c r="C1115" s="252"/>
      <c r="D1115" s="242" t="s">
        <v>185</v>
      </c>
      <c r="E1115" s="253" t="s">
        <v>1</v>
      </c>
      <c r="F1115" s="254" t="s">
        <v>85</v>
      </c>
      <c r="G1115" s="252"/>
      <c r="H1115" s="255">
        <v>2</v>
      </c>
      <c r="I1115" s="256"/>
      <c r="J1115" s="252"/>
      <c r="K1115" s="252"/>
      <c r="L1115" s="257"/>
      <c r="M1115" s="258"/>
      <c r="N1115" s="259"/>
      <c r="O1115" s="259"/>
      <c r="P1115" s="259"/>
      <c r="Q1115" s="259"/>
      <c r="R1115" s="259"/>
      <c r="S1115" s="259"/>
      <c r="T1115" s="26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1" t="s">
        <v>185</v>
      </c>
      <c r="AU1115" s="261" t="s">
        <v>177</v>
      </c>
      <c r="AV1115" s="14" t="s">
        <v>85</v>
      </c>
      <c r="AW1115" s="14" t="s">
        <v>34</v>
      </c>
      <c r="AX1115" s="14" t="s">
        <v>76</v>
      </c>
      <c r="AY1115" s="261" t="s">
        <v>176</v>
      </c>
    </row>
    <row r="1116" s="2" customFormat="1" ht="24.15" customHeight="1">
      <c r="A1116" s="39"/>
      <c r="B1116" s="40"/>
      <c r="C1116" s="227" t="s">
        <v>888</v>
      </c>
      <c r="D1116" s="227" t="s">
        <v>179</v>
      </c>
      <c r="E1116" s="228" t="s">
        <v>889</v>
      </c>
      <c r="F1116" s="229" t="s">
        <v>890</v>
      </c>
      <c r="G1116" s="230" t="s">
        <v>182</v>
      </c>
      <c r="H1116" s="231">
        <v>6</v>
      </c>
      <c r="I1116" s="232"/>
      <c r="J1116" s="233">
        <f>ROUND(I1116*H1116,2)</f>
        <v>0</v>
      </c>
      <c r="K1116" s="229" t="s">
        <v>1</v>
      </c>
      <c r="L1116" s="45"/>
      <c r="M1116" s="234" t="s">
        <v>1</v>
      </c>
      <c r="N1116" s="235" t="s">
        <v>41</v>
      </c>
      <c r="O1116" s="92"/>
      <c r="P1116" s="236">
        <f>O1116*H1116</f>
        <v>0</v>
      </c>
      <c r="Q1116" s="236">
        <v>0</v>
      </c>
      <c r="R1116" s="236">
        <f>Q1116*H1116</f>
        <v>0</v>
      </c>
      <c r="S1116" s="236">
        <v>0.032000000000000001</v>
      </c>
      <c r="T1116" s="237">
        <f>S1116*H1116</f>
        <v>0.192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8" t="s">
        <v>183</v>
      </c>
      <c r="AT1116" s="238" t="s">
        <v>179</v>
      </c>
      <c r="AU1116" s="238" t="s">
        <v>177</v>
      </c>
      <c r="AY1116" s="18" t="s">
        <v>176</v>
      </c>
      <c r="BE1116" s="239">
        <f>IF(N1116="základní",J1116,0)</f>
        <v>0</v>
      </c>
      <c r="BF1116" s="239">
        <f>IF(N1116="snížená",J1116,0)</f>
        <v>0</v>
      </c>
      <c r="BG1116" s="239">
        <f>IF(N1116="zákl. přenesená",J1116,0)</f>
        <v>0</v>
      </c>
      <c r="BH1116" s="239">
        <f>IF(N1116="sníž. přenesená",J1116,0)</f>
        <v>0</v>
      </c>
      <c r="BI1116" s="239">
        <f>IF(N1116="nulová",J1116,0)</f>
        <v>0</v>
      </c>
      <c r="BJ1116" s="18" t="s">
        <v>83</v>
      </c>
      <c r="BK1116" s="239">
        <f>ROUND(I1116*H1116,2)</f>
        <v>0</v>
      </c>
      <c r="BL1116" s="18" t="s">
        <v>183</v>
      </c>
      <c r="BM1116" s="238" t="s">
        <v>891</v>
      </c>
    </row>
    <row r="1117" s="13" customFormat="1">
      <c r="A1117" s="13"/>
      <c r="B1117" s="240"/>
      <c r="C1117" s="241"/>
      <c r="D1117" s="242" t="s">
        <v>185</v>
      </c>
      <c r="E1117" s="243" t="s">
        <v>1</v>
      </c>
      <c r="F1117" s="244" t="s">
        <v>186</v>
      </c>
      <c r="G1117" s="241"/>
      <c r="H1117" s="243" t="s">
        <v>1</v>
      </c>
      <c r="I1117" s="245"/>
      <c r="J1117" s="241"/>
      <c r="K1117" s="241"/>
      <c r="L1117" s="246"/>
      <c r="M1117" s="247"/>
      <c r="N1117" s="248"/>
      <c r="O1117" s="248"/>
      <c r="P1117" s="248"/>
      <c r="Q1117" s="248"/>
      <c r="R1117" s="248"/>
      <c r="S1117" s="248"/>
      <c r="T1117" s="24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0" t="s">
        <v>185</v>
      </c>
      <c r="AU1117" s="250" t="s">
        <v>177</v>
      </c>
      <c r="AV1117" s="13" t="s">
        <v>83</v>
      </c>
      <c r="AW1117" s="13" t="s">
        <v>34</v>
      </c>
      <c r="AX1117" s="13" t="s">
        <v>76</v>
      </c>
      <c r="AY1117" s="250" t="s">
        <v>176</v>
      </c>
    </row>
    <row r="1118" s="13" customFormat="1">
      <c r="A1118" s="13"/>
      <c r="B1118" s="240"/>
      <c r="C1118" s="241"/>
      <c r="D1118" s="242" t="s">
        <v>185</v>
      </c>
      <c r="E1118" s="243" t="s">
        <v>1</v>
      </c>
      <c r="F1118" s="244" t="s">
        <v>187</v>
      </c>
      <c r="G1118" s="241"/>
      <c r="H1118" s="243" t="s">
        <v>1</v>
      </c>
      <c r="I1118" s="245"/>
      <c r="J1118" s="241"/>
      <c r="K1118" s="241"/>
      <c r="L1118" s="246"/>
      <c r="M1118" s="247"/>
      <c r="N1118" s="248"/>
      <c r="O1118" s="248"/>
      <c r="P1118" s="248"/>
      <c r="Q1118" s="248"/>
      <c r="R1118" s="248"/>
      <c r="S1118" s="248"/>
      <c r="T1118" s="249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0" t="s">
        <v>185</v>
      </c>
      <c r="AU1118" s="250" t="s">
        <v>177</v>
      </c>
      <c r="AV1118" s="13" t="s">
        <v>83</v>
      </c>
      <c r="AW1118" s="13" t="s">
        <v>34</v>
      </c>
      <c r="AX1118" s="13" t="s">
        <v>76</v>
      </c>
      <c r="AY1118" s="250" t="s">
        <v>176</v>
      </c>
    </row>
    <row r="1119" s="13" customFormat="1">
      <c r="A1119" s="13"/>
      <c r="B1119" s="240"/>
      <c r="C1119" s="241"/>
      <c r="D1119" s="242" t="s">
        <v>185</v>
      </c>
      <c r="E1119" s="243" t="s">
        <v>1</v>
      </c>
      <c r="F1119" s="244" t="s">
        <v>188</v>
      </c>
      <c r="G1119" s="241"/>
      <c r="H1119" s="243" t="s">
        <v>1</v>
      </c>
      <c r="I1119" s="245"/>
      <c r="J1119" s="241"/>
      <c r="K1119" s="241"/>
      <c r="L1119" s="246"/>
      <c r="M1119" s="247"/>
      <c r="N1119" s="248"/>
      <c r="O1119" s="248"/>
      <c r="P1119" s="248"/>
      <c r="Q1119" s="248"/>
      <c r="R1119" s="248"/>
      <c r="S1119" s="248"/>
      <c r="T1119" s="24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0" t="s">
        <v>185</v>
      </c>
      <c r="AU1119" s="250" t="s">
        <v>177</v>
      </c>
      <c r="AV1119" s="13" t="s">
        <v>83</v>
      </c>
      <c r="AW1119" s="13" t="s">
        <v>34</v>
      </c>
      <c r="AX1119" s="13" t="s">
        <v>76</v>
      </c>
      <c r="AY1119" s="250" t="s">
        <v>176</v>
      </c>
    </row>
    <row r="1120" s="13" customFormat="1">
      <c r="A1120" s="13"/>
      <c r="B1120" s="240"/>
      <c r="C1120" s="241"/>
      <c r="D1120" s="242" t="s">
        <v>185</v>
      </c>
      <c r="E1120" s="243" t="s">
        <v>1</v>
      </c>
      <c r="F1120" s="244" t="s">
        <v>892</v>
      </c>
      <c r="G1120" s="241"/>
      <c r="H1120" s="243" t="s">
        <v>1</v>
      </c>
      <c r="I1120" s="245"/>
      <c r="J1120" s="241"/>
      <c r="K1120" s="241"/>
      <c r="L1120" s="246"/>
      <c r="M1120" s="247"/>
      <c r="N1120" s="248"/>
      <c r="O1120" s="248"/>
      <c r="P1120" s="248"/>
      <c r="Q1120" s="248"/>
      <c r="R1120" s="248"/>
      <c r="S1120" s="248"/>
      <c r="T1120" s="249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0" t="s">
        <v>185</v>
      </c>
      <c r="AU1120" s="250" t="s">
        <v>177</v>
      </c>
      <c r="AV1120" s="13" t="s">
        <v>83</v>
      </c>
      <c r="AW1120" s="13" t="s">
        <v>34</v>
      </c>
      <c r="AX1120" s="13" t="s">
        <v>76</v>
      </c>
      <c r="AY1120" s="250" t="s">
        <v>176</v>
      </c>
    </row>
    <row r="1121" s="14" customFormat="1">
      <c r="A1121" s="14"/>
      <c r="B1121" s="251"/>
      <c r="C1121" s="252"/>
      <c r="D1121" s="242" t="s">
        <v>185</v>
      </c>
      <c r="E1121" s="253" t="s">
        <v>1</v>
      </c>
      <c r="F1121" s="254" t="s">
        <v>222</v>
      </c>
      <c r="G1121" s="252"/>
      <c r="H1121" s="255">
        <v>6</v>
      </c>
      <c r="I1121" s="256"/>
      <c r="J1121" s="252"/>
      <c r="K1121" s="252"/>
      <c r="L1121" s="257"/>
      <c r="M1121" s="258"/>
      <c r="N1121" s="259"/>
      <c r="O1121" s="259"/>
      <c r="P1121" s="259"/>
      <c r="Q1121" s="259"/>
      <c r="R1121" s="259"/>
      <c r="S1121" s="259"/>
      <c r="T1121" s="260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1" t="s">
        <v>185</v>
      </c>
      <c r="AU1121" s="261" t="s">
        <v>177</v>
      </c>
      <c r="AV1121" s="14" t="s">
        <v>85</v>
      </c>
      <c r="AW1121" s="14" t="s">
        <v>34</v>
      </c>
      <c r="AX1121" s="14" t="s">
        <v>76</v>
      </c>
      <c r="AY1121" s="261" t="s">
        <v>176</v>
      </c>
    </row>
    <row r="1122" s="2" customFormat="1" ht="24.15" customHeight="1">
      <c r="A1122" s="39"/>
      <c r="B1122" s="40"/>
      <c r="C1122" s="227" t="s">
        <v>893</v>
      </c>
      <c r="D1122" s="227" t="s">
        <v>179</v>
      </c>
      <c r="E1122" s="228" t="s">
        <v>894</v>
      </c>
      <c r="F1122" s="229" t="s">
        <v>895</v>
      </c>
      <c r="G1122" s="230" t="s">
        <v>182</v>
      </c>
      <c r="H1122" s="231">
        <v>5</v>
      </c>
      <c r="I1122" s="232"/>
      <c r="J1122" s="233">
        <f>ROUND(I1122*H1122,2)</f>
        <v>0</v>
      </c>
      <c r="K1122" s="229" t="s">
        <v>1</v>
      </c>
      <c r="L1122" s="45"/>
      <c r="M1122" s="234" t="s">
        <v>1</v>
      </c>
      <c r="N1122" s="235" t="s">
        <v>41</v>
      </c>
      <c r="O1122" s="92"/>
      <c r="P1122" s="236">
        <f>O1122*H1122</f>
        <v>0</v>
      </c>
      <c r="Q1122" s="236">
        <v>0</v>
      </c>
      <c r="R1122" s="236">
        <f>Q1122*H1122</f>
        <v>0</v>
      </c>
      <c r="S1122" s="236">
        <v>0.089999999999999997</v>
      </c>
      <c r="T1122" s="237">
        <f>S1122*H1122</f>
        <v>0.44999999999999996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8" t="s">
        <v>183</v>
      </c>
      <c r="AT1122" s="238" t="s">
        <v>179</v>
      </c>
      <c r="AU1122" s="238" t="s">
        <v>177</v>
      </c>
      <c r="AY1122" s="18" t="s">
        <v>176</v>
      </c>
      <c r="BE1122" s="239">
        <f>IF(N1122="základní",J1122,0)</f>
        <v>0</v>
      </c>
      <c r="BF1122" s="239">
        <f>IF(N1122="snížená",J1122,0)</f>
        <v>0</v>
      </c>
      <c r="BG1122" s="239">
        <f>IF(N1122="zákl. přenesená",J1122,0)</f>
        <v>0</v>
      </c>
      <c r="BH1122" s="239">
        <f>IF(N1122="sníž. přenesená",J1122,0)</f>
        <v>0</v>
      </c>
      <c r="BI1122" s="239">
        <f>IF(N1122="nulová",J1122,0)</f>
        <v>0</v>
      </c>
      <c r="BJ1122" s="18" t="s">
        <v>83</v>
      </c>
      <c r="BK1122" s="239">
        <f>ROUND(I1122*H1122,2)</f>
        <v>0</v>
      </c>
      <c r="BL1122" s="18" t="s">
        <v>183</v>
      </c>
      <c r="BM1122" s="238" t="s">
        <v>896</v>
      </c>
    </row>
    <row r="1123" s="13" customFormat="1">
      <c r="A1123" s="13"/>
      <c r="B1123" s="240"/>
      <c r="C1123" s="241"/>
      <c r="D1123" s="242" t="s">
        <v>185</v>
      </c>
      <c r="E1123" s="243" t="s">
        <v>1</v>
      </c>
      <c r="F1123" s="244" t="s">
        <v>186</v>
      </c>
      <c r="G1123" s="241"/>
      <c r="H1123" s="243" t="s">
        <v>1</v>
      </c>
      <c r="I1123" s="245"/>
      <c r="J1123" s="241"/>
      <c r="K1123" s="241"/>
      <c r="L1123" s="246"/>
      <c r="M1123" s="247"/>
      <c r="N1123" s="248"/>
      <c r="O1123" s="248"/>
      <c r="P1123" s="248"/>
      <c r="Q1123" s="248"/>
      <c r="R1123" s="248"/>
      <c r="S1123" s="248"/>
      <c r="T1123" s="249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0" t="s">
        <v>185</v>
      </c>
      <c r="AU1123" s="250" t="s">
        <v>177</v>
      </c>
      <c r="AV1123" s="13" t="s">
        <v>83</v>
      </c>
      <c r="AW1123" s="13" t="s">
        <v>34</v>
      </c>
      <c r="AX1123" s="13" t="s">
        <v>76</v>
      </c>
      <c r="AY1123" s="250" t="s">
        <v>176</v>
      </c>
    </row>
    <row r="1124" s="13" customFormat="1">
      <c r="A1124" s="13"/>
      <c r="B1124" s="240"/>
      <c r="C1124" s="241"/>
      <c r="D1124" s="242" t="s">
        <v>185</v>
      </c>
      <c r="E1124" s="243" t="s">
        <v>1</v>
      </c>
      <c r="F1124" s="244" t="s">
        <v>187</v>
      </c>
      <c r="G1124" s="241"/>
      <c r="H1124" s="243" t="s">
        <v>1</v>
      </c>
      <c r="I1124" s="245"/>
      <c r="J1124" s="241"/>
      <c r="K1124" s="241"/>
      <c r="L1124" s="246"/>
      <c r="M1124" s="247"/>
      <c r="N1124" s="248"/>
      <c r="O1124" s="248"/>
      <c r="P1124" s="248"/>
      <c r="Q1124" s="248"/>
      <c r="R1124" s="248"/>
      <c r="S1124" s="248"/>
      <c r="T1124" s="24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0" t="s">
        <v>185</v>
      </c>
      <c r="AU1124" s="250" t="s">
        <v>177</v>
      </c>
      <c r="AV1124" s="13" t="s">
        <v>83</v>
      </c>
      <c r="AW1124" s="13" t="s">
        <v>34</v>
      </c>
      <c r="AX1124" s="13" t="s">
        <v>76</v>
      </c>
      <c r="AY1124" s="250" t="s">
        <v>176</v>
      </c>
    </row>
    <row r="1125" s="13" customFormat="1">
      <c r="A1125" s="13"/>
      <c r="B1125" s="240"/>
      <c r="C1125" s="241"/>
      <c r="D1125" s="242" t="s">
        <v>185</v>
      </c>
      <c r="E1125" s="243" t="s">
        <v>1</v>
      </c>
      <c r="F1125" s="244" t="s">
        <v>188</v>
      </c>
      <c r="G1125" s="241"/>
      <c r="H1125" s="243" t="s">
        <v>1</v>
      </c>
      <c r="I1125" s="245"/>
      <c r="J1125" s="241"/>
      <c r="K1125" s="241"/>
      <c r="L1125" s="246"/>
      <c r="M1125" s="247"/>
      <c r="N1125" s="248"/>
      <c r="O1125" s="248"/>
      <c r="P1125" s="248"/>
      <c r="Q1125" s="248"/>
      <c r="R1125" s="248"/>
      <c r="S1125" s="248"/>
      <c r="T1125" s="249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0" t="s">
        <v>185</v>
      </c>
      <c r="AU1125" s="250" t="s">
        <v>177</v>
      </c>
      <c r="AV1125" s="13" t="s">
        <v>83</v>
      </c>
      <c r="AW1125" s="13" t="s">
        <v>34</v>
      </c>
      <c r="AX1125" s="13" t="s">
        <v>76</v>
      </c>
      <c r="AY1125" s="250" t="s">
        <v>176</v>
      </c>
    </row>
    <row r="1126" s="13" customFormat="1">
      <c r="A1126" s="13"/>
      <c r="B1126" s="240"/>
      <c r="C1126" s="241"/>
      <c r="D1126" s="242" t="s">
        <v>185</v>
      </c>
      <c r="E1126" s="243" t="s">
        <v>1</v>
      </c>
      <c r="F1126" s="244" t="s">
        <v>897</v>
      </c>
      <c r="G1126" s="241"/>
      <c r="H1126" s="243" t="s">
        <v>1</v>
      </c>
      <c r="I1126" s="245"/>
      <c r="J1126" s="241"/>
      <c r="K1126" s="241"/>
      <c r="L1126" s="246"/>
      <c r="M1126" s="247"/>
      <c r="N1126" s="248"/>
      <c r="O1126" s="248"/>
      <c r="P1126" s="248"/>
      <c r="Q1126" s="248"/>
      <c r="R1126" s="248"/>
      <c r="S1126" s="248"/>
      <c r="T1126" s="24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0" t="s">
        <v>185</v>
      </c>
      <c r="AU1126" s="250" t="s">
        <v>177</v>
      </c>
      <c r="AV1126" s="13" t="s">
        <v>83</v>
      </c>
      <c r="AW1126" s="13" t="s">
        <v>34</v>
      </c>
      <c r="AX1126" s="13" t="s">
        <v>76</v>
      </c>
      <c r="AY1126" s="250" t="s">
        <v>176</v>
      </c>
    </row>
    <row r="1127" s="14" customFormat="1">
      <c r="A1127" s="14"/>
      <c r="B1127" s="251"/>
      <c r="C1127" s="252"/>
      <c r="D1127" s="242" t="s">
        <v>185</v>
      </c>
      <c r="E1127" s="253" t="s">
        <v>1</v>
      </c>
      <c r="F1127" s="254" t="s">
        <v>210</v>
      </c>
      <c r="G1127" s="252"/>
      <c r="H1127" s="255">
        <v>5</v>
      </c>
      <c r="I1127" s="256"/>
      <c r="J1127" s="252"/>
      <c r="K1127" s="252"/>
      <c r="L1127" s="257"/>
      <c r="M1127" s="258"/>
      <c r="N1127" s="259"/>
      <c r="O1127" s="259"/>
      <c r="P1127" s="259"/>
      <c r="Q1127" s="259"/>
      <c r="R1127" s="259"/>
      <c r="S1127" s="259"/>
      <c r="T1127" s="260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1" t="s">
        <v>185</v>
      </c>
      <c r="AU1127" s="261" t="s">
        <v>177</v>
      </c>
      <c r="AV1127" s="14" t="s">
        <v>85</v>
      </c>
      <c r="AW1127" s="14" t="s">
        <v>34</v>
      </c>
      <c r="AX1127" s="14" t="s">
        <v>76</v>
      </c>
      <c r="AY1127" s="261" t="s">
        <v>176</v>
      </c>
    </row>
    <row r="1128" s="2" customFormat="1" ht="24.15" customHeight="1">
      <c r="A1128" s="39"/>
      <c r="B1128" s="40"/>
      <c r="C1128" s="227" t="s">
        <v>898</v>
      </c>
      <c r="D1128" s="227" t="s">
        <v>179</v>
      </c>
      <c r="E1128" s="228" t="s">
        <v>899</v>
      </c>
      <c r="F1128" s="229" t="s">
        <v>900</v>
      </c>
      <c r="G1128" s="230" t="s">
        <v>182</v>
      </c>
      <c r="H1128" s="231">
        <v>1</v>
      </c>
      <c r="I1128" s="232"/>
      <c r="J1128" s="233">
        <f>ROUND(I1128*H1128,2)</f>
        <v>0</v>
      </c>
      <c r="K1128" s="229" t="s">
        <v>225</v>
      </c>
      <c r="L1128" s="45"/>
      <c r="M1128" s="234" t="s">
        <v>1</v>
      </c>
      <c r="N1128" s="235" t="s">
        <v>41</v>
      </c>
      <c r="O1128" s="92"/>
      <c r="P1128" s="236">
        <f>O1128*H1128</f>
        <v>0</v>
      </c>
      <c r="Q1128" s="236">
        <v>0</v>
      </c>
      <c r="R1128" s="236">
        <f>Q1128*H1128</f>
        <v>0</v>
      </c>
      <c r="S1128" s="236">
        <v>0.049000000000000002</v>
      </c>
      <c r="T1128" s="237">
        <f>S1128*H1128</f>
        <v>0.049000000000000002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38" t="s">
        <v>183</v>
      </c>
      <c r="AT1128" s="238" t="s">
        <v>179</v>
      </c>
      <c r="AU1128" s="238" t="s">
        <v>177</v>
      </c>
      <c r="AY1128" s="18" t="s">
        <v>176</v>
      </c>
      <c r="BE1128" s="239">
        <f>IF(N1128="základní",J1128,0)</f>
        <v>0</v>
      </c>
      <c r="BF1128" s="239">
        <f>IF(N1128="snížená",J1128,0)</f>
        <v>0</v>
      </c>
      <c r="BG1128" s="239">
        <f>IF(N1128="zákl. přenesená",J1128,0)</f>
        <v>0</v>
      </c>
      <c r="BH1128" s="239">
        <f>IF(N1128="sníž. přenesená",J1128,0)</f>
        <v>0</v>
      </c>
      <c r="BI1128" s="239">
        <f>IF(N1128="nulová",J1128,0)</f>
        <v>0</v>
      </c>
      <c r="BJ1128" s="18" t="s">
        <v>83</v>
      </c>
      <c r="BK1128" s="239">
        <f>ROUND(I1128*H1128,2)</f>
        <v>0</v>
      </c>
      <c r="BL1128" s="18" t="s">
        <v>183</v>
      </c>
      <c r="BM1128" s="238" t="s">
        <v>901</v>
      </c>
    </row>
    <row r="1129" s="2" customFormat="1">
      <c r="A1129" s="39"/>
      <c r="B1129" s="40"/>
      <c r="C1129" s="41"/>
      <c r="D1129" s="262" t="s">
        <v>194</v>
      </c>
      <c r="E1129" s="41"/>
      <c r="F1129" s="263" t="s">
        <v>902</v>
      </c>
      <c r="G1129" s="41"/>
      <c r="H1129" s="41"/>
      <c r="I1129" s="264"/>
      <c r="J1129" s="41"/>
      <c r="K1129" s="41"/>
      <c r="L1129" s="45"/>
      <c r="M1129" s="265"/>
      <c r="N1129" s="266"/>
      <c r="O1129" s="92"/>
      <c r="P1129" s="92"/>
      <c r="Q1129" s="92"/>
      <c r="R1129" s="92"/>
      <c r="S1129" s="92"/>
      <c r="T1129" s="93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T1129" s="18" t="s">
        <v>194</v>
      </c>
      <c r="AU1129" s="18" t="s">
        <v>177</v>
      </c>
    </row>
    <row r="1130" s="13" customFormat="1">
      <c r="A1130" s="13"/>
      <c r="B1130" s="240"/>
      <c r="C1130" s="241"/>
      <c r="D1130" s="242" t="s">
        <v>185</v>
      </c>
      <c r="E1130" s="243" t="s">
        <v>1</v>
      </c>
      <c r="F1130" s="244" t="s">
        <v>186</v>
      </c>
      <c r="G1130" s="241"/>
      <c r="H1130" s="243" t="s">
        <v>1</v>
      </c>
      <c r="I1130" s="245"/>
      <c r="J1130" s="241"/>
      <c r="K1130" s="241"/>
      <c r="L1130" s="246"/>
      <c r="M1130" s="247"/>
      <c r="N1130" s="248"/>
      <c r="O1130" s="248"/>
      <c r="P1130" s="248"/>
      <c r="Q1130" s="248"/>
      <c r="R1130" s="248"/>
      <c r="S1130" s="248"/>
      <c r="T1130" s="24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0" t="s">
        <v>185</v>
      </c>
      <c r="AU1130" s="250" t="s">
        <v>177</v>
      </c>
      <c r="AV1130" s="13" t="s">
        <v>83</v>
      </c>
      <c r="AW1130" s="13" t="s">
        <v>34</v>
      </c>
      <c r="AX1130" s="13" t="s">
        <v>76</v>
      </c>
      <c r="AY1130" s="250" t="s">
        <v>176</v>
      </c>
    </row>
    <row r="1131" s="13" customFormat="1">
      <c r="A1131" s="13"/>
      <c r="B1131" s="240"/>
      <c r="C1131" s="241"/>
      <c r="D1131" s="242" t="s">
        <v>185</v>
      </c>
      <c r="E1131" s="243" t="s">
        <v>1</v>
      </c>
      <c r="F1131" s="244" t="s">
        <v>187</v>
      </c>
      <c r="G1131" s="241"/>
      <c r="H1131" s="243" t="s">
        <v>1</v>
      </c>
      <c r="I1131" s="245"/>
      <c r="J1131" s="241"/>
      <c r="K1131" s="241"/>
      <c r="L1131" s="246"/>
      <c r="M1131" s="247"/>
      <c r="N1131" s="248"/>
      <c r="O1131" s="248"/>
      <c r="P1131" s="248"/>
      <c r="Q1131" s="248"/>
      <c r="R1131" s="248"/>
      <c r="S1131" s="248"/>
      <c r="T1131" s="24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0" t="s">
        <v>185</v>
      </c>
      <c r="AU1131" s="250" t="s">
        <v>177</v>
      </c>
      <c r="AV1131" s="13" t="s">
        <v>83</v>
      </c>
      <c r="AW1131" s="13" t="s">
        <v>34</v>
      </c>
      <c r="AX1131" s="13" t="s">
        <v>76</v>
      </c>
      <c r="AY1131" s="250" t="s">
        <v>176</v>
      </c>
    </row>
    <row r="1132" s="13" customFormat="1">
      <c r="A1132" s="13"/>
      <c r="B1132" s="240"/>
      <c r="C1132" s="241"/>
      <c r="D1132" s="242" t="s">
        <v>185</v>
      </c>
      <c r="E1132" s="243" t="s">
        <v>1</v>
      </c>
      <c r="F1132" s="244" t="s">
        <v>188</v>
      </c>
      <c r="G1132" s="241"/>
      <c r="H1132" s="243" t="s">
        <v>1</v>
      </c>
      <c r="I1132" s="245"/>
      <c r="J1132" s="241"/>
      <c r="K1132" s="241"/>
      <c r="L1132" s="246"/>
      <c r="M1132" s="247"/>
      <c r="N1132" s="248"/>
      <c r="O1132" s="248"/>
      <c r="P1132" s="248"/>
      <c r="Q1132" s="248"/>
      <c r="R1132" s="248"/>
      <c r="S1132" s="248"/>
      <c r="T1132" s="24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0" t="s">
        <v>185</v>
      </c>
      <c r="AU1132" s="250" t="s">
        <v>177</v>
      </c>
      <c r="AV1132" s="13" t="s">
        <v>83</v>
      </c>
      <c r="AW1132" s="13" t="s">
        <v>34</v>
      </c>
      <c r="AX1132" s="13" t="s">
        <v>76</v>
      </c>
      <c r="AY1132" s="250" t="s">
        <v>176</v>
      </c>
    </row>
    <row r="1133" s="14" customFormat="1">
      <c r="A1133" s="14"/>
      <c r="B1133" s="251"/>
      <c r="C1133" s="252"/>
      <c r="D1133" s="242" t="s">
        <v>185</v>
      </c>
      <c r="E1133" s="253" t="s">
        <v>1</v>
      </c>
      <c r="F1133" s="254" t="s">
        <v>83</v>
      </c>
      <c r="G1133" s="252"/>
      <c r="H1133" s="255">
        <v>1</v>
      </c>
      <c r="I1133" s="256"/>
      <c r="J1133" s="252"/>
      <c r="K1133" s="252"/>
      <c r="L1133" s="257"/>
      <c r="M1133" s="258"/>
      <c r="N1133" s="259"/>
      <c r="O1133" s="259"/>
      <c r="P1133" s="259"/>
      <c r="Q1133" s="259"/>
      <c r="R1133" s="259"/>
      <c r="S1133" s="259"/>
      <c r="T1133" s="260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1" t="s">
        <v>185</v>
      </c>
      <c r="AU1133" s="261" t="s">
        <v>177</v>
      </c>
      <c r="AV1133" s="14" t="s">
        <v>85</v>
      </c>
      <c r="AW1133" s="14" t="s">
        <v>34</v>
      </c>
      <c r="AX1133" s="14" t="s">
        <v>76</v>
      </c>
      <c r="AY1133" s="261" t="s">
        <v>176</v>
      </c>
    </row>
    <row r="1134" s="2" customFormat="1" ht="24.15" customHeight="1">
      <c r="A1134" s="39"/>
      <c r="B1134" s="40"/>
      <c r="C1134" s="227" t="s">
        <v>903</v>
      </c>
      <c r="D1134" s="227" t="s">
        <v>179</v>
      </c>
      <c r="E1134" s="228" t="s">
        <v>904</v>
      </c>
      <c r="F1134" s="229" t="s">
        <v>905</v>
      </c>
      <c r="G1134" s="230" t="s">
        <v>252</v>
      </c>
      <c r="H1134" s="231">
        <v>85</v>
      </c>
      <c r="I1134" s="232"/>
      <c r="J1134" s="233">
        <f>ROUND(I1134*H1134,2)</f>
        <v>0</v>
      </c>
      <c r="K1134" s="229" t="s">
        <v>225</v>
      </c>
      <c r="L1134" s="45"/>
      <c r="M1134" s="234" t="s">
        <v>1</v>
      </c>
      <c r="N1134" s="235" t="s">
        <v>41</v>
      </c>
      <c r="O1134" s="92"/>
      <c r="P1134" s="236">
        <f>O1134*H1134</f>
        <v>0</v>
      </c>
      <c r="Q1134" s="236">
        <v>0</v>
      </c>
      <c r="R1134" s="236">
        <f>Q1134*H1134</f>
        <v>0</v>
      </c>
      <c r="S1134" s="236">
        <v>0.002</v>
      </c>
      <c r="T1134" s="237">
        <f>S1134*H1134</f>
        <v>0.17000000000000001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8" t="s">
        <v>183</v>
      </c>
      <c r="AT1134" s="238" t="s">
        <v>179</v>
      </c>
      <c r="AU1134" s="238" t="s">
        <v>177</v>
      </c>
      <c r="AY1134" s="18" t="s">
        <v>176</v>
      </c>
      <c r="BE1134" s="239">
        <f>IF(N1134="základní",J1134,0)</f>
        <v>0</v>
      </c>
      <c r="BF1134" s="239">
        <f>IF(N1134="snížená",J1134,0)</f>
        <v>0</v>
      </c>
      <c r="BG1134" s="239">
        <f>IF(N1134="zákl. přenesená",J1134,0)</f>
        <v>0</v>
      </c>
      <c r="BH1134" s="239">
        <f>IF(N1134="sníž. přenesená",J1134,0)</f>
        <v>0</v>
      </c>
      <c r="BI1134" s="239">
        <f>IF(N1134="nulová",J1134,0)</f>
        <v>0</v>
      </c>
      <c r="BJ1134" s="18" t="s">
        <v>83</v>
      </c>
      <c r="BK1134" s="239">
        <f>ROUND(I1134*H1134,2)</f>
        <v>0</v>
      </c>
      <c r="BL1134" s="18" t="s">
        <v>183</v>
      </c>
      <c r="BM1134" s="238" t="s">
        <v>906</v>
      </c>
    </row>
    <row r="1135" s="2" customFormat="1">
      <c r="A1135" s="39"/>
      <c r="B1135" s="40"/>
      <c r="C1135" s="41"/>
      <c r="D1135" s="262" t="s">
        <v>194</v>
      </c>
      <c r="E1135" s="41"/>
      <c r="F1135" s="263" t="s">
        <v>907</v>
      </c>
      <c r="G1135" s="41"/>
      <c r="H1135" s="41"/>
      <c r="I1135" s="264"/>
      <c r="J1135" s="41"/>
      <c r="K1135" s="41"/>
      <c r="L1135" s="45"/>
      <c r="M1135" s="265"/>
      <c r="N1135" s="266"/>
      <c r="O1135" s="92"/>
      <c r="P1135" s="92"/>
      <c r="Q1135" s="92"/>
      <c r="R1135" s="92"/>
      <c r="S1135" s="92"/>
      <c r="T1135" s="93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T1135" s="18" t="s">
        <v>194</v>
      </c>
      <c r="AU1135" s="18" t="s">
        <v>177</v>
      </c>
    </row>
    <row r="1136" s="13" customFormat="1">
      <c r="A1136" s="13"/>
      <c r="B1136" s="240"/>
      <c r="C1136" s="241"/>
      <c r="D1136" s="242" t="s">
        <v>185</v>
      </c>
      <c r="E1136" s="243" t="s">
        <v>1</v>
      </c>
      <c r="F1136" s="244" t="s">
        <v>187</v>
      </c>
      <c r="G1136" s="241"/>
      <c r="H1136" s="243" t="s">
        <v>1</v>
      </c>
      <c r="I1136" s="245"/>
      <c r="J1136" s="241"/>
      <c r="K1136" s="241"/>
      <c r="L1136" s="246"/>
      <c r="M1136" s="247"/>
      <c r="N1136" s="248"/>
      <c r="O1136" s="248"/>
      <c r="P1136" s="248"/>
      <c r="Q1136" s="248"/>
      <c r="R1136" s="248"/>
      <c r="S1136" s="248"/>
      <c r="T1136" s="24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0" t="s">
        <v>185</v>
      </c>
      <c r="AU1136" s="250" t="s">
        <v>177</v>
      </c>
      <c r="AV1136" s="13" t="s">
        <v>83</v>
      </c>
      <c r="AW1136" s="13" t="s">
        <v>34</v>
      </c>
      <c r="AX1136" s="13" t="s">
        <v>76</v>
      </c>
      <c r="AY1136" s="250" t="s">
        <v>176</v>
      </c>
    </row>
    <row r="1137" s="13" customFormat="1">
      <c r="A1137" s="13"/>
      <c r="B1137" s="240"/>
      <c r="C1137" s="241"/>
      <c r="D1137" s="242" t="s">
        <v>185</v>
      </c>
      <c r="E1137" s="243" t="s">
        <v>1</v>
      </c>
      <c r="F1137" s="244" t="s">
        <v>188</v>
      </c>
      <c r="G1137" s="241"/>
      <c r="H1137" s="243" t="s">
        <v>1</v>
      </c>
      <c r="I1137" s="245"/>
      <c r="J1137" s="241"/>
      <c r="K1137" s="241"/>
      <c r="L1137" s="246"/>
      <c r="M1137" s="247"/>
      <c r="N1137" s="248"/>
      <c r="O1137" s="248"/>
      <c r="P1137" s="248"/>
      <c r="Q1137" s="248"/>
      <c r="R1137" s="248"/>
      <c r="S1137" s="248"/>
      <c r="T1137" s="24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0" t="s">
        <v>185</v>
      </c>
      <c r="AU1137" s="250" t="s">
        <v>177</v>
      </c>
      <c r="AV1137" s="13" t="s">
        <v>83</v>
      </c>
      <c r="AW1137" s="13" t="s">
        <v>34</v>
      </c>
      <c r="AX1137" s="13" t="s">
        <v>76</v>
      </c>
      <c r="AY1137" s="250" t="s">
        <v>176</v>
      </c>
    </row>
    <row r="1138" s="14" customFormat="1">
      <c r="A1138" s="14"/>
      <c r="B1138" s="251"/>
      <c r="C1138" s="252"/>
      <c r="D1138" s="242" t="s">
        <v>185</v>
      </c>
      <c r="E1138" s="253" t="s">
        <v>1</v>
      </c>
      <c r="F1138" s="254" t="s">
        <v>878</v>
      </c>
      <c r="G1138" s="252"/>
      <c r="H1138" s="255">
        <v>85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1" t="s">
        <v>185</v>
      </c>
      <c r="AU1138" s="261" t="s">
        <v>177</v>
      </c>
      <c r="AV1138" s="14" t="s">
        <v>85</v>
      </c>
      <c r="AW1138" s="14" t="s">
        <v>34</v>
      </c>
      <c r="AX1138" s="14" t="s">
        <v>76</v>
      </c>
      <c r="AY1138" s="261" t="s">
        <v>176</v>
      </c>
    </row>
    <row r="1139" s="2" customFormat="1" ht="24.15" customHeight="1">
      <c r="A1139" s="39"/>
      <c r="B1139" s="40"/>
      <c r="C1139" s="227" t="s">
        <v>908</v>
      </c>
      <c r="D1139" s="227" t="s">
        <v>179</v>
      </c>
      <c r="E1139" s="228" t="s">
        <v>909</v>
      </c>
      <c r="F1139" s="229" t="s">
        <v>910</v>
      </c>
      <c r="G1139" s="230" t="s">
        <v>252</v>
      </c>
      <c r="H1139" s="231">
        <v>30</v>
      </c>
      <c r="I1139" s="232"/>
      <c r="J1139" s="233">
        <f>ROUND(I1139*H1139,2)</f>
        <v>0</v>
      </c>
      <c r="K1139" s="229" t="s">
        <v>225</v>
      </c>
      <c r="L1139" s="45"/>
      <c r="M1139" s="234" t="s">
        <v>1</v>
      </c>
      <c r="N1139" s="235" t="s">
        <v>41</v>
      </c>
      <c r="O1139" s="92"/>
      <c r="P1139" s="236">
        <f>O1139*H1139</f>
        <v>0</v>
      </c>
      <c r="Q1139" s="236">
        <v>0</v>
      </c>
      <c r="R1139" s="236">
        <f>Q1139*H1139</f>
        <v>0</v>
      </c>
      <c r="S1139" s="236">
        <v>0.0040000000000000001</v>
      </c>
      <c r="T1139" s="237">
        <f>S1139*H1139</f>
        <v>0.12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8" t="s">
        <v>183</v>
      </c>
      <c r="AT1139" s="238" t="s">
        <v>179</v>
      </c>
      <c r="AU1139" s="238" t="s">
        <v>177</v>
      </c>
      <c r="AY1139" s="18" t="s">
        <v>176</v>
      </c>
      <c r="BE1139" s="239">
        <f>IF(N1139="základní",J1139,0)</f>
        <v>0</v>
      </c>
      <c r="BF1139" s="239">
        <f>IF(N1139="snížená",J1139,0)</f>
        <v>0</v>
      </c>
      <c r="BG1139" s="239">
        <f>IF(N1139="zákl. přenesená",J1139,0)</f>
        <v>0</v>
      </c>
      <c r="BH1139" s="239">
        <f>IF(N1139="sníž. přenesená",J1139,0)</f>
        <v>0</v>
      </c>
      <c r="BI1139" s="239">
        <f>IF(N1139="nulová",J1139,0)</f>
        <v>0</v>
      </c>
      <c r="BJ1139" s="18" t="s">
        <v>83</v>
      </c>
      <c r="BK1139" s="239">
        <f>ROUND(I1139*H1139,2)</f>
        <v>0</v>
      </c>
      <c r="BL1139" s="18" t="s">
        <v>183</v>
      </c>
      <c r="BM1139" s="238" t="s">
        <v>911</v>
      </c>
    </row>
    <row r="1140" s="2" customFormat="1">
      <c r="A1140" s="39"/>
      <c r="B1140" s="40"/>
      <c r="C1140" s="41"/>
      <c r="D1140" s="262" t="s">
        <v>194</v>
      </c>
      <c r="E1140" s="41"/>
      <c r="F1140" s="263" t="s">
        <v>912</v>
      </c>
      <c r="G1140" s="41"/>
      <c r="H1140" s="41"/>
      <c r="I1140" s="264"/>
      <c r="J1140" s="41"/>
      <c r="K1140" s="41"/>
      <c r="L1140" s="45"/>
      <c r="M1140" s="265"/>
      <c r="N1140" s="266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194</v>
      </c>
      <c r="AU1140" s="18" t="s">
        <v>177</v>
      </c>
    </row>
    <row r="1141" s="13" customFormat="1">
      <c r="A1141" s="13"/>
      <c r="B1141" s="240"/>
      <c r="C1141" s="241"/>
      <c r="D1141" s="242" t="s">
        <v>185</v>
      </c>
      <c r="E1141" s="243" t="s">
        <v>1</v>
      </c>
      <c r="F1141" s="244" t="s">
        <v>187</v>
      </c>
      <c r="G1141" s="241"/>
      <c r="H1141" s="243" t="s">
        <v>1</v>
      </c>
      <c r="I1141" s="245"/>
      <c r="J1141" s="241"/>
      <c r="K1141" s="241"/>
      <c r="L1141" s="246"/>
      <c r="M1141" s="247"/>
      <c r="N1141" s="248"/>
      <c r="O1141" s="248"/>
      <c r="P1141" s="248"/>
      <c r="Q1141" s="248"/>
      <c r="R1141" s="248"/>
      <c r="S1141" s="248"/>
      <c r="T1141" s="24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0" t="s">
        <v>185</v>
      </c>
      <c r="AU1141" s="250" t="s">
        <v>177</v>
      </c>
      <c r="AV1141" s="13" t="s">
        <v>83</v>
      </c>
      <c r="AW1141" s="13" t="s">
        <v>34</v>
      </c>
      <c r="AX1141" s="13" t="s">
        <v>76</v>
      </c>
      <c r="AY1141" s="250" t="s">
        <v>176</v>
      </c>
    </row>
    <row r="1142" s="13" customFormat="1">
      <c r="A1142" s="13"/>
      <c r="B1142" s="240"/>
      <c r="C1142" s="241"/>
      <c r="D1142" s="242" t="s">
        <v>185</v>
      </c>
      <c r="E1142" s="243" t="s">
        <v>1</v>
      </c>
      <c r="F1142" s="244" t="s">
        <v>188</v>
      </c>
      <c r="G1142" s="241"/>
      <c r="H1142" s="243" t="s">
        <v>1</v>
      </c>
      <c r="I1142" s="245"/>
      <c r="J1142" s="241"/>
      <c r="K1142" s="241"/>
      <c r="L1142" s="246"/>
      <c r="M1142" s="247"/>
      <c r="N1142" s="248"/>
      <c r="O1142" s="248"/>
      <c r="P1142" s="248"/>
      <c r="Q1142" s="248"/>
      <c r="R1142" s="248"/>
      <c r="S1142" s="248"/>
      <c r="T1142" s="24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0" t="s">
        <v>185</v>
      </c>
      <c r="AU1142" s="250" t="s">
        <v>177</v>
      </c>
      <c r="AV1142" s="13" t="s">
        <v>83</v>
      </c>
      <c r="AW1142" s="13" t="s">
        <v>34</v>
      </c>
      <c r="AX1142" s="13" t="s">
        <v>76</v>
      </c>
      <c r="AY1142" s="250" t="s">
        <v>176</v>
      </c>
    </row>
    <row r="1143" s="14" customFormat="1">
      <c r="A1143" s="14"/>
      <c r="B1143" s="251"/>
      <c r="C1143" s="252"/>
      <c r="D1143" s="242" t="s">
        <v>185</v>
      </c>
      <c r="E1143" s="253" t="s">
        <v>1</v>
      </c>
      <c r="F1143" s="254" t="s">
        <v>518</v>
      </c>
      <c r="G1143" s="252"/>
      <c r="H1143" s="255">
        <v>30</v>
      </c>
      <c r="I1143" s="256"/>
      <c r="J1143" s="252"/>
      <c r="K1143" s="252"/>
      <c r="L1143" s="257"/>
      <c r="M1143" s="258"/>
      <c r="N1143" s="259"/>
      <c r="O1143" s="259"/>
      <c r="P1143" s="259"/>
      <c r="Q1143" s="259"/>
      <c r="R1143" s="259"/>
      <c r="S1143" s="259"/>
      <c r="T1143" s="26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1" t="s">
        <v>185</v>
      </c>
      <c r="AU1143" s="261" t="s">
        <v>177</v>
      </c>
      <c r="AV1143" s="14" t="s">
        <v>85</v>
      </c>
      <c r="AW1143" s="14" t="s">
        <v>34</v>
      </c>
      <c r="AX1143" s="14" t="s">
        <v>76</v>
      </c>
      <c r="AY1143" s="261" t="s">
        <v>176</v>
      </c>
    </row>
    <row r="1144" s="2" customFormat="1" ht="24.15" customHeight="1">
      <c r="A1144" s="39"/>
      <c r="B1144" s="40"/>
      <c r="C1144" s="227" t="s">
        <v>913</v>
      </c>
      <c r="D1144" s="227" t="s">
        <v>179</v>
      </c>
      <c r="E1144" s="228" t="s">
        <v>914</v>
      </c>
      <c r="F1144" s="229" t="s">
        <v>915</v>
      </c>
      <c r="G1144" s="230" t="s">
        <v>252</v>
      </c>
      <c r="H1144" s="231">
        <v>60</v>
      </c>
      <c r="I1144" s="232"/>
      <c r="J1144" s="233">
        <f>ROUND(I1144*H1144,2)</f>
        <v>0</v>
      </c>
      <c r="K1144" s="229" t="s">
        <v>225</v>
      </c>
      <c r="L1144" s="45"/>
      <c r="M1144" s="234" t="s">
        <v>1</v>
      </c>
      <c r="N1144" s="235" t="s">
        <v>41</v>
      </c>
      <c r="O1144" s="92"/>
      <c r="P1144" s="236">
        <f>O1144*H1144</f>
        <v>0</v>
      </c>
      <c r="Q1144" s="236">
        <v>0</v>
      </c>
      <c r="R1144" s="236">
        <f>Q1144*H1144</f>
        <v>0</v>
      </c>
      <c r="S1144" s="236">
        <v>0.0089999999999999993</v>
      </c>
      <c r="T1144" s="237">
        <f>S1144*H1144</f>
        <v>0.53999999999999992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8" t="s">
        <v>183</v>
      </c>
      <c r="AT1144" s="238" t="s">
        <v>179</v>
      </c>
      <c r="AU1144" s="238" t="s">
        <v>177</v>
      </c>
      <c r="AY1144" s="18" t="s">
        <v>176</v>
      </c>
      <c r="BE1144" s="239">
        <f>IF(N1144="základní",J1144,0)</f>
        <v>0</v>
      </c>
      <c r="BF1144" s="239">
        <f>IF(N1144="snížená",J1144,0)</f>
        <v>0</v>
      </c>
      <c r="BG1144" s="239">
        <f>IF(N1144="zákl. přenesená",J1144,0)</f>
        <v>0</v>
      </c>
      <c r="BH1144" s="239">
        <f>IF(N1144="sníž. přenesená",J1144,0)</f>
        <v>0</v>
      </c>
      <c r="BI1144" s="239">
        <f>IF(N1144="nulová",J1144,0)</f>
        <v>0</v>
      </c>
      <c r="BJ1144" s="18" t="s">
        <v>83</v>
      </c>
      <c r="BK1144" s="239">
        <f>ROUND(I1144*H1144,2)</f>
        <v>0</v>
      </c>
      <c r="BL1144" s="18" t="s">
        <v>183</v>
      </c>
      <c r="BM1144" s="238" t="s">
        <v>916</v>
      </c>
    </row>
    <row r="1145" s="2" customFormat="1">
      <c r="A1145" s="39"/>
      <c r="B1145" s="40"/>
      <c r="C1145" s="41"/>
      <c r="D1145" s="262" t="s">
        <v>194</v>
      </c>
      <c r="E1145" s="41"/>
      <c r="F1145" s="263" t="s">
        <v>917</v>
      </c>
      <c r="G1145" s="41"/>
      <c r="H1145" s="41"/>
      <c r="I1145" s="264"/>
      <c r="J1145" s="41"/>
      <c r="K1145" s="41"/>
      <c r="L1145" s="45"/>
      <c r="M1145" s="265"/>
      <c r="N1145" s="266"/>
      <c r="O1145" s="92"/>
      <c r="P1145" s="92"/>
      <c r="Q1145" s="92"/>
      <c r="R1145" s="92"/>
      <c r="S1145" s="92"/>
      <c r="T1145" s="93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T1145" s="18" t="s">
        <v>194</v>
      </c>
      <c r="AU1145" s="18" t="s">
        <v>177</v>
      </c>
    </row>
    <row r="1146" s="13" customFormat="1">
      <c r="A1146" s="13"/>
      <c r="B1146" s="240"/>
      <c r="C1146" s="241"/>
      <c r="D1146" s="242" t="s">
        <v>185</v>
      </c>
      <c r="E1146" s="243" t="s">
        <v>1</v>
      </c>
      <c r="F1146" s="244" t="s">
        <v>187</v>
      </c>
      <c r="G1146" s="241"/>
      <c r="H1146" s="243" t="s">
        <v>1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0" t="s">
        <v>185</v>
      </c>
      <c r="AU1146" s="250" t="s">
        <v>177</v>
      </c>
      <c r="AV1146" s="13" t="s">
        <v>83</v>
      </c>
      <c r="AW1146" s="13" t="s">
        <v>34</v>
      </c>
      <c r="AX1146" s="13" t="s">
        <v>76</v>
      </c>
      <c r="AY1146" s="250" t="s">
        <v>176</v>
      </c>
    </row>
    <row r="1147" s="13" customFormat="1">
      <c r="A1147" s="13"/>
      <c r="B1147" s="240"/>
      <c r="C1147" s="241"/>
      <c r="D1147" s="242" t="s">
        <v>185</v>
      </c>
      <c r="E1147" s="243" t="s">
        <v>1</v>
      </c>
      <c r="F1147" s="244" t="s">
        <v>188</v>
      </c>
      <c r="G1147" s="241"/>
      <c r="H1147" s="243" t="s">
        <v>1</v>
      </c>
      <c r="I1147" s="245"/>
      <c r="J1147" s="241"/>
      <c r="K1147" s="241"/>
      <c r="L1147" s="246"/>
      <c r="M1147" s="247"/>
      <c r="N1147" s="248"/>
      <c r="O1147" s="248"/>
      <c r="P1147" s="248"/>
      <c r="Q1147" s="248"/>
      <c r="R1147" s="248"/>
      <c r="S1147" s="248"/>
      <c r="T1147" s="24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0" t="s">
        <v>185</v>
      </c>
      <c r="AU1147" s="250" t="s">
        <v>177</v>
      </c>
      <c r="AV1147" s="13" t="s">
        <v>83</v>
      </c>
      <c r="AW1147" s="13" t="s">
        <v>34</v>
      </c>
      <c r="AX1147" s="13" t="s">
        <v>76</v>
      </c>
      <c r="AY1147" s="250" t="s">
        <v>176</v>
      </c>
    </row>
    <row r="1148" s="14" customFormat="1">
      <c r="A1148" s="14"/>
      <c r="B1148" s="251"/>
      <c r="C1148" s="252"/>
      <c r="D1148" s="242" t="s">
        <v>185</v>
      </c>
      <c r="E1148" s="253" t="s">
        <v>1</v>
      </c>
      <c r="F1148" s="254" t="s">
        <v>740</v>
      </c>
      <c r="G1148" s="252"/>
      <c r="H1148" s="255">
        <v>60</v>
      </c>
      <c r="I1148" s="256"/>
      <c r="J1148" s="252"/>
      <c r="K1148" s="252"/>
      <c r="L1148" s="257"/>
      <c r="M1148" s="258"/>
      <c r="N1148" s="259"/>
      <c r="O1148" s="259"/>
      <c r="P1148" s="259"/>
      <c r="Q1148" s="259"/>
      <c r="R1148" s="259"/>
      <c r="S1148" s="259"/>
      <c r="T1148" s="260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1" t="s">
        <v>185</v>
      </c>
      <c r="AU1148" s="261" t="s">
        <v>177</v>
      </c>
      <c r="AV1148" s="14" t="s">
        <v>85</v>
      </c>
      <c r="AW1148" s="14" t="s">
        <v>34</v>
      </c>
      <c r="AX1148" s="14" t="s">
        <v>76</v>
      </c>
      <c r="AY1148" s="261" t="s">
        <v>176</v>
      </c>
    </row>
    <row r="1149" s="2" customFormat="1" ht="24.15" customHeight="1">
      <c r="A1149" s="39"/>
      <c r="B1149" s="40"/>
      <c r="C1149" s="227" t="s">
        <v>918</v>
      </c>
      <c r="D1149" s="227" t="s">
        <v>179</v>
      </c>
      <c r="E1149" s="228" t="s">
        <v>919</v>
      </c>
      <c r="F1149" s="229" t="s">
        <v>920</v>
      </c>
      <c r="G1149" s="230" t="s">
        <v>252</v>
      </c>
      <c r="H1149" s="231">
        <v>50</v>
      </c>
      <c r="I1149" s="232"/>
      <c r="J1149" s="233">
        <f>ROUND(I1149*H1149,2)</f>
        <v>0</v>
      </c>
      <c r="K1149" s="229" t="s">
        <v>225</v>
      </c>
      <c r="L1149" s="45"/>
      <c r="M1149" s="234" t="s">
        <v>1</v>
      </c>
      <c r="N1149" s="235" t="s">
        <v>41</v>
      </c>
      <c r="O1149" s="92"/>
      <c r="P1149" s="236">
        <f>O1149*H1149</f>
        <v>0</v>
      </c>
      <c r="Q1149" s="236">
        <v>0</v>
      </c>
      <c r="R1149" s="236">
        <f>Q1149*H1149</f>
        <v>0</v>
      </c>
      <c r="S1149" s="236">
        <v>0.012999999999999999</v>
      </c>
      <c r="T1149" s="237">
        <f>S1149*H1149</f>
        <v>0.65000000000000002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38" t="s">
        <v>183</v>
      </c>
      <c r="AT1149" s="238" t="s">
        <v>179</v>
      </c>
      <c r="AU1149" s="238" t="s">
        <v>177</v>
      </c>
      <c r="AY1149" s="18" t="s">
        <v>176</v>
      </c>
      <c r="BE1149" s="239">
        <f>IF(N1149="základní",J1149,0)</f>
        <v>0</v>
      </c>
      <c r="BF1149" s="239">
        <f>IF(N1149="snížená",J1149,0)</f>
        <v>0</v>
      </c>
      <c r="BG1149" s="239">
        <f>IF(N1149="zákl. přenesená",J1149,0)</f>
        <v>0</v>
      </c>
      <c r="BH1149" s="239">
        <f>IF(N1149="sníž. přenesená",J1149,0)</f>
        <v>0</v>
      </c>
      <c r="BI1149" s="239">
        <f>IF(N1149="nulová",J1149,0)</f>
        <v>0</v>
      </c>
      <c r="BJ1149" s="18" t="s">
        <v>83</v>
      </c>
      <c r="BK1149" s="239">
        <f>ROUND(I1149*H1149,2)</f>
        <v>0</v>
      </c>
      <c r="BL1149" s="18" t="s">
        <v>183</v>
      </c>
      <c r="BM1149" s="238" t="s">
        <v>921</v>
      </c>
    </row>
    <row r="1150" s="2" customFormat="1">
      <c r="A1150" s="39"/>
      <c r="B1150" s="40"/>
      <c r="C1150" s="41"/>
      <c r="D1150" s="262" t="s">
        <v>194</v>
      </c>
      <c r="E1150" s="41"/>
      <c r="F1150" s="263" t="s">
        <v>922</v>
      </c>
      <c r="G1150" s="41"/>
      <c r="H1150" s="41"/>
      <c r="I1150" s="264"/>
      <c r="J1150" s="41"/>
      <c r="K1150" s="41"/>
      <c r="L1150" s="45"/>
      <c r="M1150" s="265"/>
      <c r="N1150" s="266"/>
      <c r="O1150" s="92"/>
      <c r="P1150" s="92"/>
      <c r="Q1150" s="92"/>
      <c r="R1150" s="92"/>
      <c r="S1150" s="92"/>
      <c r="T1150" s="93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T1150" s="18" t="s">
        <v>194</v>
      </c>
      <c r="AU1150" s="18" t="s">
        <v>177</v>
      </c>
    </row>
    <row r="1151" s="13" customFormat="1">
      <c r="A1151" s="13"/>
      <c r="B1151" s="240"/>
      <c r="C1151" s="241"/>
      <c r="D1151" s="242" t="s">
        <v>185</v>
      </c>
      <c r="E1151" s="243" t="s">
        <v>1</v>
      </c>
      <c r="F1151" s="244" t="s">
        <v>187</v>
      </c>
      <c r="G1151" s="241"/>
      <c r="H1151" s="243" t="s">
        <v>1</v>
      </c>
      <c r="I1151" s="245"/>
      <c r="J1151" s="241"/>
      <c r="K1151" s="241"/>
      <c r="L1151" s="246"/>
      <c r="M1151" s="247"/>
      <c r="N1151" s="248"/>
      <c r="O1151" s="248"/>
      <c r="P1151" s="248"/>
      <c r="Q1151" s="248"/>
      <c r="R1151" s="248"/>
      <c r="S1151" s="248"/>
      <c r="T1151" s="24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0" t="s">
        <v>185</v>
      </c>
      <c r="AU1151" s="250" t="s">
        <v>177</v>
      </c>
      <c r="AV1151" s="13" t="s">
        <v>83</v>
      </c>
      <c r="AW1151" s="13" t="s">
        <v>34</v>
      </c>
      <c r="AX1151" s="13" t="s">
        <v>76</v>
      </c>
      <c r="AY1151" s="250" t="s">
        <v>176</v>
      </c>
    </row>
    <row r="1152" s="13" customFormat="1">
      <c r="A1152" s="13"/>
      <c r="B1152" s="240"/>
      <c r="C1152" s="241"/>
      <c r="D1152" s="242" t="s">
        <v>185</v>
      </c>
      <c r="E1152" s="243" t="s">
        <v>1</v>
      </c>
      <c r="F1152" s="244" t="s">
        <v>188</v>
      </c>
      <c r="G1152" s="241"/>
      <c r="H1152" s="243" t="s">
        <v>1</v>
      </c>
      <c r="I1152" s="245"/>
      <c r="J1152" s="241"/>
      <c r="K1152" s="241"/>
      <c r="L1152" s="246"/>
      <c r="M1152" s="247"/>
      <c r="N1152" s="248"/>
      <c r="O1152" s="248"/>
      <c r="P1152" s="248"/>
      <c r="Q1152" s="248"/>
      <c r="R1152" s="248"/>
      <c r="S1152" s="248"/>
      <c r="T1152" s="24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0" t="s">
        <v>185</v>
      </c>
      <c r="AU1152" s="250" t="s">
        <v>177</v>
      </c>
      <c r="AV1152" s="13" t="s">
        <v>83</v>
      </c>
      <c r="AW1152" s="13" t="s">
        <v>34</v>
      </c>
      <c r="AX1152" s="13" t="s">
        <v>76</v>
      </c>
      <c r="AY1152" s="250" t="s">
        <v>176</v>
      </c>
    </row>
    <row r="1153" s="14" customFormat="1">
      <c r="A1153" s="14"/>
      <c r="B1153" s="251"/>
      <c r="C1153" s="252"/>
      <c r="D1153" s="242" t="s">
        <v>185</v>
      </c>
      <c r="E1153" s="253" t="s">
        <v>1</v>
      </c>
      <c r="F1153" s="254" t="s">
        <v>654</v>
      </c>
      <c r="G1153" s="252"/>
      <c r="H1153" s="255">
        <v>50</v>
      </c>
      <c r="I1153" s="256"/>
      <c r="J1153" s="252"/>
      <c r="K1153" s="252"/>
      <c r="L1153" s="257"/>
      <c r="M1153" s="258"/>
      <c r="N1153" s="259"/>
      <c r="O1153" s="259"/>
      <c r="P1153" s="259"/>
      <c r="Q1153" s="259"/>
      <c r="R1153" s="259"/>
      <c r="S1153" s="259"/>
      <c r="T1153" s="26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1" t="s">
        <v>185</v>
      </c>
      <c r="AU1153" s="261" t="s">
        <v>177</v>
      </c>
      <c r="AV1153" s="14" t="s">
        <v>85</v>
      </c>
      <c r="AW1153" s="14" t="s">
        <v>34</v>
      </c>
      <c r="AX1153" s="14" t="s">
        <v>76</v>
      </c>
      <c r="AY1153" s="261" t="s">
        <v>176</v>
      </c>
    </row>
    <row r="1154" s="2" customFormat="1" ht="24.15" customHeight="1">
      <c r="A1154" s="39"/>
      <c r="B1154" s="40"/>
      <c r="C1154" s="227" t="s">
        <v>923</v>
      </c>
      <c r="D1154" s="227" t="s">
        <v>179</v>
      </c>
      <c r="E1154" s="228" t="s">
        <v>924</v>
      </c>
      <c r="F1154" s="229" t="s">
        <v>925</v>
      </c>
      <c r="G1154" s="230" t="s">
        <v>252</v>
      </c>
      <c r="H1154" s="231">
        <v>32</v>
      </c>
      <c r="I1154" s="232"/>
      <c r="J1154" s="233">
        <f>ROUND(I1154*H1154,2)</f>
        <v>0</v>
      </c>
      <c r="K1154" s="229" t="s">
        <v>225</v>
      </c>
      <c r="L1154" s="45"/>
      <c r="M1154" s="234" t="s">
        <v>1</v>
      </c>
      <c r="N1154" s="235" t="s">
        <v>41</v>
      </c>
      <c r="O1154" s="92"/>
      <c r="P1154" s="236">
        <f>O1154*H1154</f>
        <v>0</v>
      </c>
      <c r="Q1154" s="236">
        <v>0</v>
      </c>
      <c r="R1154" s="236">
        <f>Q1154*H1154</f>
        <v>0</v>
      </c>
      <c r="S1154" s="236">
        <v>0.0089999999999999993</v>
      </c>
      <c r="T1154" s="237">
        <f>S1154*H1154</f>
        <v>0.28799999999999998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8" t="s">
        <v>183</v>
      </c>
      <c r="AT1154" s="238" t="s">
        <v>179</v>
      </c>
      <c r="AU1154" s="238" t="s">
        <v>177</v>
      </c>
      <c r="AY1154" s="18" t="s">
        <v>176</v>
      </c>
      <c r="BE1154" s="239">
        <f>IF(N1154="základní",J1154,0)</f>
        <v>0</v>
      </c>
      <c r="BF1154" s="239">
        <f>IF(N1154="snížená",J1154,0)</f>
        <v>0</v>
      </c>
      <c r="BG1154" s="239">
        <f>IF(N1154="zákl. přenesená",J1154,0)</f>
        <v>0</v>
      </c>
      <c r="BH1154" s="239">
        <f>IF(N1154="sníž. přenesená",J1154,0)</f>
        <v>0</v>
      </c>
      <c r="BI1154" s="239">
        <f>IF(N1154="nulová",J1154,0)</f>
        <v>0</v>
      </c>
      <c r="BJ1154" s="18" t="s">
        <v>83</v>
      </c>
      <c r="BK1154" s="239">
        <f>ROUND(I1154*H1154,2)</f>
        <v>0</v>
      </c>
      <c r="BL1154" s="18" t="s">
        <v>183</v>
      </c>
      <c r="BM1154" s="238" t="s">
        <v>926</v>
      </c>
    </row>
    <row r="1155" s="2" customFormat="1">
      <c r="A1155" s="39"/>
      <c r="B1155" s="40"/>
      <c r="C1155" s="41"/>
      <c r="D1155" s="262" t="s">
        <v>194</v>
      </c>
      <c r="E1155" s="41"/>
      <c r="F1155" s="263" t="s">
        <v>927</v>
      </c>
      <c r="G1155" s="41"/>
      <c r="H1155" s="41"/>
      <c r="I1155" s="264"/>
      <c r="J1155" s="41"/>
      <c r="K1155" s="41"/>
      <c r="L1155" s="45"/>
      <c r="M1155" s="265"/>
      <c r="N1155" s="266"/>
      <c r="O1155" s="92"/>
      <c r="P1155" s="92"/>
      <c r="Q1155" s="92"/>
      <c r="R1155" s="92"/>
      <c r="S1155" s="92"/>
      <c r="T1155" s="93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T1155" s="18" t="s">
        <v>194</v>
      </c>
      <c r="AU1155" s="18" t="s">
        <v>177</v>
      </c>
    </row>
    <row r="1156" s="13" customFormat="1">
      <c r="A1156" s="13"/>
      <c r="B1156" s="240"/>
      <c r="C1156" s="241"/>
      <c r="D1156" s="242" t="s">
        <v>185</v>
      </c>
      <c r="E1156" s="243" t="s">
        <v>1</v>
      </c>
      <c r="F1156" s="244" t="s">
        <v>187</v>
      </c>
      <c r="G1156" s="241"/>
      <c r="H1156" s="243" t="s">
        <v>1</v>
      </c>
      <c r="I1156" s="245"/>
      <c r="J1156" s="241"/>
      <c r="K1156" s="241"/>
      <c r="L1156" s="246"/>
      <c r="M1156" s="247"/>
      <c r="N1156" s="248"/>
      <c r="O1156" s="248"/>
      <c r="P1156" s="248"/>
      <c r="Q1156" s="248"/>
      <c r="R1156" s="248"/>
      <c r="S1156" s="248"/>
      <c r="T1156" s="24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0" t="s">
        <v>185</v>
      </c>
      <c r="AU1156" s="250" t="s">
        <v>177</v>
      </c>
      <c r="AV1156" s="13" t="s">
        <v>83</v>
      </c>
      <c r="AW1156" s="13" t="s">
        <v>34</v>
      </c>
      <c r="AX1156" s="13" t="s">
        <v>76</v>
      </c>
      <c r="AY1156" s="250" t="s">
        <v>176</v>
      </c>
    </row>
    <row r="1157" s="13" customFormat="1">
      <c r="A1157" s="13"/>
      <c r="B1157" s="240"/>
      <c r="C1157" s="241"/>
      <c r="D1157" s="242" t="s">
        <v>185</v>
      </c>
      <c r="E1157" s="243" t="s">
        <v>1</v>
      </c>
      <c r="F1157" s="244" t="s">
        <v>188</v>
      </c>
      <c r="G1157" s="241"/>
      <c r="H1157" s="243" t="s">
        <v>1</v>
      </c>
      <c r="I1157" s="245"/>
      <c r="J1157" s="241"/>
      <c r="K1157" s="241"/>
      <c r="L1157" s="246"/>
      <c r="M1157" s="247"/>
      <c r="N1157" s="248"/>
      <c r="O1157" s="248"/>
      <c r="P1157" s="248"/>
      <c r="Q1157" s="248"/>
      <c r="R1157" s="248"/>
      <c r="S1157" s="248"/>
      <c r="T1157" s="24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0" t="s">
        <v>185</v>
      </c>
      <c r="AU1157" s="250" t="s">
        <v>177</v>
      </c>
      <c r="AV1157" s="13" t="s">
        <v>83</v>
      </c>
      <c r="AW1157" s="13" t="s">
        <v>34</v>
      </c>
      <c r="AX1157" s="13" t="s">
        <v>76</v>
      </c>
      <c r="AY1157" s="250" t="s">
        <v>176</v>
      </c>
    </row>
    <row r="1158" s="14" customFormat="1">
      <c r="A1158" s="14"/>
      <c r="B1158" s="251"/>
      <c r="C1158" s="252"/>
      <c r="D1158" s="242" t="s">
        <v>185</v>
      </c>
      <c r="E1158" s="253" t="s">
        <v>1</v>
      </c>
      <c r="F1158" s="254" t="s">
        <v>540</v>
      </c>
      <c r="G1158" s="252"/>
      <c r="H1158" s="255">
        <v>32</v>
      </c>
      <c r="I1158" s="256"/>
      <c r="J1158" s="252"/>
      <c r="K1158" s="252"/>
      <c r="L1158" s="257"/>
      <c r="M1158" s="258"/>
      <c r="N1158" s="259"/>
      <c r="O1158" s="259"/>
      <c r="P1158" s="259"/>
      <c r="Q1158" s="259"/>
      <c r="R1158" s="259"/>
      <c r="S1158" s="259"/>
      <c r="T1158" s="26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1" t="s">
        <v>185</v>
      </c>
      <c r="AU1158" s="261" t="s">
        <v>177</v>
      </c>
      <c r="AV1158" s="14" t="s">
        <v>85</v>
      </c>
      <c r="AW1158" s="14" t="s">
        <v>34</v>
      </c>
      <c r="AX1158" s="14" t="s">
        <v>76</v>
      </c>
      <c r="AY1158" s="261" t="s">
        <v>176</v>
      </c>
    </row>
    <row r="1159" s="2" customFormat="1" ht="24.15" customHeight="1">
      <c r="A1159" s="39"/>
      <c r="B1159" s="40"/>
      <c r="C1159" s="227" t="s">
        <v>928</v>
      </c>
      <c r="D1159" s="227" t="s">
        <v>179</v>
      </c>
      <c r="E1159" s="228" t="s">
        <v>929</v>
      </c>
      <c r="F1159" s="229" t="s">
        <v>930</v>
      </c>
      <c r="G1159" s="230" t="s">
        <v>252</v>
      </c>
      <c r="H1159" s="231">
        <v>60</v>
      </c>
      <c r="I1159" s="232"/>
      <c r="J1159" s="233">
        <f>ROUND(I1159*H1159,2)</f>
        <v>0</v>
      </c>
      <c r="K1159" s="229" t="s">
        <v>225</v>
      </c>
      <c r="L1159" s="45"/>
      <c r="M1159" s="234" t="s">
        <v>1</v>
      </c>
      <c r="N1159" s="235" t="s">
        <v>41</v>
      </c>
      <c r="O1159" s="92"/>
      <c r="P1159" s="236">
        <f>O1159*H1159</f>
        <v>0</v>
      </c>
      <c r="Q1159" s="236">
        <v>0</v>
      </c>
      <c r="R1159" s="236">
        <f>Q1159*H1159</f>
        <v>0</v>
      </c>
      <c r="S1159" s="236">
        <v>0.019</v>
      </c>
      <c r="T1159" s="237">
        <f>S1159*H1159</f>
        <v>1.1399999999999999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8" t="s">
        <v>183</v>
      </c>
      <c r="AT1159" s="238" t="s">
        <v>179</v>
      </c>
      <c r="AU1159" s="238" t="s">
        <v>177</v>
      </c>
      <c r="AY1159" s="18" t="s">
        <v>176</v>
      </c>
      <c r="BE1159" s="239">
        <f>IF(N1159="základní",J1159,0)</f>
        <v>0</v>
      </c>
      <c r="BF1159" s="239">
        <f>IF(N1159="snížená",J1159,0)</f>
        <v>0</v>
      </c>
      <c r="BG1159" s="239">
        <f>IF(N1159="zákl. přenesená",J1159,0)</f>
        <v>0</v>
      </c>
      <c r="BH1159" s="239">
        <f>IF(N1159="sníž. přenesená",J1159,0)</f>
        <v>0</v>
      </c>
      <c r="BI1159" s="239">
        <f>IF(N1159="nulová",J1159,0)</f>
        <v>0</v>
      </c>
      <c r="BJ1159" s="18" t="s">
        <v>83</v>
      </c>
      <c r="BK1159" s="239">
        <f>ROUND(I1159*H1159,2)</f>
        <v>0</v>
      </c>
      <c r="BL1159" s="18" t="s">
        <v>183</v>
      </c>
      <c r="BM1159" s="238" t="s">
        <v>931</v>
      </c>
    </row>
    <row r="1160" s="2" customFormat="1">
      <c r="A1160" s="39"/>
      <c r="B1160" s="40"/>
      <c r="C1160" s="41"/>
      <c r="D1160" s="262" t="s">
        <v>194</v>
      </c>
      <c r="E1160" s="41"/>
      <c r="F1160" s="263" t="s">
        <v>932</v>
      </c>
      <c r="G1160" s="41"/>
      <c r="H1160" s="41"/>
      <c r="I1160" s="264"/>
      <c r="J1160" s="41"/>
      <c r="K1160" s="41"/>
      <c r="L1160" s="45"/>
      <c r="M1160" s="265"/>
      <c r="N1160" s="266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194</v>
      </c>
      <c r="AU1160" s="18" t="s">
        <v>177</v>
      </c>
    </row>
    <row r="1161" s="13" customFormat="1">
      <c r="A1161" s="13"/>
      <c r="B1161" s="240"/>
      <c r="C1161" s="241"/>
      <c r="D1161" s="242" t="s">
        <v>185</v>
      </c>
      <c r="E1161" s="243" t="s">
        <v>1</v>
      </c>
      <c r="F1161" s="244" t="s">
        <v>187</v>
      </c>
      <c r="G1161" s="241"/>
      <c r="H1161" s="243" t="s">
        <v>1</v>
      </c>
      <c r="I1161" s="245"/>
      <c r="J1161" s="241"/>
      <c r="K1161" s="241"/>
      <c r="L1161" s="246"/>
      <c r="M1161" s="247"/>
      <c r="N1161" s="248"/>
      <c r="O1161" s="248"/>
      <c r="P1161" s="248"/>
      <c r="Q1161" s="248"/>
      <c r="R1161" s="248"/>
      <c r="S1161" s="248"/>
      <c r="T1161" s="24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0" t="s">
        <v>185</v>
      </c>
      <c r="AU1161" s="250" t="s">
        <v>177</v>
      </c>
      <c r="AV1161" s="13" t="s">
        <v>83</v>
      </c>
      <c r="AW1161" s="13" t="s">
        <v>34</v>
      </c>
      <c r="AX1161" s="13" t="s">
        <v>76</v>
      </c>
      <c r="AY1161" s="250" t="s">
        <v>176</v>
      </c>
    </row>
    <row r="1162" s="13" customFormat="1">
      <c r="A1162" s="13"/>
      <c r="B1162" s="240"/>
      <c r="C1162" s="241"/>
      <c r="D1162" s="242" t="s">
        <v>185</v>
      </c>
      <c r="E1162" s="243" t="s">
        <v>1</v>
      </c>
      <c r="F1162" s="244" t="s">
        <v>188</v>
      </c>
      <c r="G1162" s="241"/>
      <c r="H1162" s="243" t="s">
        <v>1</v>
      </c>
      <c r="I1162" s="245"/>
      <c r="J1162" s="241"/>
      <c r="K1162" s="241"/>
      <c r="L1162" s="246"/>
      <c r="M1162" s="247"/>
      <c r="N1162" s="248"/>
      <c r="O1162" s="248"/>
      <c r="P1162" s="248"/>
      <c r="Q1162" s="248"/>
      <c r="R1162" s="248"/>
      <c r="S1162" s="248"/>
      <c r="T1162" s="24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0" t="s">
        <v>185</v>
      </c>
      <c r="AU1162" s="250" t="s">
        <v>177</v>
      </c>
      <c r="AV1162" s="13" t="s">
        <v>83</v>
      </c>
      <c r="AW1162" s="13" t="s">
        <v>34</v>
      </c>
      <c r="AX1162" s="13" t="s">
        <v>76</v>
      </c>
      <c r="AY1162" s="250" t="s">
        <v>176</v>
      </c>
    </row>
    <row r="1163" s="14" customFormat="1">
      <c r="A1163" s="14"/>
      <c r="B1163" s="251"/>
      <c r="C1163" s="252"/>
      <c r="D1163" s="242" t="s">
        <v>185</v>
      </c>
      <c r="E1163" s="253" t="s">
        <v>1</v>
      </c>
      <c r="F1163" s="254" t="s">
        <v>740</v>
      </c>
      <c r="G1163" s="252"/>
      <c r="H1163" s="255">
        <v>60</v>
      </c>
      <c r="I1163" s="256"/>
      <c r="J1163" s="252"/>
      <c r="K1163" s="252"/>
      <c r="L1163" s="257"/>
      <c r="M1163" s="258"/>
      <c r="N1163" s="259"/>
      <c r="O1163" s="259"/>
      <c r="P1163" s="259"/>
      <c r="Q1163" s="259"/>
      <c r="R1163" s="259"/>
      <c r="S1163" s="259"/>
      <c r="T1163" s="26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1" t="s">
        <v>185</v>
      </c>
      <c r="AU1163" s="261" t="s">
        <v>177</v>
      </c>
      <c r="AV1163" s="14" t="s">
        <v>85</v>
      </c>
      <c r="AW1163" s="14" t="s">
        <v>34</v>
      </c>
      <c r="AX1163" s="14" t="s">
        <v>76</v>
      </c>
      <c r="AY1163" s="261" t="s">
        <v>176</v>
      </c>
    </row>
    <row r="1164" s="2" customFormat="1" ht="24.15" customHeight="1">
      <c r="A1164" s="39"/>
      <c r="B1164" s="40"/>
      <c r="C1164" s="227" t="s">
        <v>562</v>
      </c>
      <c r="D1164" s="227" t="s">
        <v>179</v>
      </c>
      <c r="E1164" s="228" t="s">
        <v>933</v>
      </c>
      <c r="F1164" s="229" t="s">
        <v>934</v>
      </c>
      <c r="G1164" s="230" t="s">
        <v>252</v>
      </c>
      <c r="H1164" s="231">
        <v>12</v>
      </c>
      <c r="I1164" s="232"/>
      <c r="J1164" s="233">
        <f>ROUND(I1164*H1164,2)</f>
        <v>0</v>
      </c>
      <c r="K1164" s="229" t="s">
        <v>225</v>
      </c>
      <c r="L1164" s="45"/>
      <c r="M1164" s="234" t="s">
        <v>1</v>
      </c>
      <c r="N1164" s="235" t="s">
        <v>41</v>
      </c>
      <c r="O1164" s="92"/>
      <c r="P1164" s="236">
        <f>O1164*H1164</f>
        <v>0</v>
      </c>
      <c r="Q1164" s="236">
        <v>0</v>
      </c>
      <c r="R1164" s="236">
        <f>Q1164*H1164</f>
        <v>0</v>
      </c>
      <c r="S1164" s="236">
        <v>0.017999999999999999</v>
      </c>
      <c r="T1164" s="237">
        <f>S1164*H1164</f>
        <v>0.21599999999999997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8" t="s">
        <v>183</v>
      </c>
      <c r="AT1164" s="238" t="s">
        <v>179</v>
      </c>
      <c r="AU1164" s="238" t="s">
        <v>177</v>
      </c>
      <c r="AY1164" s="18" t="s">
        <v>176</v>
      </c>
      <c r="BE1164" s="239">
        <f>IF(N1164="základní",J1164,0)</f>
        <v>0</v>
      </c>
      <c r="BF1164" s="239">
        <f>IF(N1164="snížená",J1164,0)</f>
        <v>0</v>
      </c>
      <c r="BG1164" s="239">
        <f>IF(N1164="zákl. přenesená",J1164,0)</f>
        <v>0</v>
      </c>
      <c r="BH1164" s="239">
        <f>IF(N1164="sníž. přenesená",J1164,0)</f>
        <v>0</v>
      </c>
      <c r="BI1164" s="239">
        <f>IF(N1164="nulová",J1164,0)</f>
        <v>0</v>
      </c>
      <c r="BJ1164" s="18" t="s">
        <v>83</v>
      </c>
      <c r="BK1164" s="239">
        <f>ROUND(I1164*H1164,2)</f>
        <v>0</v>
      </c>
      <c r="BL1164" s="18" t="s">
        <v>183</v>
      </c>
      <c r="BM1164" s="238" t="s">
        <v>935</v>
      </c>
    </row>
    <row r="1165" s="2" customFormat="1">
      <c r="A1165" s="39"/>
      <c r="B1165" s="40"/>
      <c r="C1165" s="41"/>
      <c r="D1165" s="262" t="s">
        <v>194</v>
      </c>
      <c r="E1165" s="41"/>
      <c r="F1165" s="263" t="s">
        <v>936</v>
      </c>
      <c r="G1165" s="41"/>
      <c r="H1165" s="41"/>
      <c r="I1165" s="264"/>
      <c r="J1165" s="41"/>
      <c r="K1165" s="41"/>
      <c r="L1165" s="45"/>
      <c r="M1165" s="265"/>
      <c r="N1165" s="266"/>
      <c r="O1165" s="92"/>
      <c r="P1165" s="92"/>
      <c r="Q1165" s="92"/>
      <c r="R1165" s="92"/>
      <c r="S1165" s="92"/>
      <c r="T1165" s="93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T1165" s="18" t="s">
        <v>194</v>
      </c>
      <c r="AU1165" s="18" t="s">
        <v>177</v>
      </c>
    </row>
    <row r="1166" s="13" customFormat="1">
      <c r="A1166" s="13"/>
      <c r="B1166" s="240"/>
      <c r="C1166" s="241"/>
      <c r="D1166" s="242" t="s">
        <v>185</v>
      </c>
      <c r="E1166" s="243" t="s">
        <v>1</v>
      </c>
      <c r="F1166" s="244" t="s">
        <v>187</v>
      </c>
      <c r="G1166" s="241"/>
      <c r="H1166" s="243" t="s">
        <v>1</v>
      </c>
      <c r="I1166" s="245"/>
      <c r="J1166" s="241"/>
      <c r="K1166" s="241"/>
      <c r="L1166" s="246"/>
      <c r="M1166" s="247"/>
      <c r="N1166" s="248"/>
      <c r="O1166" s="248"/>
      <c r="P1166" s="248"/>
      <c r="Q1166" s="248"/>
      <c r="R1166" s="248"/>
      <c r="S1166" s="248"/>
      <c r="T1166" s="24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0" t="s">
        <v>185</v>
      </c>
      <c r="AU1166" s="250" t="s">
        <v>177</v>
      </c>
      <c r="AV1166" s="13" t="s">
        <v>83</v>
      </c>
      <c r="AW1166" s="13" t="s">
        <v>34</v>
      </c>
      <c r="AX1166" s="13" t="s">
        <v>76</v>
      </c>
      <c r="AY1166" s="250" t="s">
        <v>176</v>
      </c>
    </row>
    <row r="1167" s="13" customFormat="1">
      <c r="A1167" s="13"/>
      <c r="B1167" s="240"/>
      <c r="C1167" s="241"/>
      <c r="D1167" s="242" t="s">
        <v>185</v>
      </c>
      <c r="E1167" s="243" t="s">
        <v>1</v>
      </c>
      <c r="F1167" s="244" t="s">
        <v>188</v>
      </c>
      <c r="G1167" s="241"/>
      <c r="H1167" s="243" t="s">
        <v>1</v>
      </c>
      <c r="I1167" s="245"/>
      <c r="J1167" s="241"/>
      <c r="K1167" s="241"/>
      <c r="L1167" s="246"/>
      <c r="M1167" s="247"/>
      <c r="N1167" s="248"/>
      <c r="O1167" s="248"/>
      <c r="P1167" s="248"/>
      <c r="Q1167" s="248"/>
      <c r="R1167" s="248"/>
      <c r="S1167" s="248"/>
      <c r="T1167" s="24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0" t="s">
        <v>185</v>
      </c>
      <c r="AU1167" s="250" t="s">
        <v>177</v>
      </c>
      <c r="AV1167" s="13" t="s">
        <v>83</v>
      </c>
      <c r="AW1167" s="13" t="s">
        <v>34</v>
      </c>
      <c r="AX1167" s="13" t="s">
        <v>76</v>
      </c>
      <c r="AY1167" s="250" t="s">
        <v>176</v>
      </c>
    </row>
    <row r="1168" s="14" customFormat="1">
      <c r="A1168" s="14"/>
      <c r="B1168" s="251"/>
      <c r="C1168" s="252"/>
      <c r="D1168" s="242" t="s">
        <v>185</v>
      </c>
      <c r="E1168" s="253" t="s">
        <v>1</v>
      </c>
      <c r="F1168" s="254" t="s">
        <v>8</v>
      </c>
      <c r="G1168" s="252"/>
      <c r="H1168" s="255">
        <v>12</v>
      </c>
      <c r="I1168" s="256"/>
      <c r="J1168" s="252"/>
      <c r="K1168" s="252"/>
      <c r="L1168" s="257"/>
      <c r="M1168" s="258"/>
      <c r="N1168" s="259"/>
      <c r="O1168" s="259"/>
      <c r="P1168" s="259"/>
      <c r="Q1168" s="259"/>
      <c r="R1168" s="259"/>
      <c r="S1168" s="259"/>
      <c r="T1168" s="26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1" t="s">
        <v>185</v>
      </c>
      <c r="AU1168" s="261" t="s">
        <v>177</v>
      </c>
      <c r="AV1168" s="14" t="s">
        <v>85</v>
      </c>
      <c r="AW1168" s="14" t="s">
        <v>34</v>
      </c>
      <c r="AX1168" s="14" t="s">
        <v>76</v>
      </c>
      <c r="AY1168" s="261" t="s">
        <v>176</v>
      </c>
    </row>
    <row r="1169" s="2" customFormat="1" ht="24.15" customHeight="1">
      <c r="A1169" s="39"/>
      <c r="B1169" s="40"/>
      <c r="C1169" s="227" t="s">
        <v>937</v>
      </c>
      <c r="D1169" s="227" t="s">
        <v>179</v>
      </c>
      <c r="E1169" s="228" t="s">
        <v>938</v>
      </c>
      <c r="F1169" s="229" t="s">
        <v>939</v>
      </c>
      <c r="G1169" s="230" t="s">
        <v>252</v>
      </c>
      <c r="H1169" s="231">
        <v>21</v>
      </c>
      <c r="I1169" s="232"/>
      <c r="J1169" s="233">
        <f>ROUND(I1169*H1169,2)</f>
        <v>0</v>
      </c>
      <c r="K1169" s="229" t="s">
        <v>225</v>
      </c>
      <c r="L1169" s="45"/>
      <c r="M1169" s="234" t="s">
        <v>1</v>
      </c>
      <c r="N1169" s="235" t="s">
        <v>41</v>
      </c>
      <c r="O1169" s="92"/>
      <c r="P1169" s="236">
        <f>O1169*H1169</f>
        <v>0</v>
      </c>
      <c r="Q1169" s="236">
        <v>0</v>
      </c>
      <c r="R1169" s="236">
        <f>Q1169*H1169</f>
        <v>0</v>
      </c>
      <c r="S1169" s="236">
        <v>0.027</v>
      </c>
      <c r="T1169" s="237">
        <f>S1169*H1169</f>
        <v>0.56699999999999995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38" t="s">
        <v>183</v>
      </c>
      <c r="AT1169" s="238" t="s">
        <v>179</v>
      </c>
      <c r="AU1169" s="238" t="s">
        <v>177</v>
      </c>
      <c r="AY1169" s="18" t="s">
        <v>176</v>
      </c>
      <c r="BE1169" s="239">
        <f>IF(N1169="základní",J1169,0)</f>
        <v>0</v>
      </c>
      <c r="BF1169" s="239">
        <f>IF(N1169="snížená",J1169,0)</f>
        <v>0</v>
      </c>
      <c r="BG1169" s="239">
        <f>IF(N1169="zákl. přenesená",J1169,0)</f>
        <v>0</v>
      </c>
      <c r="BH1169" s="239">
        <f>IF(N1169="sníž. přenesená",J1169,0)</f>
        <v>0</v>
      </c>
      <c r="BI1169" s="239">
        <f>IF(N1169="nulová",J1169,0)</f>
        <v>0</v>
      </c>
      <c r="BJ1169" s="18" t="s">
        <v>83</v>
      </c>
      <c r="BK1169" s="239">
        <f>ROUND(I1169*H1169,2)</f>
        <v>0</v>
      </c>
      <c r="BL1169" s="18" t="s">
        <v>183</v>
      </c>
      <c r="BM1169" s="238" t="s">
        <v>940</v>
      </c>
    </row>
    <row r="1170" s="2" customFormat="1">
      <c r="A1170" s="39"/>
      <c r="B1170" s="40"/>
      <c r="C1170" s="41"/>
      <c r="D1170" s="262" t="s">
        <v>194</v>
      </c>
      <c r="E1170" s="41"/>
      <c r="F1170" s="263" t="s">
        <v>941</v>
      </c>
      <c r="G1170" s="41"/>
      <c r="H1170" s="41"/>
      <c r="I1170" s="264"/>
      <c r="J1170" s="41"/>
      <c r="K1170" s="41"/>
      <c r="L1170" s="45"/>
      <c r="M1170" s="265"/>
      <c r="N1170" s="266"/>
      <c r="O1170" s="92"/>
      <c r="P1170" s="92"/>
      <c r="Q1170" s="92"/>
      <c r="R1170" s="92"/>
      <c r="S1170" s="92"/>
      <c r="T1170" s="93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T1170" s="18" t="s">
        <v>194</v>
      </c>
      <c r="AU1170" s="18" t="s">
        <v>177</v>
      </c>
    </row>
    <row r="1171" s="13" customFormat="1">
      <c r="A1171" s="13"/>
      <c r="B1171" s="240"/>
      <c r="C1171" s="241"/>
      <c r="D1171" s="242" t="s">
        <v>185</v>
      </c>
      <c r="E1171" s="243" t="s">
        <v>1</v>
      </c>
      <c r="F1171" s="244" t="s">
        <v>187</v>
      </c>
      <c r="G1171" s="241"/>
      <c r="H1171" s="243" t="s">
        <v>1</v>
      </c>
      <c r="I1171" s="245"/>
      <c r="J1171" s="241"/>
      <c r="K1171" s="241"/>
      <c r="L1171" s="246"/>
      <c r="M1171" s="247"/>
      <c r="N1171" s="248"/>
      <c r="O1171" s="248"/>
      <c r="P1171" s="248"/>
      <c r="Q1171" s="248"/>
      <c r="R1171" s="248"/>
      <c r="S1171" s="248"/>
      <c r="T1171" s="249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0" t="s">
        <v>185</v>
      </c>
      <c r="AU1171" s="250" t="s">
        <v>177</v>
      </c>
      <c r="AV1171" s="13" t="s">
        <v>83</v>
      </c>
      <c r="AW1171" s="13" t="s">
        <v>34</v>
      </c>
      <c r="AX1171" s="13" t="s">
        <v>76</v>
      </c>
      <c r="AY1171" s="250" t="s">
        <v>176</v>
      </c>
    </row>
    <row r="1172" s="13" customFormat="1">
      <c r="A1172" s="13"/>
      <c r="B1172" s="240"/>
      <c r="C1172" s="241"/>
      <c r="D1172" s="242" t="s">
        <v>185</v>
      </c>
      <c r="E1172" s="243" t="s">
        <v>1</v>
      </c>
      <c r="F1172" s="244" t="s">
        <v>188</v>
      </c>
      <c r="G1172" s="241"/>
      <c r="H1172" s="243" t="s">
        <v>1</v>
      </c>
      <c r="I1172" s="245"/>
      <c r="J1172" s="241"/>
      <c r="K1172" s="241"/>
      <c r="L1172" s="246"/>
      <c r="M1172" s="247"/>
      <c r="N1172" s="248"/>
      <c r="O1172" s="248"/>
      <c r="P1172" s="248"/>
      <c r="Q1172" s="248"/>
      <c r="R1172" s="248"/>
      <c r="S1172" s="248"/>
      <c r="T1172" s="24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0" t="s">
        <v>185</v>
      </c>
      <c r="AU1172" s="250" t="s">
        <v>177</v>
      </c>
      <c r="AV1172" s="13" t="s">
        <v>83</v>
      </c>
      <c r="AW1172" s="13" t="s">
        <v>34</v>
      </c>
      <c r="AX1172" s="13" t="s">
        <v>76</v>
      </c>
      <c r="AY1172" s="250" t="s">
        <v>176</v>
      </c>
    </row>
    <row r="1173" s="14" customFormat="1">
      <c r="A1173" s="14"/>
      <c r="B1173" s="251"/>
      <c r="C1173" s="252"/>
      <c r="D1173" s="242" t="s">
        <v>185</v>
      </c>
      <c r="E1173" s="253" t="s">
        <v>1</v>
      </c>
      <c r="F1173" s="254" t="s">
        <v>7</v>
      </c>
      <c r="G1173" s="252"/>
      <c r="H1173" s="255">
        <v>21</v>
      </c>
      <c r="I1173" s="256"/>
      <c r="J1173" s="252"/>
      <c r="K1173" s="252"/>
      <c r="L1173" s="257"/>
      <c r="M1173" s="258"/>
      <c r="N1173" s="259"/>
      <c r="O1173" s="259"/>
      <c r="P1173" s="259"/>
      <c r="Q1173" s="259"/>
      <c r="R1173" s="259"/>
      <c r="S1173" s="259"/>
      <c r="T1173" s="26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1" t="s">
        <v>185</v>
      </c>
      <c r="AU1173" s="261" t="s">
        <v>177</v>
      </c>
      <c r="AV1173" s="14" t="s">
        <v>85</v>
      </c>
      <c r="AW1173" s="14" t="s">
        <v>34</v>
      </c>
      <c r="AX1173" s="14" t="s">
        <v>76</v>
      </c>
      <c r="AY1173" s="261" t="s">
        <v>176</v>
      </c>
    </row>
    <row r="1174" s="2" customFormat="1" ht="24.15" customHeight="1">
      <c r="A1174" s="39"/>
      <c r="B1174" s="40"/>
      <c r="C1174" s="227" t="s">
        <v>942</v>
      </c>
      <c r="D1174" s="227" t="s">
        <v>179</v>
      </c>
      <c r="E1174" s="228" t="s">
        <v>943</v>
      </c>
      <c r="F1174" s="229" t="s">
        <v>944</v>
      </c>
      <c r="G1174" s="230" t="s">
        <v>252</v>
      </c>
      <c r="H1174" s="231">
        <v>21.800000000000001</v>
      </c>
      <c r="I1174" s="232"/>
      <c r="J1174" s="233">
        <f>ROUND(I1174*H1174,2)</f>
        <v>0</v>
      </c>
      <c r="K1174" s="229" t="s">
        <v>225</v>
      </c>
      <c r="L1174" s="45"/>
      <c r="M1174" s="234" t="s">
        <v>1</v>
      </c>
      <c r="N1174" s="235" t="s">
        <v>41</v>
      </c>
      <c r="O1174" s="92"/>
      <c r="P1174" s="236">
        <f>O1174*H1174</f>
        <v>0</v>
      </c>
      <c r="Q1174" s="236">
        <v>0</v>
      </c>
      <c r="R1174" s="236">
        <f>Q1174*H1174</f>
        <v>0</v>
      </c>
      <c r="S1174" s="236">
        <v>0.065000000000000002</v>
      </c>
      <c r="T1174" s="237">
        <f>S1174*H1174</f>
        <v>1.417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8" t="s">
        <v>183</v>
      </c>
      <c r="AT1174" s="238" t="s">
        <v>179</v>
      </c>
      <c r="AU1174" s="238" t="s">
        <v>177</v>
      </c>
      <c r="AY1174" s="18" t="s">
        <v>176</v>
      </c>
      <c r="BE1174" s="239">
        <f>IF(N1174="základní",J1174,0)</f>
        <v>0</v>
      </c>
      <c r="BF1174" s="239">
        <f>IF(N1174="snížená",J1174,0)</f>
        <v>0</v>
      </c>
      <c r="BG1174" s="239">
        <f>IF(N1174="zákl. přenesená",J1174,0)</f>
        <v>0</v>
      </c>
      <c r="BH1174" s="239">
        <f>IF(N1174="sníž. přenesená",J1174,0)</f>
        <v>0</v>
      </c>
      <c r="BI1174" s="239">
        <f>IF(N1174="nulová",J1174,0)</f>
        <v>0</v>
      </c>
      <c r="BJ1174" s="18" t="s">
        <v>83</v>
      </c>
      <c r="BK1174" s="239">
        <f>ROUND(I1174*H1174,2)</f>
        <v>0</v>
      </c>
      <c r="BL1174" s="18" t="s">
        <v>183</v>
      </c>
      <c r="BM1174" s="238" t="s">
        <v>945</v>
      </c>
    </row>
    <row r="1175" s="2" customFormat="1">
      <c r="A1175" s="39"/>
      <c r="B1175" s="40"/>
      <c r="C1175" s="41"/>
      <c r="D1175" s="262" t="s">
        <v>194</v>
      </c>
      <c r="E1175" s="41"/>
      <c r="F1175" s="263" t="s">
        <v>946</v>
      </c>
      <c r="G1175" s="41"/>
      <c r="H1175" s="41"/>
      <c r="I1175" s="264"/>
      <c r="J1175" s="41"/>
      <c r="K1175" s="41"/>
      <c r="L1175" s="45"/>
      <c r="M1175" s="265"/>
      <c r="N1175" s="266"/>
      <c r="O1175" s="92"/>
      <c r="P1175" s="92"/>
      <c r="Q1175" s="92"/>
      <c r="R1175" s="92"/>
      <c r="S1175" s="92"/>
      <c r="T1175" s="93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194</v>
      </c>
      <c r="AU1175" s="18" t="s">
        <v>177</v>
      </c>
    </row>
    <row r="1176" s="13" customFormat="1">
      <c r="A1176" s="13"/>
      <c r="B1176" s="240"/>
      <c r="C1176" s="241"/>
      <c r="D1176" s="242" t="s">
        <v>185</v>
      </c>
      <c r="E1176" s="243" t="s">
        <v>1</v>
      </c>
      <c r="F1176" s="244" t="s">
        <v>207</v>
      </c>
      <c r="G1176" s="241"/>
      <c r="H1176" s="243" t="s">
        <v>1</v>
      </c>
      <c r="I1176" s="245"/>
      <c r="J1176" s="241"/>
      <c r="K1176" s="241"/>
      <c r="L1176" s="246"/>
      <c r="M1176" s="247"/>
      <c r="N1176" s="248"/>
      <c r="O1176" s="248"/>
      <c r="P1176" s="248"/>
      <c r="Q1176" s="248"/>
      <c r="R1176" s="248"/>
      <c r="S1176" s="248"/>
      <c r="T1176" s="24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0" t="s">
        <v>185</v>
      </c>
      <c r="AU1176" s="250" t="s">
        <v>177</v>
      </c>
      <c r="AV1176" s="13" t="s">
        <v>83</v>
      </c>
      <c r="AW1176" s="13" t="s">
        <v>34</v>
      </c>
      <c r="AX1176" s="13" t="s">
        <v>76</v>
      </c>
      <c r="AY1176" s="250" t="s">
        <v>176</v>
      </c>
    </row>
    <row r="1177" s="13" customFormat="1">
      <c r="A1177" s="13"/>
      <c r="B1177" s="240"/>
      <c r="C1177" s="241"/>
      <c r="D1177" s="242" t="s">
        <v>185</v>
      </c>
      <c r="E1177" s="243" t="s">
        <v>1</v>
      </c>
      <c r="F1177" s="244" t="s">
        <v>188</v>
      </c>
      <c r="G1177" s="241"/>
      <c r="H1177" s="243" t="s">
        <v>1</v>
      </c>
      <c r="I1177" s="245"/>
      <c r="J1177" s="241"/>
      <c r="K1177" s="241"/>
      <c r="L1177" s="246"/>
      <c r="M1177" s="247"/>
      <c r="N1177" s="248"/>
      <c r="O1177" s="248"/>
      <c r="P1177" s="248"/>
      <c r="Q1177" s="248"/>
      <c r="R1177" s="248"/>
      <c r="S1177" s="248"/>
      <c r="T1177" s="24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0" t="s">
        <v>185</v>
      </c>
      <c r="AU1177" s="250" t="s">
        <v>177</v>
      </c>
      <c r="AV1177" s="13" t="s">
        <v>83</v>
      </c>
      <c r="AW1177" s="13" t="s">
        <v>34</v>
      </c>
      <c r="AX1177" s="13" t="s">
        <v>76</v>
      </c>
      <c r="AY1177" s="250" t="s">
        <v>176</v>
      </c>
    </row>
    <row r="1178" s="13" customFormat="1">
      <c r="A1178" s="13"/>
      <c r="B1178" s="240"/>
      <c r="C1178" s="241"/>
      <c r="D1178" s="242" t="s">
        <v>185</v>
      </c>
      <c r="E1178" s="243" t="s">
        <v>1</v>
      </c>
      <c r="F1178" s="244" t="s">
        <v>228</v>
      </c>
      <c r="G1178" s="241"/>
      <c r="H1178" s="243" t="s">
        <v>1</v>
      </c>
      <c r="I1178" s="245"/>
      <c r="J1178" s="241"/>
      <c r="K1178" s="241"/>
      <c r="L1178" s="246"/>
      <c r="M1178" s="247"/>
      <c r="N1178" s="248"/>
      <c r="O1178" s="248"/>
      <c r="P1178" s="248"/>
      <c r="Q1178" s="248"/>
      <c r="R1178" s="248"/>
      <c r="S1178" s="248"/>
      <c r="T1178" s="24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0" t="s">
        <v>185</v>
      </c>
      <c r="AU1178" s="250" t="s">
        <v>177</v>
      </c>
      <c r="AV1178" s="13" t="s">
        <v>83</v>
      </c>
      <c r="AW1178" s="13" t="s">
        <v>34</v>
      </c>
      <c r="AX1178" s="13" t="s">
        <v>76</v>
      </c>
      <c r="AY1178" s="250" t="s">
        <v>176</v>
      </c>
    </row>
    <row r="1179" s="14" customFormat="1">
      <c r="A1179" s="14"/>
      <c r="B1179" s="251"/>
      <c r="C1179" s="252"/>
      <c r="D1179" s="242" t="s">
        <v>185</v>
      </c>
      <c r="E1179" s="253" t="s">
        <v>1</v>
      </c>
      <c r="F1179" s="254" t="s">
        <v>947</v>
      </c>
      <c r="G1179" s="252"/>
      <c r="H1179" s="255">
        <v>7.7999999999999998</v>
      </c>
      <c r="I1179" s="256"/>
      <c r="J1179" s="252"/>
      <c r="K1179" s="252"/>
      <c r="L1179" s="257"/>
      <c r="M1179" s="258"/>
      <c r="N1179" s="259"/>
      <c r="O1179" s="259"/>
      <c r="P1179" s="259"/>
      <c r="Q1179" s="259"/>
      <c r="R1179" s="259"/>
      <c r="S1179" s="259"/>
      <c r="T1179" s="26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1" t="s">
        <v>185</v>
      </c>
      <c r="AU1179" s="261" t="s">
        <v>177</v>
      </c>
      <c r="AV1179" s="14" t="s">
        <v>85</v>
      </c>
      <c r="AW1179" s="14" t="s">
        <v>34</v>
      </c>
      <c r="AX1179" s="14" t="s">
        <v>76</v>
      </c>
      <c r="AY1179" s="261" t="s">
        <v>176</v>
      </c>
    </row>
    <row r="1180" s="13" customFormat="1">
      <c r="A1180" s="13"/>
      <c r="B1180" s="240"/>
      <c r="C1180" s="241"/>
      <c r="D1180" s="242" t="s">
        <v>185</v>
      </c>
      <c r="E1180" s="243" t="s">
        <v>1</v>
      </c>
      <c r="F1180" s="244" t="s">
        <v>230</v>
      </c>
      <c r="G1180" s="241"/>
      <c r="H1180" s="243" t="s">
        <v>1</v>
      </c>
      <c r="I1180" s="245"/>
      <c r="J1180" s="241"/>
      <c r="K1180" s="241"/>
      <c r="L1180" s="246"/>
      <c r="M1180" s="247"/>
      <c r="N1180" s="248"/>
      <c r="O1180" s="248"/>
      <c r="P1180" s="248"/>
      <c r="Q1180" s="248"/>
      <c r="R1180" s="248"/>
      <c r="S1180" s="248"/>
      <c r="T1180" s="24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0" t="s">
        <v>185</v>
      </c>
      <c r="AU1180" s="250" t="s">
        <v>177</v>
      </c>
      <c r="AV1180" s="13" t="s">
        <v>83</v>
      </c>
      <c r="AW1180" s="13" t="s">
        <v>34</v>
      </c>
      <c r="AX1180" s="13" t="s">
        <v>76</v>
      </c>
      <c r="AY1180" s="250" t="s">
        <v>176</v>
      </c>
    </row>
    <row r="1181" s="14" customFormat="1">
      <c r="A1181" s="14"/>
      <c r="B1181" s="251"/>
      <c r="C1181" s="252"/>
      <c r="D1181" s="242" t="s">
        <v>185</v>
      </c>
      <c r="E1181" s="253" t="s">
        <v>1</v>
      </c>
      <c r="F1181" s="254" t="s">
        <v>948</v>
      </c>
      <c r="G1181" s="252"/>
      <c r="H1181" s="255">
        <v>14</v>
      </c>
      <c r="I1181" s="256"/>
      <c r="J1181" s="252"/>
      <c r="K1181" s="252"/>
      <c r="L1181" s="257"/>
      <c r="M1181" s="258"/>
      <c r="N1181" s="259"/>
      <c r="O1181" s="259"/>
      <c r="P1181" s="259"/>
      <c r="Q1181" s="259"/>
      <c r="R1181" s="259"/>
      <c r="S1181" s="259"/>
      <c r="T1181" s="260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1" t="s">
        <v>185</v>
      </c>
      <c r="AU1181" s="261" t="s">
        <v>177</v>
      </c>
      <c r="AV1181" s="14" t="s">
        <v>85</v>
      </c>
      <c r="AW1181" s="14" t="s">
        <v>34</v>
      </c>
      <c r="AX1181" s="14" t="s">
        <v>76</v>
      </c>
      <c r="AY1181" s="261" t="s">
        <v>176</v>
      </c>
    </row>
    <row r="1182" s="2" customFormat="1" ht="24.15" customHeight="1">
      <c r="A1182" s="39"/>
      <c r="B1182" s="40"/>
      <c r="C1182" s="227" t="s">
        <v>949</v>
      </c>
      <c r="D1182" s="227" t="s">
        <v>179</v>
      </c>
      <c r="E1182" s="228" t="s">
        <v>950</v>
      </c>
      <c r="F1182" s="229" t="s">
        <v>951</v>
      </c>
      <c r="G1182" s="230" t="s">
        <v>252</v>
      </c>
      <c r="H1182" s="231">
        <v>33.75</v>
      </c>
      <c r="I1182" s="232"/>
      <c r="J1182" s="233">
        <f>ROUND(I1182*H1182,2)</f>
        <v>0</v>
      </c>
      <c r="K1182" s="229" t="s">
        <v>225</v>
      </c>
      <c r="L1182" s="45"/>
      <c r="M1182" s="234" t="s">
        <v>1</v>
      </c>
      <c r="N1182" s="235" t="s">
        <v>41</v>
      </c>
      <c r="O1182" s="92"/>
      <c r="P1182" s="236">
        <f>O1182*H1182</f>
        <v>0</v>
      </c>
      <c r="Q1182" s="236">
        <v>0</v>
      </c>
      <c r="R1182" s="236">
        <f>Q1182*H1182</f>
        <v>0</v>
      </c>
      <c r="S1182" s="236">
        <v>0.033000000000000002</v>
      </c>
      <c r="T1182" s="237">
        <f>S1182*H1182</f>
        <v>1.11375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8" t="s">
        <v>183</v>
      </c>
      <c r="AT1182" s="238" t="s">
        <v>179</v>
      </c>
      <c r="AU1182" s="238" t="s">
        <v>177</v>
      </c>
      <c r="AY1182" s="18" t="s">
        <v>176</v>
      </c>
      <c r="BE1182" s="239">
        <f>IF(N1182="základní",J1182,0)</f>
        <v>0</v>
      </c>
      <c r="BF1182" s="239">
        <f>IF(N1182="snížená",J1182,0)</f>
        <v>0</v>
      </c>
      <c r="BG1182" s="239">
        <f>IF(N1182="zákl. přenesená",J1182,0)</f>
        <v>0</v>
      </c>
      <c r="BH1182" s="239">
        <f>IF(N1182="sníž. přenesená",J1182,0)</f>
        <v>0</v>
      </c>
      <c r="BI1182" s="239">
        <f>IF(N1182="nulová",J1182,0)</f>
        <v>0</v>
      </c>
      <c r="BJ1182" s="18" t="s">
        <v>83</v>
      </c>
      <c r="BK1182" s="239">
        <f>ROUND(I1182*H1182,2)</f>
        <v>0</v>
      </c>
      <c r="BL1182" s="18" t="s">
        <v>183</v>
      </c>
      <c r="BM1182" s="238" t="s">
        <v>952</v>
      </c>
    </row>
    <row r="1183" s="2" customFormat="1">
      <c r="A1183" s="39"/>
      <c r="B1183" s="40"/>
      <c r="C1183" s="41"/>
      <c r="D1183" s="262" t="s">
        <v>194</v>
      </c>
      <c r="E1183" s="41"/>
      <c r="F1183" s="263" t="s">
        <v>953</v>
      </c>
      <c r="G1183" s="41"/>
      <c r="H1183" s="41"/>
      <c r="I1183" s="264"/>
      <c r="J1183" s="41"/>
      <c r="K1183" s="41"/>
      <c r="L1183" s="45"/>
      <c r="M1183" s="265"/>
      <c r="N1183" s="266"/>
      <c r="O1183" s="92"/>
      <c r="P1183" s="92"/>
      <c r="Q1183" s="92"/>
      <c r="R1183" s="92"/>
      <c r="S1183" s="92"/>
      <c r="T1183" s="9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194</v>
      </c>
      <c r="AU1183" s="18" t="s">
        <v>177</v>
      </c>
    </row>
    <row r="1184" s="13" customFormat="1">
      <c r="A1184" s="13"/>
      <c r="B1184" s="240"/>
      <c r="C1184" s="241"/>
      <c r="D1184" s="242" t="s">
        <v>185</v>
      </c>
      <c r="E1184" s="243" t="s">
        <v>1</v>
      </c>
      <c r="F1184" s="244" t="s">
        <v>207</v>
      </c>
      <c r="G1184" s="241"/>
      <c r="H1184" s="243" t="s">
        <v>1</v>
      </c>
      <c r="I1184" s="245"/>
      <c r="J1184" s="241"/>
      <c r="K1184" s="241"/>
      <c r="L1184" s="246"/>
      <c r="M1184" s="247"/>
      <c r="N1184" s="248"/>
      <c r="O1184" s="248"/>
      <c r="P1184" s="248"/>
      <c r="Q1184" s="248"/>
      <c r="R1184" s="248"/>
      <c r="S1184" s="248"/>
      <c r="T1184" s="24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0" t="s">
        <v>185</v>
      </c>
      <c r="AU1184" s="250" t="s">
        <v>177</v>
      </c>
      <c r="AV1184" s="13" t="s">
        <v>83</v>
      </c>
      <c r="AW1184" s="13" t="s">
        <v>34</v>
      </c>
      <c r="AX1184" s="13" t="s">
        <v>76</v>
      </c>
      <c r="AY1184" s="250" t="s">
        <v>176</v>
      </c>
    </row>
    <row r="1185" s="13" customFormat="1">
      <c r="A1185" s="13"/>
      <c r="B1185" s="240"/>
      <c r="C1185" s="241"/>
      <c r="D1185" s="242" t="s">
        <v>185</v>
      </c>
      <c r="E1185" s="243" t="s">
        <v>1</v>
      </c>
      <c r="F1185" s="244" t="s">
        <v>188</v>
      </c>
      <c r="G1185" s="241"/>
      <c r="H1185" s="243" t="s">
        <v>1</v>
      </c>
      <c r="I1185" s="245"/>
      <c r="J1185" s="241"/>
      <c r="K1185" s="241"/>
      <c r="L1185" s="246"/>
      <c r="M1185" s="247"/>
      <c r="N1185" s="248"/>
      <c r="O1185" s="248"/>
      <c r="P1185" s="248"/>
      <c r="Q1185" s="248"/>
      <c r="R1185" s="248"/>
      <c r="S1185" s="248"/>
      <c r="T1185" s="24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0" t="s">
        <v>185</v>
      </c>
      <c r="AU1185" s="250" t="s">
        <v>177</v>
      </c>
      <c r="AV1185" s="13" t="s">
        <v>83</v>
      </c>
      <c r="AW1185" s="13" t="s">
        <v>34</v>
      </c>
      <c r="AX1185" s="13" t="s">
        <v>76</v>
      </c>
      <c r="AY1185" s="250" t="s">
        <v>176</v>
      </c>
    </row>
    <row r="1186" s="13" customFormat="1">
      <c r="A1186" s="13"/>
      <c r="B1186" s="240"/>
      <c r="C1186" s="241"/>
      <c r="D1186" s="242" t="s">
        <v>185</v>
      </c>
      <c r="E1186" s="243" t="s">
        <v>1</v>
      </c>
      <c r="F1186" s="244" t="s">
        <v>954</v>
      </c>
      <c r="G1186" s="241"/>
      <c r="H1186" s="243" t="s">
        <v>1</v>
      </c>
      <c r="I1186" s="245"/>
      <c r="J1186" s="241"/>
      <c r="K1186" s="241"/>
      <c r="L1186" s="246"/>
      <c r="M1186" s="247"/>
      <c r="N1186" s="248"/>
      <c r="O1186" s="248"/>
      <c r="P1186" s="248"/>
      <c r="Q1186" s="248"/>
      <c r="R1186" s="248"/>
      <c r="S1186" s="248"/>
      <c r="T1186" s="24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0" t="s">
        <v>185</v>
      </c>
      <c r="AU1186" s="250" t="s">
        <v>177</v>
      </c>
      <c r="AV1186" s="13" t="s">
        <v>83</v>
      </c>
      <c r="AW1186" s="13" t="s">
        <v>34</v>
      </c>
      <c r="AX1186" s="13" t="s">
        <v>76</v>
      </c>
      <c r="AY1186" s="250" t="s">
        <v>176</v>
      </c>
    </row>
    <row r="1187" s="13" customFormat="1">
      <c r="A1187" s="13"/>
      <c r="B1187" s="240"/>
      <c r="C1187" s="241"/>
      <c r="D1187" s="242" t="s">
        <v>185</v>
      </c>
      <c r="E1187" s="243" t="s">
        <v>1</v>
      </c>
      <c r="F1187" s="244" t="s">
        <v>208</v>
      </c>
      <c r="G1187" s="241"/>
      <c r="H1187" s="243" t="s">
        <v>1</v>
      </c>
      <c r="I1187" s="245"/>
      <c r="J1187" s="241"/>
      <c r="K1187" s="241"/>
      <c r="L1187" s="246"/>
      <c r="M1187" s="247"/>
      <c r="N1187" s="248"/>
      <c r="O1187" s="248"/>
      <c r="P1187" s="248"/>
      <c r="Q1187" s="248"/>
      <c r="R1187" s="248"/>
      <c r="S1187" s="248"/>
      <c r="T1187" s="24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0" t="s">
        <v>185</v>
      </c>
      <c r="AU1187" s="250" t="s">
        <v>177</v>
      </c>
      <c r="AV1187" s="13" t="s">
        <v>83</v>
      </c>
      <c r="AW1187" s="13" t="s">
        <v>34</v>
      </c>
      <c r="AX1187" s="13" t="s">
        <v>76</v>
      </c>
      <c r="AY1187" s="250" t="s">
        <v>176</v>
      </c>
    </row>
    <row r="1188" s="14" customFormat="1">
      <c r="A1188" s="14"/>
      <c r="B1188" s="251"/>
      <c r="C1188" s="252"/>
      <c r="D1188" s="242" t="s">
        <v>185</v>
      </c>
      <c r="E1188" s="253" t="s">
        <v>1</v>
      </c>
      <c r="F1188" s="254" t="s">
        <v>955</v>
      </c>
      <c r="G1188" s="252"/>
      <c r="H1188" s="255">
        <v>28.699999999999999</v>
      </c>
      <c r="I1188" s="256"/>
      <c r="J1188" s="252"/>
      <c r="K1188" s="252"/>
      <c r="L1188" s="257"/>
      <c r="M1188" s="258"/>
      <c r="N1188" s="259"/>
      <c r="O1188" s="259"/>
      <c r="P1188" s="259"/>
      <c r="Q1188" s="259"/>
      <c r="R1188" s="259"/>
      <c r="S1188" s="259"/>
      <c r="T1188" s="26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1" t="s">
        <v>185</v>
      </c>
      <c r="AU1188" s="261" t="s">
        <v>177</v>
      </c>
      <c r="AV1188" s="14" t="s">
        <v>85</v>
      </c>
      <c r="AW1188" s="14" t="s">
        <v>34</v>
      </c>
      <c r="AX1188" s="14" t="s">
        <v>76</v>
      </c>
      <c r="AY1188" s="261" t="s">
        <v>176</v>
      </c>
    </row>
    <row r="1189" s="13" customFormat="1">
      <c r="A1189" s="13"/>
      <c r="B1189" s="240"/>
      <c r="C1189" s="241"/>
      <c r="D1189" s="242" t="s">
        <v>185</v>
      </c>
      <c r="E1189" s="243" t="s">
        <v>1</v>
      </c>
      <c r="F1189" s="244" t="s">
        <v>216</v>
      </c>
      <c r="G1189" s="241"/>
      <c r="H1189" s="243" t="s">
        <v>1</v>
      </c>
      <c r="I1189" s="245"/>
      <c r="J1189" s="241"/>
      <c r="K1189" s="241"/>
      <c r="L1189" s="246"/>
      <c r="M1189" s="247"/>
      <c r="N1189" s="248"/>
      <c r="O1189" s="248"/>
      <c r="P1189" s="248"/>
      <c r="Q1189" s="248"/>
      <c r="R1189" s="248"/>
      <c r="S1189" s="248"/>
      <c r="T1189" s="24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0" t="s">
        <v>185</v>
      </c>
      <c r="AU1189" s="250" t="s">
        <v>177</v>
      </c>
      <c r="AV1189" s="13" t="s">
        <v>83</v>
      </c>
      <c r="AW1189" s="13" t="s">
        <v>34</v>
      </c>
      <c r="AX1189" s="13" t="s">
        <v>76</v>
      </c>
      <c r="AY1189" s="250" t="s">
        <v>176</v>
      </c>
    </row>
    <row r="1190" s="14" customFormat="1">
      <c r="A1190" s="14"/>
      <c r="B1190" s="251"/>
      <c r="C1190" s="252"/>
      <c r="D1190" s="242" t="s">
        <v>185</v>
      </c>
      <c r="E1190" s="253" t="s">
        <v>1</v>
      </c>
      <c r="F1190" s="254" t="s">
        <v>956</v>
      </c>
      <c r="G1190" s="252"/>
      <c r="H1190" s="255">
        <v>5.0499999999999998</v>
      </c>
      <c r="I1190" s="256"/>
      <c r="J1190" s="252"/>
      <c r="K1190" s="252"/>
      <c r="L1190" s="257"/>
      <c r="M1190" s="258"/>
      <c r="N1190" s="259"/>
      <c r="O1190" s="259"/>
      <c r="P1190" s="259"/>
      <c r="Q1190" s="259"/>
      <c r="R1190" s="259"/>
      <c r="S1190" s="259"/>
      <c r="T1190" s="26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1" t="s">
        <v>185</v>
      </c>
      <c r="AU1190" s="261" t="s">
        <v>177</v>
      </c>
      <c r="AV1190" s="14" t="s">
        <v>85</v>
      </c>
      <c r="AW1190" s="14" t="s">
        <v>34</v>
      </c>
      <c r="AX1190" s="14" t="s">
        <v>76</v>
      </c>
      <c r="AY1190" s="261" t="s">
        <v>176</v>
      </c>
    </row>
    <row r="1191" s="2" customFormat="1" ht="24.15" customHeight="1">
      <c r="A1191" s="39"/>
      <c r="B1191" s="40"/>
      <c r="C1191" s="227" t="s">
        <v>957</v>
      </c>
      <c r="D1191" s="227" t="s">
        <v>179</v>
      </c>
      <c r="E1191" s="228" t="s">
        <v>958</v>
      </c>
      <c r="F1191" s="229" t="s">
        <v>959</v>
      </c>
      <c r="G1191" s="230" t="s">
        <v>252</v>
      </c>
      <c r="H1191" s="231">
        <v>1.8</v>
      </c>
      <c r="I1191" s="232"/>
      <c r="J1191" s="233">
        <f>ROUND(I1191*H1191,2)</f>
        <v>0</v>
      </c>
      <c r="K1191" s="229" t="s">
        <v>225</v>
      </c>
      <c r="L1191" s="45"/>
      <c r="M1191" s="234" t="s">
        <v>1</v>
      </c>
      <c r="N1191" s="235" t="s">
        <v>41</v>
      </c>
      <c r="O1191" s="92"/>
      <c r="P1191" s="236">
        <f>O1191*H1191</f>
        <v>0</v>
      </c>
      <c r="Q1191" s="236">
        <v>0.02283</v>
      </c>
      <c r="R1191" s="236">
        <f>Q1191*H1191</f>
        <v>0.041093999999999999</v>
      </c>
      <c r="S1191" s="236">
        <v>0</v>
      </c>
      <c r="T1191" s="237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8" t="s">
        <v>183</v>
      </c>
      <c r="AT1191" s="238" t="s">
        <v>179</v>
      </c>
      <c r="AU1191" s="238" t="s">
        <v>177</v>
      </c>
      <c r="AY1191" s="18" t="s">
        <v>176</v>
      </c>
      <c r="BE1191" s="239">
        <f>IF(N1191="základní",J1191,0)</f>
        <v>0</v>
      </c>
      <c r="BF1191" s="239">
        <f>IF(N1191="snížená",J1191,0)</f>
        <v>0</v>
      </c>
      <c r="BG1191" s="239">
        <f>IF(N1191="zákl. přenesená",J1191,0)</f>
        <v>0</v>
      </c>
      <c r="BH1191" s="239">
        <f>IF(N1191="sníž. přenesená",J1191,0)</f>
        <v>0</v>
      </c>
      <c r="BI1191" s="239">
        <f>IF(N1191="nulová",J1191,0)</f>
        <v>0</v>
      </c>
      <c r="BJ1191" s="18" t="s">
        <v>83</v>
      </c>
      <c r="BK1191" s="239">
        <f>ROUND(I1191*H1191,2)</f>
        <v>0</v>
      </c>
      <c r="BL1191" s="18" t="s">
        <v>183</v>
      </c>
      <c r="BM1191" s="238" t="s">
        <v>960</v>
      </c>
    </row>
    <row r="1192" s="2" customFormat="1">
      <c r="A1192" s="39"/>
      <c r="B1192" s="40"/>
      <c r="C1192" s="41"/>
      <c r="D1192" s="262" t="s">
        <v>194</v>
      </c>
      <c r="E1192" s="41"/>
      <c r="F1192" s="263" t="s">
        <v>961</v>
      </c>
      <c r="G1192" s="41"/>
      <c r="H1192" s="41"/>
      <c r="I1192" s="264"/>
      <c r="J1192" s="41"/>
      <c r="K1192" s="41"/>
      <c r="L1192" s="45"/>
      <c r="M1192" s="265"/>
      <c r="N1192" s="266"/>
      <c r="O1192" s="92"/>
      <c r="P1192" s="92"/>
      <c r="Q1192" s="92"/>
      <c r="R1192" s="92"/>
      <c r="S1192" s="92"/>
      <c r="T1192" s="93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194</v>
      </c>
      <c r="AU1192" s="18" t="s">
        <v>177</v>
      </c>
    </row>
    <row r="1193" s="13" customFormat="1">
      <c r="A1193" s="13"/>
      <c r="B1193" s="240"/>
      <c r="C1193" s="241"/>
      <c r="D1193" s="242" t="s">
        <v>185</v>
      </c>
      <c r="E1193" s="243" t="s">
        <v>1</v>
      </c>
      <c r="F1193" s="244" t="s">
        <v>207</v>
      </c>
      <c r="G1193" s="241"/>
      <c r="H1193" s="243" t="s">
        <v>1</v>
      </c>
      <c r="I1193" s="245"/>
      <c r="J1193" s="241"/>
      <c r="K1193" s="241"/>
      <c r="L1193" s="246"/>
      <c r="M1193" s="247"/>
      <c r="N1193" s="248"/>
      <c r="O1193" s="248"/>
      <c r="P1193" s="248"/>
      <c r="Q1193" s="248"/>
      <c r="R1193" s="248"/>
      <c r="S1193" s="248"/>
      <c r="T1193" s="24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0" t="s">
        <v>185</v>
      </c>
      <c r="AU1193" s="250" t="s">
        <v>177</v>
      </c>
      <c r="AV1193" s="13" t="s">
        <v>83</v>
      </c>
      <c r="AW1193" s="13" t="s">
        <v>34</v>
      </c>
      <c r="AX1193" s="13" t="s">
        <v>76</v>
      </c>
      <c r="AY1193" s="250" t="s">
        <v>176</v>
      </c>
    </row>
    <row r="1194" s="13" customFormat="1">
      <c r="A1194" s="13"/>
      <c r="B1194" s="240"/>
      <c r="C1194" s="241"/>
      <c r="D1194" s="242" t="s">
        <v>185</v>
      </c>
      <c r="E1194" s="243" t="s">
        <v>1</v>
      </c>
      <c r="F1194" s="244" t="s">
        <v>188</v>
      </c>
      <c r="G1194" s="241"/>
      <c r="H1194" s="243" t="s">
        <v>1</v>
      </c>
      <c r="I1194" s="245"/>
      <c r="J1194" s="241"/>
      <c r="K1194" s="241"/>
      <c r="L1194" s="246"/>
      <c r="M1194" s="247"/>
      <c r="N1194" s="248"/>
      <c r="O1194" s="248"/>
      <c r="P1194" s="248"/>
      <c r="Q1194" s="248"/>
      <c r="R1194" s="248"/>
      <c r="S1194" s="248"/>
      <c r="T1194" s="24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0" t="s">
        <v>185</v>
      </c>
      <c r="AU1194" s="250" t="s">
        <v>177</v>
      </c>
      <c r="AV1194" s="13" t="s">
        <v>83</v>
      </c>
      <c r="AW1194" s="13" t="s">
        <v>34</v>
      </c>
      <c r="AX1194" s="13" t="s">
        <v>76</v>
      </c>
      <c r="AY1194" s="250" t="s">
        <v>176</v>
      </c>
    </row>
    <row r="1195" s="13" customFormat="1">
      <c r="A1195" s="13"/>
      <c r="B1195" s="240"/>
      <c r="C1195" s="241"/>
      <c r="D1195" s="242" t="s">
        <v>185</v>
      </c>
      <c r="E1195" s="243" t="s">
        <v>1</v>
      </c>
      <c r="F1195" s="244" t="s">
        <v>228</v>
      </c>
      <c r="G1195" s="241"/>
      <c r="H1195" s="243" t="s">
        <v>1</v>
      </c>
      <c r="I1195" s="245"/>
      <c r="J1195" s="241"/>
      <c r="K1195" s="241"/>
      <c r="L1195" s="246"/>
      <c r="M1195" s="247"/>
      <c r="N1195" s="248"/>
      <c r="O1195" s="248"/>
      <c r="P1195" s="248"/>
      <c r="Q1195" s="248"/>
      <c r="R1195" s="248"/>
      <c r="S1195" s="248"/>
      <c r="T1195" s="24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0" t="s">
        <v>185</v>
      </c>
      <c r="AU1195" s="250" t="s">
        <v>177</v>
      </c>
      <c r="AV1195" s="13" t="s">
        <v>83</v>
      </c>
      <c r="AW1195" s="13" t="s">
        <v>34</v>
      </c>
      <c r="AX1195" s="13" t="s">
        <v>76</v>
      </c>
      <c r="AY1195" s="250" t="s">
        <v>176</v>
      </c>
    </row>
    <row r="1196" s="14" customFormat="1">
      <c r="A1196" s="14"/>
      <c r="B1196" s="251"/>
      <c r="C1196" s="252"/>
      <c r="D1196" s="242" t="s">
        <v>185</v>
      </c>
      <c r="E1196" s="253" t="s">
        <v>1</v>
      </c>
      <c r="F1196" s="254" t="s">
        <v>962</v>
      </c>
      <c r="G1196" s="252"/>
      <c r="H1196" s="255">
        <v>1.8</v>
      </c>
      <c r="I1196" s="256"/>
      <c r="J1196" s="252"/>
      <c r="K1196" s="252"/>
      <c r="L1196" s="257"/>
      <c r="M1196" s="258"/>
      <c r="N1196" s="259"/>
      <c r="O1196" s="259"/>
      <c r="P1196" s="259"/>
      <c r="Q1196" s="259"/>
      <c r="R1196" s="259"/>
      <c r="S1196" s="259"/>
      <c r="T1196" s="26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1" t="s">
        <v>185</v>
      </c>
      <c r="AU1196" s="261" t="s">
        <v>177</v>
      </c>
      <c r="AV1196" s="14" t="s">
        <v>85</v>
      </c>
      <c r="AW1196" s="14" t="s">
        <v>34</v>
      </c>
      <c r="AX1196" s="14" t="s">
        <v>76</v>
      </c>
      <c r="AY1196" s="261" t="s">
        <v>176</v>
      </c>
    </row>
    <row r="1197" s="2" customFormat="1" ht="37.8" customHeight="1">
      <c r="A1197" s="39"/>
      <c r="B1197" s="40"/>
      <c r="C1197" s="227" t="s">
        <v>963</v>
      </c>
      <c r="D1197" s="227" t="s">
        <v>179</v>
      </c>
      <c r="E1197" s="228" t="s">
        <v>964</v>
      </c>
      <c r="F1197" s="229" t="s">
        <v>965</v>
      </c>
      <c r="G1197" s="230" t="s">
        <v>252</v>
      </c>
      <c r="H1197" s="231">
        <v>5.2000000000000002</v>
      </c>
      <c r="I1197" s="232"/>
      <c r="J1197" s="233">
        <f>ROUND(I1197*H1197,2)</f>
        <v>0</v>
      </c>
      <c r="K1197" s="229" t="s">
        <v>225</v>
      </c>
      <c r="L1197" s="45"/>
      <c r="M1197" s="234" t="s">
        <v>1</v>
      </c>
      <c r="N1197" s="235" t="s">
        <v>41</v>
      </c>
      <c r="O1197" s="92"/>
      <c r="P1197" s="236">
        <f>O1197*H1197</f>
        <v>0</v>
      </c>
      <c r="Q1197" s="236">
        <v>0.22678000000000001</v>
      </c>
      <c r="R1197" s="236">
        <f>Q1197*H1197</f>
        <v>1.1792560000000001</v>
      </c>
      <c r="S1197" s="236">
        <v>0</v>
      </c>
      <c r="T1197" s="237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38" t="s">
        <v>183</v>
      </c>
      <c r="AT1197" s="238" t="s">
        <v>179</v>
      </c>
      <c r="AU1197" s="238" t="s">
        <v>177</v>
      </c>
      <c r="AY1197" s="18" t="s">
        <v>176</v>
      </c>
      <c r="BE1197" s="239">
        <f>IF(N1197="základní",J1197,0)</f>
        <v>0</v>
      </c>
      <c r="BF1197" s="239">
        <f>IF(N1197="snížená",J1197,0)</f>
        <v>0</v>
      </c>
      <c r="BG1197" s="239">
        <f>IF(N1197="zákl. přenesená",J1197,0)</f>
        <v>0</v>
      </c>
      <c r="BH1197" s="239">
        <f>IF(N1197="sníž. přenesená",J1197,0)</f>
        <v>0</v>
      </c>
      <c r="BI1197" s="239">
        <f>IF(N1197="nulová",J1197,0)</f>
        <v>0</v>
      </c>
      <c r="BJ1197" s="18" t="s">
        <v>83</v>
      </c>
      <c r="BK1197" s="239">
        <f>ROUND(I1197*H1197,2)</f>
        <v>0</v>
      </c>
      <c r="BL1197" s="18" t="s">
        <v>183</v>
      </c>
      <c r="BM1197" s="238" t="s">
        <v>966</v>
      </c>
    </row>
    <row r="1198" s="2" customFormat="1">
      <c r="A1198" s="39"/>
      <c r="B1198" s="40"/>
      <c r="C1198" s="41"/>
      <c r="D1198" s="262" t="s">
        <v>194</v>
      </c>
      <c r="E1198" s="41"/>
      <c r="F1198" s="263" t="s">
        <v>967</v>
      </c>
      <c r="G1198" s="41"/>
      <c r="H1198" s="41"/>
      <c r="I1198" s="264"/>
      <c r="J1198" s="41"/>
      <c r="K1198" s="41"/>
      <c r="L1198" s="45"/>
      <c r="M1198" s="265"/>
      <c r="N1198" s="266"/>
      <c r="O1198" s="92"/>
      <c r="P1198" s="92"/>
      <c r="Q1198" s="92"/>
      <c r="R1198" s="92"/>
      <c r="S1198" s="92"/>
      <c r="T1198" s="93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T1198" s="18" t="s">
        <v>194</v>
      </c>
      <c r="AU1198" s="18" t="s">
        <v>177</v>
      </c>
    </row>
    <row r="1199" s="13" customFormat="1">
      <c r="A1199" s="13"/>
      <c r="B1199" s="240"/>
      <c r="C1199" s="241"/>
      <c r="D1199" s="242" t="s">
        <v>185</v>
      </c>
      <c r="E1199" s="243" t="s">
        <v>1</v>
      </c>
      <c r="F1199" s="244" t="s">
        <v>207</v>
      </c>
      <c r="G1199" s="241"/>
      <c r="H1199" s="243" t="s">
        <v>1</v>
      </c>
      <c r="I1199" s="245"/>
      <c r="J1199" s="241"/>
      <c r="K1199" s="241"/>
      <c r="L1199" s="246"/>
      <c r="M1199" s="247"/>
      <c r="N1199" s="248"/>
      <c r="O1199" s="248"/>
      <c r="P1199" s="248"/>
      <c r="Q1199" s="248"/>
      <c r="R1199" s="248"/>
      <c r="S1199" s="248"/>
      <c r="T1199" s="24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0" t="s">
        <v>185</v>
      </c>
      <c r="AU1199" s="250" t="s">
        <v>177</v>
      </c>
      <c r="AV1199" s="13" t="s">
        <v>83</v>
      </c>
      <c r="AW1199" s="13" t="s">
        <v>34</v>
      </c>
      <c r="AX1199" s="13" t="s">
        <v>76</v>
      </c>
      <c r="AY1199" s="250" t="s">
        <v>176</v>
      </c>
    </row>
    <row r="1200" s="13" customFormat="1">
      <c r="A1200" s="13"/>
      <c r="B1200" s="240"/>
      <c r="C1200" s="241"/>
      <c r="D1200" s="242" t="s">
        <v>185</v>
      </c>
      <c r="E1200" s="243" t="s">
        <v>1</v>
      </c>
      <c r="F1200" s="244" t="s">
        <v>188</v>
      </c>
      <c r="G1200" s="241"/>
      <c r="H1200" s="243" t="s">
        <v>1</v>
      </c>
      <c r="I1200" s="245"/>
      <c r="J1200" s="241"/>
      <c r="K1200" s="241"/>
      <c r="L1200" s="246"/>
      <c r="M1200" s="247"/>
      <c r="N1200" s="248"/>
      <c r="O1200" s="248"/>
      <c r="P1200" s="248"/>
      <c r="Q1200" s="248"/>
      <c r="R1200" s="248"/>
      <c r="S1200" s="248"/>
      <c r="T1200" s="24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0" t="s">
        <v>185</v>
      </c>
      <c r="AU1200" s="250" t="s">
        <v>177</v>
      </c>
      <c r="AV1200" s="13" t="s">
        <v>83</v>
      </c>
      <c r="AW1200" s="13" t="s">
        <v>34</v>
      </c>
      <c r="AX1200" s="13" t="s">
        <v>76</v>
      </c>
      <c r="AY1200" s="250" t="s">
        <v>176</v>
      </c>
    </row>
    <row r="1201" s="13" customFormat="1">
      <c r="A1201" s="13"/>
      <c r="B1201" s="240"/>
      <c r="C1201" s="241"/>
      <c r="D1201" s="242" t="s">
        <v>185</v>
      </c>
      <c r="E1201" s="243" t="s">
        <v>1</v>
      </c>
      <c r="F1201" s="244" t="s">
        <v>228</v>
      </c>
      <c r="G1201" s="241"/>
      <c r="H1201" s="243" t="s">
        <v>1</v>
      </c>
      <c r="I1201" s="245"/>
      <c r="J1201" s="241"/>
      <c r="K1201" s="241"/>
      <c r="L1201" s="246"/>
      <c r="M1201" s="247"/>
      <c r="N1201" s="248"/>
      <c r="O1201" s="248"/>
      <c r="P1201" s="248"/>
      <c r="Q1201" s="248"/>
      <c r="R1201" s="248"/>
      <c r="S1201" s="248"/>
      <c r="T1201" s="24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0" t="s">
        <v>185</v>
      </c>
      <c r="AU1201" s="250" t="s">
        <v>177</v>
      </c>
      <c r="AV1201" s="13" t="s">
        <v>83</v>
      </c>
      <c r="AW1201" s="13" t="s">
        <v>34</v>
      </c>
      <c r="AX1201" s="13" t="s">
        <v>76</v>
      </c>
      <c r="AY1201" s="250" t="s">
        <v>176</v>
      </c>
    </row>
    <row r="1202" s="14" customFormat="1">
      <c r="A1202" s="14"/>
      <c r="B1202" s="251"/>
      <c r="C1202" s="252"/>
      <c r="D1202" s="242" t="s">
        <v>185</v>
      </c>
      <c r="E1202" s="253" t="s">
        <v>1</v>
      </c>
      <c r="F1202" s="254" t="s">
        <v>968</v>
      </c>
      <c r="G1202" s="252"/>
      <c r="H1202" s="255">
        <v>1.7</v>
      </c>
      <c r="I1202" s="256"/>
      <c r="J1202" s="252"/>
      <c r="K1202" s="252"/>
      <c r="L1202" s="257"/>
      <c r="M1202" s="258"/>
      <c r="N1202" s="259"/>
      <c r="O1202" s="259"/>
      <c r="P1202" s="259"/>
      <c r="Q1202" s="259"/>
      <c r="R1202" s="259"/>
      <c r="S1202" s="259"/>
      <c r="T1202" s="26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1" t="s">
        <v>185</v>
      </c>
      <c r="AU1202" s="261" t="s">
        <v>177</v>
      </c>
      <c r="AV1202" s="14" t="s">
        <v>85</v>
      </c>
      <c r="AW1202" s="14" t="s">
        <v>34</v>
      </c>
      <c r="AX1202" s="14" t="s">
        <v>76</v>
      </c>
      <c r="AY1202" s="261" t="s">
        <v>176</v>
      </c>
    </row>
    <row r="1203" s="13" customFormat="1">
      <c r="A1203" s="13"/>
      <c r="B1203" s="240"/>
      <c r="C1203" s="241"/>
      <c r="D1203" s="242" t="s">
        <v>185</v>
      </c>
      <c r="E1203" s="243" t="s">
        <v>1</v>
      </c>
      <c r="F1203" s="244" t="s">
        <v>188</v>
      </c>
      <c r="G1203" s="241"/>
      <c r="H1203" s="243" t="s">
        <v>1</v>
      </c>
      <c r="I1203" s="245"/>
      <c r="J1203" s="241"/>
      <c r="K1203" s="241"/>
      <c r="L1203" s="246"/>
      <c r="M1203" s="247"/>
      <c r="N1203" s="248"/>
      <c r="O1203" s="248"/>
      <c r="P1203" s="248"/>
      <c r="Q1203" s="248"/>
      <c r="R1203" s="248"/>
      <c r="S1203" s="248"/>
      <c r="T1203" s="24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0" t="s">
        <v>185</v>
      </c>
      <c r="AU1203" s="250" t="s">
        <v>177</v>
      </c>
      <c r="AV1203" s="13" t="s">
        <v>83</v>
      </c>
      <c r="AW1203" s="13" t="s">
        <v>34</v>
      </c>
      <c r="AX1203" s="13" t="s">
        <v>76</v>
      </c>
      <c r="AY1203" s="250" t="s">
        <v>176</v>
      </c>
    </row>
    <row r="1204" s="13" customFormat="1">
      <c r="A1204" s="13"/>
      <c r="B1204" s="240"/>
      <c r="C1204" s="241"/>
      <c r="D1204" s="242" t="s">
        <v>185</v>
      </c>
      <c r="E1204" s="243" t="s">
        <v>1</v>
      </c>
      <c r="F1204" s="244" t="s">
        <v>230</v>
      </c>
      <c r="G1204" s="241"/>
      <c r="H1204" s="243" t="s">
        <v>1</v>
      </c>
      <c r="I1204" s="245"/>
      <c r="J1204" s="241"/>
      <c r="K1204" s="241"/>
      <c r="L1204" s="246"/>
      <c r="M1204" s="247"/>
      <c r="N1204" s="248"/>
      <c r="O1204" s="248"/>
      <c r="P1204" s="248"/>
      <c r="Q1204" s="248"/>
      <c r="R1204" s="248"/>
      <c r="S1204" s="248"/>
      <c r="T1204" s="24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0" t="s">
        <v>185</v>
      </c>
      <c r="AU1204" s="250" t="s">
        <v>177</v>
      </c>
      <c r="AV1204" s="13" t="s">
        <v>83</v>
      </c>
      <c r="AW1204" s="13" t="s">
        <v>34</v>
      </c>
      <c r="AX1204" s="13" t="s">
        <v>76</v>
      </c>
      <c r="AY1204" s="250" t="s">
        <v>176</v>
      </c>
    </row>
    <row r="1205" s="14" customFormat="1">
      <c r="A1205" s="14"/>
      <c r="B1205" s="251"/>
      <c r="C1205" s="252"/>
      <c r="D1205" s="242" t="s">
        <v>185</v>
      </c>
      <c r="E1205" s="253" t="s">
        <v>1</v>
      </c>
      <c r="F1205" s="254" t="s">
        <v>969</v>
      </c>
      <c r="G1205" s="252"/>
      <c r="H1205" s="255">
        <v>3.5</v>
      </c>
      <c r="I1205" s="256"/>
      <c r="J1205" s="252"/>
      <c r="K1205" s="252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1" t="s">
        <v>185</v>
      </c>
      <c r="AU1205" s="261" t="s">
        <v>177</v>
      </c>
      <c r="AV1205" s="14" t="s">
        <v>85</v>
      </c>
      <c r="AW1205" s="14" t="s">
        <v>34</v>
      </c>
      <c r="AX1205" s="14" t="s">
        <v>76</v>
      </c>
      <c r="AY1205" s="261" t="s">
        <v>176</v>
      </c>
    </row>
    <row r="1206" s="2" customFormat="1" ht="24.15" customHeight="1">
      <c r="A1206" s="39"/>
      <c r="B1206" s="40"/>
      <c r="C1206" s="227" t="s">
        <v>970</v>
      </c>
      <c r="D1206" s="227" t="s">
        <v>179</v>
      </c>
      <c r="E1206" s="228" t="s">
        <v>971</v>
      </c>
      <c r="F1206" s="229" t="s">
        <v>972</v>
      </c>
      <c r="G1206" s="230" t="s">
        <v>182</v>
      </c>
      <c r="H1206" s="231">
        <v>14</v>
      </c>
      <c r="I1206" s="232"/>
      <c r="J1206" s="233">
        <f>ROUND(I1206*H1206,2)</f>
        <v>0</v>
      </c>
      <c r="K1206" s="229" t="s">
        <v>225</v>
      </c>
      <c r="L1206" s="45"/>
      <c r="M1206" s="234" t="s">
        <v>1</v>
      </c>
      <c r="N1206" s="235" t="s">
        <v>41</v>
      </c>
      <c r="O1206" s="92"/>
      <c r="P1206" s="236">
        <f>O1206*H1206</f>
        <v>0</v>
      </c>
      <c r="Q1206" s="236">
        <v>0</v>
      </c>
      <c r="R1206" s="236">
        <f>Q1206*H1206</f>
        <v>0</v>
      </c>
      <c r="S1206" s="236">
        <v>0.0070000000000000001</v>
      </c>
      <c r="T1206" s="237">
        <f>S1206*H1206</f>
        <v>0.098000000000000004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8" t="s">
        <v>183</v>
      </c>
      <c r="AT1206" s="238" t="s">
        <v>179</v>
      </c>
      <c r="AU1206" s="238" t="s">
        <v>177</v>
      </c>
      <c r="AY1206" s="18" t="s">
        <v>176</v>
      </c>
      <c r="BE1206" s="239">
        <f>IF(N1206="základní",J1206,0)</f>
        <v>0</v>
      </c>
      <c r="BF1206" s="239">
        <f>IF(N1206="snížená",J1206,0)</f>
        <v>0</v>
      </c>
      <c r="BG1206" s="239">
        <f>IF(N1206="zákl. přenesená",J1206,0)</f>
        <v>0</v>
      </c>
      <c r="BH1206" s="239">
        <f>IF(N1206="sníž. přenesená",J1206,0)</f>
        <v>0</v>
      </c>
      <c r="BI1206" s="239">
        <f>IF(N1206="nulová",J1206,0)</f>
        <v>0</v>
      </c>
      <c r="BJ1206" s="18" t="s">
        <v>83</v>
      </c>
      <c r="BK1206" s="239">
        <f>ROUND(I1206*H1206,2)</f>
        <v>0</v>
      </c>
      <c r="BL1206" s="18" t="s">
        <v>183</v>
      </c>
      <c r="BM1206" s="238" t="s">
        <v>973</v>
      </c>
    </row>
    <row r="1207" s="2" customFormat="1">
      <c r="A1207" s="39"/>
      <c r="B1207" s="40"/>
      <c r="C1207" s="41"/>
      <c r="D1207" s="262" t="s">
        <v>194</v>
      </c>
      <c r="E1207" s="41"/>
      <c r="F1207" s="263" t="s">
        <v>974</v>
      </c>
      <c r="G1207" s="41"/>
      <c r="H1207" s="41"/>
      <c r="I1207" s="264"/>
      <c r="J1207" s="41"/>
      <c r="K1207" s="41"/>
      <c r="L1207" s="45"/>
      <c r="M1207" s="265"/>
      <c r="N1207" s="266"/>
      <c r="O1207" s="92"/>
      <c r="P1207" s="92"/>
      <c r="Q1207" s="92"/>
      <c r="R1207" s="92"/>
      <c r="S1207" s="92"/>
      <c r="T1207" s="93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T1207" s="18" t="s">
        <v>194</v>
      </c>
      <c r="AU1207" s="18" t="s">
        <v>177</v>
      </c>
    </row>
    <row r="1208" s="13" customFormat="1">
      <c r="A1208" s="13"/>
      <c r="B1208" s="240"/>
      <c r="C1208" s="241"/>
      <c r="D1208" s="242" t="s">
        <v>185</v>
      </c>
      <c r="E1208" s="243" t="s">
        <v>1</v>
      </c>
      <c r="F1208" s="244" t="s">
        <v>975</v>
      </c>
      <c r="G1208" s="241"/>
      <c r="H1208" s="243" t="s">
        <v>1</v>
      </c>
      <c r="I1208" s="245"/>
      <c r="J1208" s="241"/>
      <c r="K1208" s="241"/>
      <c r="L1208" s="246"/>
      <c r="M1208" s="247"/>
      <c r="N1208" s="248"/>
      <c r="O1208" s="248"/>
      <c r="P1208" s="248"/>
      <c r="Q1208" s="248"/>
      <c r="R1208" s="248"/>
      <c r="S1208" s="248"/>
      <c r="T1208" s="24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0" t="s">
        <v>185</v>
      </c>
      <c r="AU1208" s="250" t="s">
        <v>177</v>
      </c>
      <c r="AV1208" s="13" t="s">
        <v>83</v>
      </c>
      <c r="AW1208" s="13" t="s">
        <v>34</v>
      </c>
      <c r="AX1208" s="13" t="s">
        <v>76</v>
      </c>
      <c r="AY1208" s="250" t="s">
        <v>176</v>
      </c>
    </row>
    <row r="1209" s="13" customFormat="1">
      <c r="A1209" s="13"/>
      <c r="B1209" s="240"/>
      <c r="C1209" s="241"/>
      <c r="D1209" s="242" t="s">
        <v>185</v>
      </c>
      <c r="E1209" s="243" t="s">
        <v>1</v>
      </c>
      <c r="F1209" s="244" t="s">
        <v>188</v>
      </c>
      <c r="G1209" s="241"/>
      <c r="H1209" s="243" t="s">
        <v>1</v>
      </c>
      <c r="I1209" s="245"/>
      <c r="J1209" s="241"/>
      <c r="K1209" s="241"/>
      <c r="L1209" s="246"/>
      <c r="M1209" s="247"/>
      <c r="N1209" s="248"/>
      <c r="O1209" s="248"/>
      <c r="P1209" s="248"/>
      <c r="Q1209" s="248"/>
      <c r="R1209" s="248"/>
      <c r="S1209" s="248"/>
      <c r="T1209" s="24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0" t="s">
        <v>185</v>
      </c>
      <c r="AU1209" s="250" t="s">
        <v>177</v>
      </c>
      <c r="AV1209" s="13" t="s">
        <v>83</v>
      </c>
      <c r="AW1209" s="13" t="s">
        <v>34</v>
      </c>
      <c r="AX1209" s="13" t="s">
        <v>76</v>
      </c>
      <c r="AY1209" s="250" t="s">
        <v>176</v>
      </c>
    </row>
    <row r="1210" s="14" customFormat="1">
      <c r="A1210" s="14"/>
      <c r="B1210" s="251"/>
      <c r="C1210" s="252"/>
      <c r="D1210" s="242" t="s">
        <v>185</v>
      </c>
      <c r="E1210" s="253" t="s">
        <v>1</v>
      </c>
      <c r="F1210" s="254" t="s">
        <v>976</v>
      </c>
      <c r="G1210" s="252"/>
      <c r="H1210" s="255">
        <v>14</v>
      </c>
      <c r="I1210" s="256"/>
      <c r="J1210" s="252"/>
      <c r="K1210" s="252"/>
      <c r="L1210" s="257"/>
      <c r="M1210" s="258"/>
      <c r="N1210" s="259"/>
      <c r="O1210" s="259"/>
      <c r="P1210" s="259"/>
      <c r="Q1210" s="259"/>
      <c r="R1210" s="259"/>
      <c r="S1210" s="259"/>
      <c r="T1210" s="26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1" t="s">
        <v>185</v>
      </c>
      <c r="AU1210" s="261" t="s">
        <v>177</v>
      </c>
      <c r="AV1210" s="14" t="s">
        <v>85</v>
      </c>
      <c r="AW1210" s="14" t="s">
        <v>34</v>
      </c>
      <c r="AX1210" s="14" t="s">
        <v>76</v>
      </c>
      <c r="AY1210" s="261" t="s">
        <v>176</v>
      </c>
    </row>
    <row r="1211" s="2" customFormat="1" ht="24.15" customHeight="1">
      <c r="A1211" s="39"/>
      <c r="B1211" s="40"/>
      <c r="C1211" s="227" t="s">
        <v>977</v>
      </c>
      <c r="D1211" s="227" t="s">
        <v>179</v>
      </c>
      <c r="E1211" s="228" t="s">
        <v>978</v>
      </c>
      <c r="F1211" s="229" t="s">
        <v>979</v>
      </c>
      <c r="G1211" s="230" t="s">
        <v>182</v>
      </c>
      <c r="H1211" s="231">
        <v>20</v>
      </c>
      <c r="I1211" s="232"/>
      <c r="J1211" s="233">
        <f>ROUND(I1211*H1211,2)</f>
        <v>0</v>
      </c>
      <c r="K1211" s="229" t="s">
        <v>225</v>
      </c>
      <c r="L1211" s="45"/>
      <c r="M1211" s="234" t="s">
        <v>1</v>
      </c>
      <c r="N1211" s="235" t="s">
        <v>41</v>
      </c>
      <c r="O1211" s="92"/>
      <c r="P1211" s="236">
        <f>O1211*H1211</f>
        <v>0</v>
      </c>
      <c r="Q1211" s="236">
        <v>0</v>
      </c>
      <c r="R1211" s="236">
        <f>Q1211*H1211</f>
        <v>0</v>
      </c>
      <c r="S1211" s="236">
        <v>0.001</v>
      </c>
      <c r="T1211" s="237">
        <f>S1211*H1211</f>
        <v>0.02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8" t="s">
        <v>183</v>
      </c>
      <c r="AT1211" s="238" t="s">
        <v>179</v>
      </c>
      <c r="AU1211" s="238" t="s">
        <v>177</v>
      </c>
      <c r="AY1211" s="18" t="s">
        <v>176</v>
      </c>
      <c r="BE1211" s="239">
        <f>IF(N1211="základní",J1211,0)</f>
        <v>0</v>
      </c>
      <c r="BF1211" s="239">
        <f>IF(N1211="snížená",J1211,0)</f>
        <v>0</v>
      </c>
      <c r="BG1211" s="239">
        <f>IF(N1211="zákl. přenesená",J1211,0)</f>
        <v>0</v>
      </c>
      <c r="BH1211" s="239">
        <f>IF(N1211="sníž. přenesená",J1211,0)</f>
        <v>0</v>
      </c>
      <c r="BI1211" s="239">
        <f>IF(N1211="nulová",J1211,0)</f>
        <v>0</v>
      </c>
      <c r="BJ1211" s="18" t="s">
        <v>83</v>
      </c>
      <c r="BK1211" s="239">
        <f>ROUND(I1211*H1211,2)</f>
        <v>0</v>
      </c>
      <c r="BL1211" s="18" t="s">
        <v>183</v>
      </c>
      <c r="BM1211" s="238" t="s">
        <v>980</v>
      </c>
    </row>
    <row r="1212" s="2" customFormat="1">
      <c r="A1212" s="39"/>
      <c r="B1212" s="40"/>
      <c r="C1212" s="41"/>
      <c r="D1212" s="262" t="s">
        <v>194</v>
      </c>
      <c r="E1212" s="41"/>
      <c r="F1212" s="263" t="s">
        <v>981</v>
      </c>
      <c r="G1212" s="41"/>
      <c r="H1212" s="41"/>
      <c r="I1212" s="264"/>
      <c r="J1212" s="41"/>
      <c r="K1212" s="41"/>
      <c r="L1212" s="45"/>
      <c r="M1212" s="265"/>
      <c r="N1212" s="266"/>
      <c r="O1212" s="92"/>
      <c r="P1212" s="92"/>
      <c r="Q1212" s="92"/>
      <c r="R1212" s="92"/>
      <c r="S1212" s="92"/>
      <c r="T1212" s="93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T1212" s="18" t="s">
        <v>194</v>
      </c>
      <c r="AU1212" s="18" t="s">
        <v>177</v>
      </c>
    </row>
    <row r="1213" s="13" customFormat="1">
      <c r="A1213" s="13"/>
      <c r="B1213" s="240"/>
      <c r="C1213" s="241"/>
      <c r="D1213" s="242" t="s">
        <v>185</v>
      </c>
      <c r="E1213" s="243" t="s">
        <v>1</v>
      </c>
      <c r="F1213" s="244" t="s">
        <v>570</v>
      </c>
      <c r="G1213" s="241"/>
      <c r="H1213" s="243" t="s">
        <v>1</v>
      </c>
      <c r="I1213" s="245"/>
      <c r="J1213" s="241"/>
      <c r="K1213" s="241"/>
      <c r="L1213" s="246"/>
      <c r="M1213" s="247"/>
      <c r="N1213" s="248"/>
      <c r="O1213" s="248"/>
      <c r="P1213" s="248"/>
      <c r="Q1213" s="248"/>
      <c r="R1213" s="248"/>
      <c r="S1213" s="248"/>
      <c r="T1213" s="24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0" t="s">
        <v>185</v>
      </c>
      <c r="AU1213" s="250" t="s">
        <v>177</v>
      </c>
      <c r="AV1213" s="13" t="s">
        <v>83</v>
      </c>
      <c r="AW1213" s="13" t="s">
        <v>34</v>
      </c>
      <c r="AX1213" s="13" t="s">
        <v>76</v>
      </c>
      <c r="AY1213" s="250" t="s">
        <v>176</v>
      </c>
    </row>
    <row r="1214" s="13" customFormat="1">
      <c r="A1214" s="13"/>
      <c r="B1214" s="240"/>
      <c r="C1214" s="241"/>
      <c r="D1214" s="242" t="s">
        <v>185</v>
      </c>
      <c r="E1214" s="243" t="s">
        <v>1</v>
      </c>
      <c r="F1214" s="244" t="s">
        <v>188</v>
      </c>
      <c r="G1214" s="241"/>
      <c r="H1214" s="243" t="s">
        <v>1</v>
      </c>
      <c r="I1214" s="245"/>
      <c r="J1214" s="241"/>
      <c r="K1214" s="241"/>
      <c r="L1214" s="246"/>
      <c r="M1214" s="247"/>
      <c r="N1214" s="248"/>
      <c r="O1214" s="248"/>
      <c r="P1214" s="248"/>
      <c r="Q1214" s="248"/>
      <c r="R1214" s="248"/>
      <c r="S1214" s="248"/>
      <c r="T1214" s="24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0" t="s">
        <v>185</v>
      </c>
      <c r="AU1214" s="250" t="s">
        <v>177</v>
      </c>
      <c r="AV1214" s="13" t="s">
        <v>83</v>
      </c>
      <c r="AW1214" s="13" t="s">
        <v>34</v>
      </c>
      <c r="AX1214" s="13" t="s">
        <v>76</v>
      </c>
      <c r="AY1214" s="250" t="s">
        <v>176</v>
      </c>
    </row>
    <row r="1215" s="13" customFormat="1">
      <c r="A1215" s="13"/>
      <c r="B1215" s="240"/>
      <c r="C1215" s="241"/>
      <c r="D1215" s="242" t="s">
        <v>185</v>
      </c>
      <c r="E1215" s="243" t="s">
        <v>1</v>
      </c>
      <c r="F1215" s="244" t="s">
        <v>571</v>
      </c>
      <c r="G1215" s="241"/>
      <c r="H1215" s="243" t="s">
        <v>1</v>
      </c>
      <c r="I1215" s="245"/>
      <c r="J1215" s="241"/>
      <c r="K1215" s="241"/>
      <c r="L1215" s="246"/>
      <c r="M1215" s="247"/>
      <c r="N1215" s="248"/>
      <c r="O1215" s="248"/>
      <c r="P1215" s="248"/>
      <c r="Q1215" s="248"/>
      <c r="R1215" s="248"/>
      <c r="S1215" s="248"/>
      <c r="T1215" s="24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0" t="s">
        <v>185</v>
      </c>
      <c r="AU1215" s="250" t="s">
        <v>177</v>
      </c>
      <c r="AV1215" s="13" t="s">
        <v>83</v>
      </c>
      <c r="AW1215" s="13" t="s">
        <v>34</v>
      </c>
      <c r="AX1215" s="13" t="s">
        <v>76</v>
      </c>
      <c r="AY1215" s="250" t="s">
        <v>176</v>
      </c>
    </row>
    <row r="1216" s="14" customFormat="1">
      <c r="A1216" s="14"/>
      <c r="B1216" s="251"/>
      <c r="C1216" s="252"/>
      <c r="D1216" s="242" t="s">
        <v>185</v>
      </c>
      <c r="E1216" s="253" t="s">
        <v>1</v>
      </c>
      <c r="F1216" s="254" t="s">
        <v>348</v>
      </c>
      <c r="G1216" s="252"/>
      <c r="H1216" s="255">
        <v>20</v>
      </c>
      <c r="I1216" s="256"/>
      <c r="J1216" s="252"/>
      <c r="K1216" s="252"/>
      <c r="L1216" s="257"/>
      <c r="M1216" s="258"/>
      <c r="N1216" s="259"/>
      <c r="O1216" s="259"/>
      <c r="P1216" s="259"/>
      <c r="Q1216" s="259"/>
      <c r="R1216" s="259"/>
      <c r="S1216" s="259"/>
      <c r="T1216" s="26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1" t="s">
        <v>185</v>
      </c>
      <c r="AU1216" s="261" t="s">
        <v>177</v>
      </c>
      <c r="AV1216" s="14" t="s">
        <v>85</v>
      </c>
      <c r="AW1216" s="14" t="s">
        <v>34</v>
      </c>
      <c r="AX1216" s="14" t="s">
        <v>76</v>
      </c>
      <c r="AY1216" s="261" t="s">
        <v>176</v>
      </c>
    </row>
    <row r="1217" s="2" customFormat="1" ht="24.15" customHeight="1">
      <c r="A1217" s="39"/>
      <c r="B1217" s="40"/>
      <c r="C1217" s="227" t="s">
        <v>982</v>
      </c>
      <c r="D1217" s="227" t="s">
        <v>179</v>
      </c>
      <c r="E1217" s="228" t="s">
        <v>983</v>
      </c>
      <c r="F1217" s="229" t="s">
        <v>984</v>
      </c>
      <c r="G1217" s="230" t="s">
        <v>252</v>
      </c>
      <c r="H1217" s="231">
        <v>5.5</v>
      </c>
      <c r="I1217" s="232"/>
      <c r="J1217" s="233">
        <f>ROUND(I1217*H1217,2)</f>
        <v>0</v>
      </c>
      <c r="K1217" s="229" t="s">
        <v>225</v>
      </c>
      <c r="L1217" s="45"/>
      <c r="M1217" s="234" t="s">
        <v>1</v>
      </c>
      <c r="N1217" s="235" t="s">
        <v>41</v>
      </c>
      <c r="O1217" s="92"/>
      <c r="P1217" s="236">
        <f>O1217*H1217</f>
        <v>0</v>
      </c>
      <c r="Q1217" s="236">
        <v>0.00097000000000000005</v>
      </c>
      <c r="R1217" s="236">
        <f>Q1217*H1217</f>
        <v>0.0053350000000000003</v>
      </c>
      <c r="S1217" s="236">
        <v>0.0043</v>
      </c>
      <c r="T1217" s="237">
        <f>S1217*H1217</f>
        <v>0.023650000000000001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38" t="s">
        <v>183</v>
      </c>
      <c r="AT1217" s="238" t="s">
        <v>179</v>
      </c>
      <c r="AU1217" s="238" t="s">
        <v>177</v>
      </c>
      <c r="AY1217" s="18" t="s">
        <v>176</v>
      </c>
      <c r="BE1217" s="239">
        <f>IF(N1217="základní",J1217,0)</f>
        <v>0</v>
      </c>
      <c r="BF1217" s="239">
        <f>IF(N1217="snížená",J1217,0)</f>
        <v>0</v>
      </c>
      <c r="BG1217" s="239">
        <f>IF(N1217="zákl. přenesená",J1217,0)</f>
        <v>0</v>
      </c>
      <c r="BH1217" s="239">
        <f>IF(N1217="sníž. přenesená",J1217,0)</f>
        <v>0</v>
      </c>
      <c r="BI1217" s="239">
        <f>IF(N1217="nulová",J1217,0)</f>
        <v>0</v>
      </c>
      <c r="BJ1217" s="18" t="s">
        <v>83</v>
      </c>
      <c r="BK1217" s="239">
        <f>ROUND(I1217*H1217,2)</f>
        <v>0</v>
      </c>
      <c r="BL1217" s="18" t="s">
        <v>183</v>
      </c>
      <c r="BM1217" s="238" t="s">
        <v>985</v>
      </c>
    </row>
    <row r="1218" s="2" customFormat="1">
      <c r="A1218" s="39"/>
      <c r="B1218" s="40"/>
      <c r="C1218" s="41"/>
      <c r="D1218" s="262" t="s">
        <v>194</v>
      </c>
      <c r="E1218" s="41"/>
      <c r="F1218" s="263" t="s">
        <v>986</v>
      </c>
      <c r="G1218" s="41"/>
      <c r="H1218" s="41"/>
      <c r="I1218" s="264"/>
      <c r="J1218" s="41"/>
      <c r="K1218" s="41"/>
      <c r="L1218" s="45"/>
      <c r="M1218" s="265"/>
      <c r="N1218" s="266"/>
      <c r="O1218" s="92"/>
      <c r="P1218" s="92"/>
      <c r="Q1218" s="92"/>
      <c r="R1218" s="92"/>
      <c r="S1218" s="92"/>
      <c r="T1218" s="93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T1218" s="18" t="s">
        <v>194</v>
      </c>
      <c r="AU1218" s="18" t="s">
        <v>177</v>
      </c>
    </row>
    <row r="1219" s="13" customFormat="1">
      <c r="A1219" s="13"/>
      <c r="B1219" s="240"/>
      <c r="C1219" s="241"/>
      <c r="D1219" s="242" t="s">
        <v>185</v>
      </c>
      <c r="E1219" s="243" t="s">
        <v>1</v>
      </c>
      <c r="F1219" s="244" t="s">
        <v>207</v>
      </c>
      <c r="G1219" s="241"/>
      <c r="H1219" s="243" t="s">
        <v>1</v>
      </c>
      <c r="I1219" s="245"/>
      <c r="J1219" s="241"/>
      <c r="K1219" s="241"/>
      <c r="L1219" s="246"/>
      <c r="M1219" s="247"/>
      <c r="N1219" s="248"/>
      <c r="O1219" s="248"/>
      <c r="P1219" s="248"/>
      <c r="Q1219" s="248"/>
      <c r="R1219" s="248"/>
      <c r="S1219" s="248"/>
      <c r="T1219" s="249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0" t="s">
        <v>185</v>
      </c>
      <c r="AU1219" s="250" t="s">
        <v>177</v>
      </c>
      <c r="AV1219" s="13" t="s">
        <v>83</v>
      </c>
      <c r="AW1219" s="13" t="s">
        <v>34</v>
      </c>
      <c r="AX1219" s="13" t="s">
        <v>76</v>
      </c>
      <c r="AY1219" s="250" t="s">
        <v>176</v>
      </c>
    </row>
    <row r="1220" s="13" customFormat="1">
      <c r="A1220" s="13"/>
      <c r="B1220" s="240"/>
      <c r="C1220" s="241"/>
      <c r="D1220" s="242" t="s">
        <v>185</v>
      </c>
      <c r="E1220" s="243" t="s">
        <v>1</v>
      </c>
      <c r="F1220" s="244" t="s">
        <v>188</v>
      </c>
      <c r="G1220" s="241"/>
      <c r="H1220" s="243" t="s">
        <v>1</v>
      </c>
      <c r="I1220" s="245"/>
      <c r="J1220" s="241"/>
      <c r="K1220" s="241"/>
      <c r="L1220" s="246"/>
      <c r="M1220" s="247"/>
      <c r="N1220" s="248"/>
      <c r="O1220" s="248"/>
      <c r="P1220" s="248"/>
      <c r="Q1220" s="248"/>
      <c r="R1220" s="248"/>
      <c r="S1220" s="248"/>
      <c r="T1220" s="24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0" t="s">
        <v>185</v>
      </c>
      <c r="AU1220" s="250" t="s">
        <v>177</v>
      </c>
      <c r="AV1220" s="13" t="s">
        <v>83</v>
      </c>
      <c r="AW1220" s="13" t="s">
        <v>34</v>
      </c>
      <c r="AX1220" s="13" t="s">
        <v>76</v>
      </c>
      <c r="AY1220" s="250" t="s">
        <v>176</v>
      </c>
    </row>
    <row r="1221" s="14" customFormat="1">
      <c r="A1221" s="14"/>
      <c r="B1221" s="251"/>
      <c r="C1221" s="252"/>
      <c r="D1221" s="242" t="s">
        <v>185</v>
      </c>
      <c r="E1221" s="253" t="s">
        <v>1</v>
      </c>
      <c r="F1221" s="254" t="s">
        <v>987</v>
      </c>
      <c r="G1221" s="252"/>
      <c r="H1221" s="255">
        <v>5.5</v>
      </c>
      <c r="I1221" s="256"/>
      <c r="J1221" s="252"/>
      <c r="K1221" s="252"/>
      <c r="L1221" s="257"/>
      <c r="M1221" s="258"/>
      <c r="N1221" s="259"/>
      <c r="O1221" s="259"/>
      <c r="P1221" s="259"/>
      <c r="Q1221" s="259"/>
      <c r="R1221" s="259"/>
      <c r="S1221" s="259"/>
      <c r="T1221" s="26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1" t="s">
        <v>185</v>
      </c>
      <c r="AU1221" s="261" t="s">
        <v>177</v>
      </c>
      <c r="AV1221" s="14" t="s">
        <v>85</v>
      </c>
      <c r="AW1221" s="14" t="s">
        <v>34</v>
      </c>
      <c r="AX1221" s="14" t="s">
        <v>76</v>
      </c>
      <c r="AY1221" s="261" t="s">
        <v>176</v>
      </c>
    </row>
    <row r="1222" s="2" customFormat="1" ht="24.15" customHeight="1">
      <c r="A1222" s="39"/>
      <c r="B1222" s="40"/>
      <c r="C1222" s="227" t="s">
        <v>988</v>
      </c>
      <c r="D1222" s="227" t="s">
        <v>179</v>
      </c>
      <c r="E1222" s="228" t="s">
        <v>989</v>
      </c>
      <c r="F1222" s="229" t="s">
        <v>990</v>
      </c>
      <c r="G1222" s="230" t="s">
        <v>252</v>
      </c>
      <c r="H1222" s="231">
        <v>4</v>
      </c>
      <c r="I1222" s="232"/>
      <c r="J1222" s="233">
        <f>ROUND(I1222*H1222,2)</f>
        <v>0</v>
      </c>
      <c r="K1222" s="229" t="s">
        <v>225</v>
      </c>
      <c r="L1222" s="45"/>
      <c r="M1222" s="234" t="s">
        <v>1</v>
      </c>
      <c r="N1222" s="235" t="s">
        <v>41</v>
      </c>
      <c r="O1222" s="92"/>
      <c r="P1222" s="236">
        <f>O1222*H1222</f>
        <v>0</v>
      </c>
      <c r="Q1222" s="236">
        <v>0.00123</v>
      </c>
      <c r="R1222" s="236">
        <f>Q1222*H1222</f>
        <v>0.0049199999999999999</v>
      </c>
      <c r="S1222" s="236">
        <v>0.017000000000000001</v>
      </c>
      <c r="T1222" s="237">
        <f>S1222*H1222</f>
        <v>0.068000000000000005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8" t="s">
        <v>183</v>
      </c>
      <c r="AT1222" s="238" t="s">
        <v>179</v>
      </c>
      <c r="AU1222" s="238" t="s">
        <v>177</v>
      </c>
      <c r="AY1222" s="18" t="s">
        <v>176</v>
      </c>
      <c r="BE1222" s="239">
        <f>IF(N1222="základní",J1222,0)</f>
        <v>0</v>
      </c>
      <c r="BF1222" s="239">
        <f>IF(N1222="snížená",J1222,0)</f>
        <v>0</v>
      </c>
      <c r="BG1222" s="239">
        <f>IF(N1222="zákl. přenesená",J1222,0)</f>
        <v>0</v>
      </c>
      <c r="BH1222" s="239">
        <f>IF(N1222="sníž. přenesená",J1222,0)</f>
        <v>0</v>
      </c>
      <c r="BI1222" s="239">
        <f>IF(N1222="nulová",J1222,0)</f>
        <v>0</v>
      </c>
      <c r="BJ1222" s="18" t="s">
        <v>83</v>
      </c>
      <c r="BK1222" s="239">
        <f>ROUND(I1222*H1222,2)</f>
        <v>0</v>
      </c>
      <c r="BL1222" s="18" t="s">
        <v>183</v>
      </c>
      <c r="BM1222" s="238" t="s">
        <v>991</v>
      </c>
    </row>
    <row r="1223" s="2" customFormat="1">
      <c r="A1223" s="39"/>
      <c r="B1223" s="40"/>
      <c r="C1223" s="41"/>
      <c r="D1223" s="262" t="s">
        <v>194</v>
      </c>
      <c r="E1223" s="41"/>
      <c r="F1223" s="263" t="s">
        <v>992</v>
      </c>
      <c r="G1223" s="41"/>
      <c r="H1223" s="41"/>
      <c r="I1223" s="264"/>
      <c r="J1223" s="41"/>
      <c r="K1223" s="41"/>
      <c r="L1223" s="45"/>
      <c r="M1223" s="265"/>
      <c r="N1223" s="266"/>
      <c r="O1223" s="92"/>
      <c r="P1223" s="92"/>
      <c r="Q1223" s="92"/>
      <c r="R1223" s="92"/>
      <c r="S1223" s="92"/>
      <c r="T1223" s="93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194</v>
      </c>
      <c r="AU1223" s="18" t="s">
        <v>177</v>
      </c>
    </row>
    <row r="1224" s="13" customFormat="1">
      <c r="A1224" s="13"/>
      <c r="B1224" s="240"/>
      <c r="C1224" s="241"/>
      <c r="D1224" s="242" t="s">
        <v>185</v>
      </c>
      <c r="E1224" s="243" t="s">
        <v>1</v>
      </c>
      <c r="F1224" s="244" t="s">
        <v>207</v>
      </c>
      <c r="G1224" s="241"/>
      <c r="H1224" s="243" t="s">
        <v>1</v>
      </c>
      <c r="I1224" s="245"/>
      <c r="J1224" s="241"/>
      <c r="K1224" s="241"/>
      <c r="L1224" s="246"/>
      <c r="M1224" s="247"/>
      <c r="N1224" s="248"/>
      <c r="O1224" s="248"/>
      <c r="P1224" s="248"/>
      <c r="Q1224" s="248"/>
      <c r="R1224" s="248"/>
      <c r="S1224" s="248"/>
      <c r="T1224" s="24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0" t="s">
        <v>185</v>
      </c>
      <c r="AU1224" s="250" t="s">
        <v>177</v>
      </c>
      <c r="AV1224" s="13" t="s">
        <v>83</v>
      </c>
      <c r="AW1224" s="13" t="s">
        <v>34</v>
      </c>
      <c r="AX1224" s="13" t="s">
        <v>76</v>
      </c>
      <c r="AY1224" s="250" t="s">
        <v>176</v>
      </c>
    </row>
    <row r="1225" s="13" customFormat="1">
      <c r="A1225" s="13"/>
      <c r="B1225" s="240"/>
      <c r="C1225" s="241"/>
      <c r="D1225" s="242" t="s">
        <v>185</v>
      </c>
      <c r="E1225" s="243" t="s">
        <v>1</v>
      </c>
      <c r="F1225" s="244" t="s">
        <v>187</v>
      </c>
      <c r="G1225" s="241"/>
      <c r="H1225" s="243" t="s">
        <v>1</v>
      </c>
      <c r="I1225" s="245"/>
      <c r="J1225" s="241"/>
      <c r="K1225" s="241"/>
      <c r="L1225" s="246"/>
      <c r="M1225" s="247"/>
      <c r="N1225" s="248"/>
      <c r="O1225" s="248"/>
      <c r="P1225" s="248"/>
      <c r="Q1225" s="248"/>
      <c r="R1225" s="248"/>
      <c r="S1225" s="248"/>
      <c r="T1225" s="24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0" t="s">
        <v>185</v>
      </c>
      <c r="AU1225" s="250" t="s">
        <v>177</v>
      </c>
      <c r="AV1225" s="13" t="s">
        <v>83</v>
      </c>
      <c r="AW1225" s="13" t="s">
        <v>34</v>
      </c>
      <c r="AX1225" s="13" t="s">
        <v>76</v>
      </c>
      <c r="AY1225" s="250" t="s">
        <v>176</v>
      </c>
    </row>
    <row r="1226" s="13" customFormat="1">
      <c r="A1226" s="13"/>
      <c r="B1226" s="240"/>
      <c r="C1226" s="241"/>
      <c r="D1226" s="242" t="s">
        <v>185</v>
      </c>
      <c r="E1226" s="243" t="s">
        <v>1</v>
      </c>
      <c r="F1226" s="244" t="s">
        <v>188</v>
      </c>
      <c r="G1226" s="241"/>
      <c r="H1226" s="243" t="s">
        <v>1</v>
      </c>
      <c r="I1226" s="245"/>
      <c r="J1226" s="241"/>
      <c r="K1226" s="241"/>
      <c r="L1226" s="246"/>
      <c r="M1226" s="247"/>
      <c r="N1226" s="248"/>
      <c r="O1226" s="248"/>
      <c r="P1226" s="248"/>
      <c r="Q1226" s="248"/>
      <c r="R1226" s="248"/>
      <c r="S1226" s="248"/>
      <c r="T1226" s="24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0" t="s">
        <v>185</v>
      </c>
      <c r="AU1226" s="250" t="s">
        <v>177</v>
      </c>
      <c r="AV1226" s="13" t="s">
        <v>83</v>
      </c>
      <c r="AW1226" s="13" t="s">
        <v>34</v>
      </c>
      <c r="AX1226" s="13" t="s">
        <v>76</v>
      </c>
      <c r="AY1226" s="250" t="s">
        <v>176</v>
      </c>
    </row>
    <row r="1227" s="14" customFormat="1">
      <c r="A1227" s="14"/>
      <c r="B1227" s="251"/>
      <c r="C1227" s="252"/>
      <c r="D1227" s="242" t="s">
        <v>185</v>
      </c>
      <c r="E1227" s="253" t="s">
        <v>1</v>
      </c>
      <c r="F1227" s="254" t="s">
        <v>993</v>
      </c>
      <c r="G1227" s="252"/>
      <c r="H1227" s="255">
        <v>4</v>
      </c>
      <c r="I1227" s="256"/>
      <c r="J1227" s="252"/>
      <c r="K1227" s="252"/>
      <c r="L1227" s="257"/>
      <c r="M1227" s="258"/>
      <c r="N1227" s="259"/>
      <c r="O1227" s="259"/>
      <c r="P1227" s="259"/>
      <c r="Q1227" s="259"/>
      <c r="R1227" s="259"/>
      <c r="S1227" s="259"/>
      <c r="T1227" s="26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1" t="s">
        <v>185</v>
      </c>
      <c r="AU1227" s="261" t="s">
        <v>177</v>
      </c>
      <c r="AV1227" s="14" t="s">
        <v>85</v>
      </c>
      <c r="AW1227" s="14" t="s">
        <v>34</v>
      </c>
      <c r="AX1227" s="14" t="s">
        <v>76</v>
      </c>
      <c r="AY1227" s="261" t="s">
        <v>176</v>
      </c>
    </row>
    <row r="1228" s="2" customFormat="1" ht="24.15" customHeight="1">
      <c r="A1228" s="39"/>
      <c r="B1228" s="40"/>
      <c r="C1228" s="227" t="s">
        <v>994</v>
      </c>
      <c r="D1228" s="227" t="s">
        <v>179</v>
      </c>
      <c r="E1228" s="228" t="s">
        <v>995</v>
      </c>
      <c r="F1228" s="229" t="s">
        <v>996</v>
      </c>
      <c r="G1228" s="230" t="s">
        <v>252</v>
      </c>
      <c r="H1228" s="231">
        <v>3.5</v>
      </c>
      <c r="I1228" s="232"/>
      <c r="J1228" s="233">
        <f>ROUND(I1228*H1228,2)</f>
        <v>0</v>
      </c>
      <c r="K1228" s="229" t="s">
        <v>225</v>
      </c>
      <c r="L1228" s="45"/>
      <c r="M1228" s="234" t="s">
        <v>1</v>
      </c>
      <c r="N1228" s="235" t="s">
        <v>41</v>
      </c>
      <c r="O1228" s="92"/>
      <c r="P1228" s="236">
        <f>O1228*H1228</f>
        <v>0</v>
      </c>
      <c r="Q1228" s="236">
        <v>0.00147</v>
      </c>
      <c r="R1228" s="236">
        <f>Q1228*H1228</f>
        <v>0.0051450000000000003</v>
      </c>
      <c r="S1228" s="236">
        <v>0.039</v>
      </c>
      <c r="T1228" s="237">
        <f>S1228*H1228</f>
        <v>0.13650000000000001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8" t="s">
        <v>183</v>
      </c>
      <c r="AT1228" s="238" t="s">
        <v>179</v>
      </c>
      <c r="AU1228" s="238" t="s">
        <v>177</v>
      </c>
      <c r="AY1228" s="18" t="s">
        <v>176</v>
      </c>
      <c r="BE1228" s="239">
        <f>IF(N1228="základní",J1228,0)</f>
        <v>0</v>
      </c>
      <c r="BF1228" s="239">
        <f>IF(N1228="snížená",J1228,0)</f>
        <v>0</v>
      </c>
      <c r="BG1228" s="239">
        <f>IF(N1228="zákl. přenesená",J1228,0)</f>
        <v>0</v>
      </c>
      <c r="BH1228" s="239">
        <f>IF(N1228="sníž. přenesená",J1228,0)</f>
        <v>0</v>
      </c>
      <c r="BI1228" s="239">
        <f>IF(N1228="nulová",J1228,0)</f>
        <v>0</v>
      </c>
      <c r="BJ1228" s="18" t="s">
        <v>83</v>
      </c>
      <c r="BK1228" s="239">
        <f>ROUND(I1228*H1228,2)</f>
        <v>0</v>
      </c>
      <c r="BL1228" s="18" t="s">
        <v>183</v>
      </c>
      <c r="BM1228" s="238" t="s">
        <v>997</v>
      </c>
    </row>
    <row r="1229" s="2" customFormat="1">
      <c r="A1229" s="39"/>
      <c r="B1229" s="40"/>
      <c r="C1229" s="41"/>
      <c r="D1229" s="262" t="s">
        <v>194</v>
      </c>
      <c r="E1229" s="41"/>
      <c r="F1229" s="263" t="s">
        <v>998</v>
      </c>
      <c r="G1229" s="41"/>
      <c r="H1229" s="41"/>
      <c r="I1229" s="264"/>
      <c r="J1229" s="41"/>
      <c r="K1229" s="41"/>
      <c r="L1229" s="45"/>
      <c r="M1229" s="265"/>
      <c r="N1229" s="266"/>
      <c r="O1229" s="92"/>
      <c r="P1229" s="92"/>
      <c r="Q1229" s="92"/>
      <c r="R1229" s="92"/>
      <c r="S1229" s="92"/>
      <c r="T1229" s="93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194</v>
      </c>
      <c r="AU1229" s="18" t="s">
        <v>177</v>
      </c>
    </row>
    <row r="1230" s="13" customFormat="1">
      <c r="A1230" s="13"/>
      <c r="B1230" s="240"/>
      <c r="C1230" s="241"/>
      <c r="D1230" s="242" t="s">
        <v>185</v>
      </c>
      <c r="E1230" s="243" t="s">
        <v>1</v>
      </c>
      <c r="F1230" s="244" t="s">
        <v>186</v>
      </c>
      <c r="G1230" s="241"/>
      <c r="H1230" s="243" t="s">
        <v>1</v>
      </c>
      <c r="I1230" s="245"/>
      <c r="J1230" s="241"/>
      <c r="K1230" s="241"/>
      <c r="L1230" s="246"/>
      <c r="M1230" s="247"/>
      <c r="N1230" s="248"/>
      <c r="O1230" s="248"/>
      <c r="P1230" s="248"/>
      <c r="Q1230" s="248"/>
      <c r="R1230" s="248"/>
      <c r="S1230" s="248"/>
      <c r="T1230" s="24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0" t="s">
        <v>185</v>
      </c>
      <c r="AU1230" s="250" t="s">
        <v>177</v>
      </c>
      <c r="AV1230" s="13" t="s">
        <v>83</v>
      </c>
      <c r="AW1230" s="13" t="s">
        <v>34</v>
      </c>
      <c r="AX1230" s="13" t="s">
        <v>76</v>
      </c>
      <c r="AY1230" s="250" t="s">
        <v>176</v>
      </c>
    </row>
    <row r="1231" s="13" customFormat="1">
      <c r="A1231" s="13"/>
      <c r="B1231" s="240"/>
      <c r="C1231" s="241"/>
      <c r="D1231" s="242" t="s">
        <v>185</v>
      </c>
      <c r="E1231" s="243" t="s">
        <v>1</v>
      </c>
      <c r="F1231" s="244" t="s">
        <v>187</v>
      </c>
      <c r="G1231" s="241"/>
      <c r="H1231" s="243" t="s">
        <v>1</v>
      </c>
      <c r="I1231" s="245"/>
      <c r="J1231" s="241"/>
      <c r="K1231" s="241"/>
      <c r="L1231" s="246"/>
      <c r="M1231" s="247"/>
      <c r="N1231" s="248"/>
      <c r="O1231" s="248"/>
      <c r="P1231" s="248"/>
      <c r="Q1231" s="248"/>
      <c r="R1231" s="248"/>
      <c r="S1231" s="248"/>
      <c r="T1231" s="24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0" t="s">
        <v>185</v>
      </c>
      <c r="AU1231" s="250" t="s">
        <v>177</v>
      </c>
      <c r="AV1231" s="13" t="s">
        <v>83</v>
      </c>
      <c r="AW1231" s="13" t="s">
        <v>34</v>
      </c>
      <c r="AX1231" s="13" t="s">
        <v>76</v>
      </c>
      <c r="AY1231" s="250" t="s">
        <v>176</v>
      </c>
    </row>
    <row r="1232" s="13" customFormat="1">
      <c r="A1232" s="13"/>
      <c r="B1232" s="240"/>
      <c r="C1232" s="241"/>
      <c r="D1232" s="242" t="s">
        <v>185</v>
      </c>
      <c r="E1232" s="243" t="s">
        <v>1</v>
      </c>
      <c r="F1232" s="244" t="s">
        <v>188</v>
      </c>
      <c r="G1232" s="241"/>
      <c r="H1232" s="243" t="s">
        <v>1</v>
      </c>
      <c r="I1232" s="245"/>
      <c r="J1232" s="241"/>
      <c r="K1232" s="241"/>
      <c r="L1232" s="246"/>
      <c r="M1232" s="247"/>
      <c r="N1232" s="248"/>
      <c r="O1232" s="248"/>
      <c r="P1232" s="248"/>
      <c r="Q1232" s="248"/>
      <c r="R1232" s="248"/>
      <c r="S1232" s="248"/>
      <c r="T1232" s="249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0" t="s">
        <v>185</v>
      </c>
      <c r="AU1232" s="250" t="s">
        <v>177</v>
      </c>
      <c r="AV1232" s="13" t="s">
        <v>83</v>
      </c>
      <c r="AW1232" s="13" t="s">
        <v>34</v>
      </c>
      <c r="AX1232" s="13" t="s">
        <v>76</v>
      </c>
      <c r="AY1232" s="250" t="s">
        <v>176</v>
      </c>
    </row>
    <row r="1233" s="14" customFormat="1">
      <c r="A1233" s="14"/>
      <c r="B1233" s="251"/>
      <c r="C1233" s="252"/>
      <c r="D1233" s="242" t="s">
        <v>185</v>
      </c>
      <c r="E1233" s="253" t="s">
        <v>1</v>
      </c>
      <c r="F1233" s="254" t="s">
        <v>969</v>
      </c>
      <c r="G1233" s="252"/>
      <c r="H1233" s="255">
        <v>3.5</v>
      </c>
      <c r="I1233" s="256"/>
      <c r="J1233" s="252"/>
      <c r="K1233" s="252"/>
      <c r="L1233" s="257"/>
      <c r="M1233" s="258"/>
      <c r="N1233" s="259"/>
      <c r="O1233" s="259"/>
      <c r="P1233" s="259"/>
      <c r="Q1233" s="259"/>
      <c r="R1233" s="259"/>
      <c r="S1233" s="259"/>
      <c r="T1233" s="26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1" t="s">
        <v>185</v>
      </c>
      <c r="AU1233" s="261" t="s">
        <v>177</v>
      </c>
      <c r="AV1233" s="14" t="s">
        <v>85</v>
      </c>
      <c r="AW1233" s="14" t="s">
        <v>34</v>
      </c>
      <c r="AX1233" s="14" t="s">
        <v>76</v>
      </c>
      <c r="AY1233" s="261" t="s">
        <v>176</v>
      </c>
    </row>
    <row r="1234" s="2" customFormat="1" ht="24.15" customHeight="1">
      <c r="A1234" s="39"/>
      <c r="B1234" s="40"/>
      <c r="C1234" s="227" t="s">
        <v>999</v>
      </c>
      <c r="D1234" s="227" t="s">
        <v>179</v>
      </c>
      <c r="E1234" s="228" t="s">
        <v>1000</v>
      </c>
      <c r="F1234" s="229" t="s">
        <v>1001</v>
      </c>
      <c r="G1234" s="230" t="s">
        <v>252</v>
      </c>
      <c r="H1234" s="231">
        <v>3</v>
      </c>
      <c r="I1234" s="232"/>
      <c r="J1234" s="233">
        <f>ROUND(I1234*H1234,2)</f>
        <v>0</v>
      </c>
      <c r="K1234" s="229" t="s">
        <v>225</v>
      </c>
      <c r="L1234" s="45"/>
      <c r="M1234" s="234" t="s">
        <v>1</v>
      </c>
      <c r="N1234" s="235" t="s">
        <v>41</v>
      </c>
      <c r="O1234" s="92"/>
      <c r="P1234" s="236">
        <f>O1234*H1234</f>
        <v>0</v>
      </c>
      <c r="Q1234" s="236">
        <v>0.00281</v>
      </c>
      <c r="R1234" s="236">
        <f>Q1234*H1234</f>
        <v>0.00843</v>
      </c>
      <c r="S1234" s="236">
        <v>0.069000000000000006</v>
      </c>
      <c r="T1234" s="237">
        <f>S1234*H1234</f>
        <v>0.20700000000000002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8" t="s">
        <v>183</v>
      </c>
      <c r="AT1234" s="238" t="s">
        <v>179</v>
      </c>
      <c r="AU1234" s="238" t="s">
        <v>177</v>
      </c>
      <c r="AY1234" s="18" t="s">
        <v>176</v>
      </c>
      <c r="BE1234" s="239">
        <f>IF(N1234="základní",J1234,0)</f>
        <v>0</v>
      </c>
      <c r="BF1234" s="239">
        <f>IF(N1234="snížená",J1234,0)</f>
        <v>0</v>
      </c>
      <c r="BG1234" s="239">
        <f>IF(N1234="zákl. přenesená",J1234,0)</f>
        <v>0</v>
      </c>
      <c r="BH1234" s="239">
        <f>IF(N1234="sníž. přenesená",J1234,0)</f>
        <v>0</v>
      </c>
      <c r="BI1234" s="239">
        <f>IF(N1234="nulová",J1234,0)</f>
        <v>0</v>
      </c>
      <c r="BJ1234" s="18" t="s">
        <v>83</v>
      </c>
      <c r="BK1234" s="239">
        <f>ROUND(I1234*H1234,2)</f>
        <v>0</v>
      </c>
      <c r="BL1234" s="18" t="s">
        <v>183</v>
      </c>
      <c r="BM1234" s="238" t="s">
        <v>1002</v>
      </c>
    </row>
    <row r="1235" s="2" customFormat="1">
      <c r="A1235" s="39"/>
      <c r="B1235" s="40"/>
      <c r="C1235" s="41"/>
      <c r="D1235" s="262" t="s">
        <v>194</v>
      </c>
      <c r="E1235" s="41"/>
      <c r="F1235" s="263" t="s">
        <v>1003</v>
      </c>
      <c r="G1235" s="41"/>
      <c r="H1235" s="41"/>
      <c r="I1235" s="264"/>
      <c r="J1235" s="41"/>
      <c r="K1235" s="41"/>
      <c r="L1235" s="45"/>
      <c r="M1235" s="265"/>
      <c r="N1235" s="266"/>
      <c r="O1235" s="92"/>
      <c r="P1235" s="92"/>
      <c r="Q1235" s="92"/>
      <c r="R1235" s="92"/>
      <c r="S1235" s="92"/>
      <c r="T1235" s="93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194</v>
      </c>
      <c r="AU1235" s="18" t="s">
        <v>177</v>
      </c>
    </row>
    <row r="1236" s="13" customFormat="1">
      <c r="A1236" s="13"/>
      <c r="B1236" s="240"/>
      <c r="C1236" s="241"/>
      <c r="D1236" s="242" t="s">
        <v>185</v>
      </c>
      <c r="E1236" s="243" t="s">
        <v>1</v>
      </c>
      <c r="F1236" s="244" t="s">
        <v>186</v>
      </c>
      <c r="G1236" s="241"/>
      <c r="H1236" s="243" t="s">
        <v>1</v>
      </c>
      <c r="I1236" s="245"/>
      <c r="J1236" s="241"/>
      <c r="K1236" s="241"/>
      <c r="L1236" s="246"/>
      <c r="M1236" s="247"/>
      <c r="N1236" s="248"/>
      <c r="O1236" s="248"/>
      <c r="P1236" s="248"/>
      <c r="Q1236" s="248"/>
      <c r="R1236" s="248"/>
      <c r="S1236" s="248"/>
      <c r="T1236" s="24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0" t="s">
        <v>185</v>
      </c>
      <c r="AU1236" s="250" t="s">
        <v>177</v>
      </c>
      <c r="AV1236" s="13" t="s">
        <v>83</v>
      </c>
      <c r="AW1236" s="13" t="s">
        <v>34</v>
      </c>
      <c r="AX1236" s="13" t="s">
        <v>76</v>
      </c>
      <c r="AY1236" s="250" t="s">
        <v>176</v>
      </c>
    </row>
    <row r="1237" s="13" customFormat="1">
      <c r="A1237" s="13"/>
      <c r="B1237" s="240"/>
      <c r="C1237" s="241"/>
      <c r="D1237" s="242" t="s">
        <v>185</v>
      </c>
      <c r="E1237" s="243" t="s">
        <v>1</v>
      </c>
      <c r="F1237" s="244" t="s">
        <v>187</v>
      </c>
      <c r="G1237" s="241"/>
      <c r="H1237" s="243" t="s">
        <v>1</v>
      </c>
      <c r="I1237" s="245"/>
      <c r="J1237" s="241"/>
      <c r="K1237" s="241"/>
      <c r="L1237" s="246"/>
      <c r="M1237" s="247"/>
      <c r="N1237" s="248"/>
      <c r="O1237" s="248"/>
      <c r="P1237" s="248"/>
      <c r="Q1237" s="248"/>
      <c r="R1237" s="248"/>
      <c r="S1237" s="248"/>
      <c r="T1237" s="249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0" t="s">
        <v>185</v>
      </c>
      <c r="AU1237" s="250" t="s">
        <v>177</v>
      </c>
      <c r="AV1237" s="13" t="s">
        <v>83</v>
      </c>
      <c r="AW1237" s="13" t="s">
        <v>34</v>
      </c>
      <c r="AX1237" s="13" t="s">
        <v>76</v>
      </c>
      <c r="AY1237" s="250" t="s">
        <v>176</v>
      </c>
    </row>
    <row r="1238" s="13" customFormat="1">
      <c r="A1238" s="13"/>
      <c r="B1238" s="240"/>
      <c r="C1238" s="241"/>
      <c r="D1238" s="242" t="s">
        <v>185</v>
      </c>
      <c r="E1238" s="243" t="s">
        <v>1</v>
      </c>
      <c r="F1238" s="244" t="s">
        <v>188</v>
      </c>
      <c r="G1238" s="241"/>
      <c r="H1238" s="243" t="s">
        <v>1</v>
      </c>
      <c r="I1238" s="245"/>
      <c r="J1238" s="241"/>
      <c r="K1238" s="241"/>
      <c r="L1238" s="246"/>
      <c r="M1238" s="247"/>
      <c r="N1238" s="248"/>
      <c r="O1238" s="248"/>
      <c r="P1238" s="248"/>
      <c r="Q1238" s="248"/>
      <c r="R1238" s="248"/>
      <c r="S1238" s="248"/>
      <c r="T1238" s="24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0" t="s">
        <v>185</v>
      </c>
      <c r="AU1238" s="250" t="s">
        <v>177</v>
      </c>
      <c r="AV1238" s="13" t="s">
        <v>83</v>
      </c>
      <c r="AW1238" s="13" t="s">
        <v>34</v>
      </c>
      <c r="AX1238" s="13" t="s">
        <v>76</v>
      </c>
      <c r="AY1238" s="250" t="s">
        <v>176</v>
      </c>
    </row>
    <row r="1239" s="14" customFormat="1">
      <c r="A1239" s="14"/>
      <c r="B1239" s="251"/>
      <c r="C1239" s="252"/>
      <c r="D1239" s="242" t="s">
        <v>185</v>
      </c>
      <c r="E1239" s="253" t="s">
        <v>1</v>
      </c>
      <c r="F1239" s="254" t="s">
        <v>1004</v>
      </c>
      <c r="G1239" s="252"/>
      <c r="H1239" s="255">
        <v>3</v>
      </c>
      <c r="I1239" s="256"/>
      <c r="J1239" s="252"/>
      <c r="K1239" s="252"/>
      <c r="L1239" s="257"/>
      <c r="M1239" s="258"/>
      <c r="N1239" s="259"/>
      <c r="O1239" s="259"/>
      <c r="P1239" s="259"/>
      <c r="Q1239" s="259"/>
      <c r="R1239" s="259"/>
      <c r="S1239" s="259"/>
      <c r="T1239" s="26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1" t="s">
        <v>185</v>
      </c>
      <c r="AU1239" s="261" t="s">
        <v>177</v>
      </c>
      <c r="AV1239" s="14" t="s">
        <v>85</v>
      </c>
      <c r="AW1239" s="14" t="s">
        <v>34</v>
      </c>
      <c r="AX1239" s="14" t="s">
        <v>76</v>
      </c>
      <c r="AY1239" s="261" t="s">
        <v>176</v>
      </c>
    </row>
    <row r="1240" s="2" customFormat="1" ht="24.15" customHeight="1">
      <c r="A1240" s="39"/>
      <c r="B1240" s="40"/>
      <c r="C1240" s="227" t="s">
        <v>1005</v>
      </c>
      <c r="D1240" s="227" t="s">
        <v>179</v>
      </c>
      <c r="E1240" s="228" t="s">
        <v>1006</v>
      </c>
      <c r="F1240" s="229" t="s">
        <v>1007</v>
      </c>
      <c r="G1240" s="230" t="s">
        <v>252</v>
      </c>
      <c r="H1240" s="231">
        <v>1.5</v>
      </c>
      <c r="I1240" s="232"/>
      <c r="J1240" s="233">
        <f>ROUND(I1240*H1240,2)</f>
        <v>0</v>
      </c>
      <c r="K1240" s="229" t="s">
        <v>225</v>
      </c>
      <c r="L1240" s="45"/>
      <c r="M1240" s="234" t="s">
        <v>1</v>
      </c>
      <c r="N1240" s="235" t="s">
        <v>41</v>
      </c>
      <c r="O1240" s="92"/>
      <c r="P1240" s="236">
        <f>O1240*H1240</f>
        <v>0</v>
      </c>
      <c r="Q1240" s="236">
        <v>0.0035999999999999999</v>
      </c>
      <c r="R1240" s="236">
        <f>Q1240*H1240</f>
        <v>0.0054000000000000003</v>
      </c>
      <c r="S1240" s="236">
        <v>0.16</v>
      </c>
      <c r="T1240" s="237">
        <f>S1240*H1240</f>
        <v>0.23999999999999999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8" t="s">
        <v>183</v>
      </c>
      <c r="AT1240" s="238" t="s">
        <v>179</v>
      </c>
      <c r="AU1240" s="238" t="s">
        <v>177</v>
      </c>
      <c r="AY1240" s="18" t="s">
        <v>176</v>
      </c>
      <c r="BE1240" s="239">
        <f>IF(N1240="základní",J1240,0)</f>
        <v>0</v>
      </c>
      <c r="BF1240" s="239">
        <f>IF(N1240="snížená",J1240,0)</f>
        <v>0</v>
      </c>
      <c r="BG1240" s="239">
        <f>IF(N1240="zákl. přenesená",J1240,0)</f>
        <v>0</v>
      </c>
      <c r="BH1240" s="239">
        <f>IF(N1240="sníž. přenesená",J1240,0)</f>
        <v>0</v>
      </c>
      <c r="BI1240" s="239">
        <f>IF(N1240="nulová",J1240,0)</f>
        <v>0</v>
      </c>
      <c r="BJ1240" s="18" t="s">
        <v>83</v>
      </c>
      <c r="BK1240" s="239">
        <f>ROUND(I1240*H1240,2)</f>
        <v>0</v>
      </c>
      <c r="BL1240" s="18" t="s">
        <v>183</v>
      </c>
      <c r="BM1240" s="238" t="s">
        <v>1008</v>
      </c>
    </row>
    <row r="1241" s="2" customFormat="1">
      <c r="A1241" s="39"/>
      <c r="B1241" s="40"/>
      <c r="C1241" s="41"/>
      <c r="D1241" s="262" t="s">
        <v>194</v>
      </c>
      <c r="E1241" s="41"/>
      <c r="F1241" s="263" t="s">
        <v>1009</v>
      </c>
      <c r="G1241" s="41"/>
      <c r="H1241" s="41"/>
      <c r="I1241" s="264"/>
      <c r="J1241" s="41"/>
      <c r="K1241" s="41"/>
      <c r="L1241" s="45"/>
      <c r="M1241" s="265"/>
      <c r="N1241" s="266"/>
      <c r="O1241" s="92"/>
      <c r="P1241" s="92"/>
      <c r="Q1241" s="92"/>
      <c r="R1241" s="92"/>
      <c r="S1241" s="92"/>
      <c r="T1241" s="93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T1241" s="18" t="s">
        <v>194</v>
      </c>
      <c r="AU1241" s="18" t="s">
        <v>177</v>
      </c>
    </row>
    <row r="1242" s="13" customFormat="1">
      <c r="A1242" s="13"/>
      <c r="B1242" s="240"/>
      <c r="C1242" s="241"/>
      <c r="D1242" s="242" t="s">
        <v>185</v>
      </c>
      <c r="E1242" s="243" t="s">
        <v>1</v>
      </c>
      <c r="F1242" s="244" t="s">
        <v>186</v>
      </c>
      <c r="G1242" s="241"/>
      <c r="H1242" s="243" t="s">
        <v>1</v>
      </c>
      <c r="I1242" s="245"/>
      <c r="J1242" s="241"/>
      <c r="K1242" s="241"/>
      <c r="L1242" s="246"/>
      <c r="M1242" s="247"/>
      <c r="N1242" s="248"/>
      <c r="O1242" s="248"/>
      <c r="P1242" s="248"/>
      <c r="Q1242" s="248"/>
      <c r="R1242" s="248"/>
      <c r="S1242" s="248"/>
      <c r="T1242" s="24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0" t="s">
        <v>185</v>
      </c>
      <c r="AU1242" s="250" t="s">
        <v>177</v>
      </c>
      <c r="AV1242" s="13" t="s">
        <v>83</v>
      </c>
      <c r="AW1242" s="13" t="s">
        <v>34</v>
      </c>
      <c r="AX1242" s="13" t="s">
        <v>76</v>
      </c>
      <c r="AY1242" s="250" t="s">
        <v>176</v>
      </c>
    </row>
    <row r="1243" s="13" customFormat="1">
      <c r="A1243" s="13"/>
      <c r="B1243" s="240"/>
      <c r="C1243" s="241"/>
      <c r="D1243" s="242" t="s">
        <v>185</v>
      </c>
      <c r="E1243" s="243" t="s">
        <v>1</v>
      </c>
      <c r="F1243" s="244" t="s">
        <v>187</v>
      </c>
      <c r="G1243" s="241"/>
      <c r="H1243" s="243" t="s">
        <v>1</v>
      </c>
      <c r="I1243" s="245"/>
      <c r="J1243" s="241"/>
      <c r="K1243" s="241"/>
      <c r="L1243" s="246"/>
      <c r="M1243" s="247"/>
      <c r="N1243" s="248"/>
      <c r="O1243" s="248"/>
      <c r="P1243" s="248"/>
      <c r="Q1243" s="248"/>
      <c r="R1243" s="248"/>
      <c r="S1243" s="248"/>
      <c r="T1243" s="24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0" t="s">
        <v>185</v>
      </c>
      <c r="AU1243" s="250" t="s">
        <v>177</v>
      </c>
      <c r="AV1243" s="13" t="s">
        <v>83</v>
      </c>
      <c r="AW1243" s="13" t="s">
        <v>34</v>
      </c>
      <c r="AX1243" s="13" t="s">
        <v>76</v>
      </c>
      <c r="AY1243" s="250" t="s">
        <v>176</v>
      </c>
    </row>
    <row r="1244" s="13" customFormat="1">
      <c r="A1244" s="13"/>
      <c r="B1244" s="240"/>
      <c r="C1244" s="241"/>
      <c r="D1244" s="242" t="s">
        <v>185</v>
      </c>
      <c r="E1244" s="243" t="s">
        <v>1</v>
      </c>
      <c r="F1244" s="244" t="s">
        <v>188</v>
      </c>
      <c r="G1244" s="241"/>
      <c r="H1244" s="243" t="s">
        <v>1</v>
      </c>
      <c r="I1244" s="245"/>
      <c r="J1244" s="241"/>
      <c r="K1244" s="241"/>
      <c r="L1244" s="246"/>
      <c r="M1244" s="247"/>
      <c r="N1244" s="248"/>
      <c r="O1244" s="248"/>
      <c r="P1244" s="248"/>
      <c r="Q1244" s="248"/>
      <c r="R1244" s="248"/>
      <c r="S1244" s="248"/>
      <c r="T1244" s="24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0" t="s">
        <v>185</v>
      </c>
      <c r="AU1244" s="250" t="s">
        <v>177</v>
      </c>
      <c r="AV1244" s="13" t="s">
        <v>83</v>
      </c>
      <c r="AW1244" s="13" t="s">
        <v>34</v>
      </c>
      <c r="AX1244" s="13" t="s">
        <v>76</v>
      </c>
      <c r="AY1244" s="250" t="s">
        <v>176</v>
      </c>
    </row>
    <row r="1245" s="14" customFormat="1">
      <c r="A1245" s="14"/>
      <c r="B1245" s="251"/>
      <c r="C1245" s="252"/>
      <c r="D1245" s="242" t="s">
        <v>185</v>
      </c>
      <c r="E1245" s="253" t="s">
        <v>1</v>
      </c>
      <c r="F1245" s="254" t="s">
        <v>1010</v>
      </c>
      <c r="G1245" s="252"/>
      <c r="H1245" s="255">
        <v>1.5</v>
      </c>
      <c r="I1245" s="256"/>
      <c r="J1245" s="252"/>
      <c r="K1245" s="252"/>
      <c r="L1245" s="257"/>
      <c r="M1245" s="258"/>
      <c r="N1245" s="259"/>
      <c r="O1245" s="259"/>
      <c r="P1245" s="259"/>
      <c r="Q1245" s="259"/>
      <c r="R1245" s="259"/>
      <c r="S1245" s="259"/>
      <c r="T1245" s="26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1" t="s">
        <v>185</v>
      </c>
      <c r="AU1245" s="261" t="s">
        <v>177</v>
      </c>
      <c r="AV1245" s="14" t="s">
        <v>85</v>
      </c>
      <c r="AW1245" s="14" t="s">
        <v>34</v>
      </c>
      <c r="AX1245" s="14" t="s">
        <v>76</v>
      </c>
      <c r="AY1245" s="261" t="s">
        <v>176</v>
      </c>
    </row>
    <row r="1246" s="2" customFormat="1" ht="24.15" customHeight="1">
      <c r="A1246" s="39"/>
      <c r="B1246" s="40"/>
      <c r="C1246" s="227" t="s">
        <v>1011</v>
      </c>
      <c r="D1246" s="227" t="s">
        <v>179</v>
      </c>
      <c r="E1246" s="228" t="s">
        <v>1012</v>
      </c>
      <c r="F1246" s="229" t="s">
        <v>1013</v>
      </c>
      <c r="G1246" s="230" t="s">
        <v>252</v>
      </c>
      <c r="H1246" s="231">
        <v>6.5</v>
      </c>
      <c r="I1246" s="232"/>
      <c r="J1246" s="233">
        <f>ROUND(I1246*H1246,2)</f>
        <v>0</v>
      </c>
      <c r="K1246" s="229" t="s">
        <v>225</v>
      </c>
      <c r="L1246" s="45"/>
      <c r="M1246" s="234" t="s">
        <v>1</v>
      </c>
      <c r="N1246" s="235" t="s">
        <v>41</v>
      </c>
      <c r="O1246" s="92"/>
      <c r="P1246" s="236">
        <f>O1246*H1246</f>
        <v>0</v>
      </c>
      <c r="Q1246" s="236">
        <v>0.00107</v>
      </c>
      <c r="R1246" s="236">
        <f>Q1246*H1246</f>
        <v>0.0069550000000000002</v>
      </c>
      <c r="S1246" s="236">
        <v>0.0028</v>
      </c>
      <c r="T1246" s="237">
        <f>S1246*H1246</f>
        <v>0.018200000000000001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8" t="s">
        <v>183</v>
      </c>
      <c r="AT1246" s="238" t="s">
        <v>179</v>
      </c>
      <c r="AU1246" s="238" t="s">
        <v>177</v>
      </c>
      <c r="AY1246" s="18" t="s">
        <v>176</v>
      </c>
      <c r="BE1246" s="239">
        <f>IF(N1246="základní",J1246,0)</f>
        <v>0</v>
      </c>
      <c r="BF1246" s="239">
        <f>IF(N1246="snížená",J1246,0)</f>
        <v>0</v>
      </c>
      <c r="BG1246" s="239">
        <f>IF(N1246="zákl. přenesená",J1246,0)</f>
        <v>0</v>
      </c>
      <c r="BH1246" s="239">
        <f>IF(N1246="sníž. přenesená",J1246,0)</f>
        <v>0</v>
      </c>
      <c r="BI1246" s="239">
        <f>IF(N1246="nulová",J1246,0)</f>
        <v>0</v>
      </c>
      <c r="BJ1246" s="18" t="s">
        <v>83</v>
      </c>
      <c r="BK1246" s="239">
        <f>ROUND(I1246*H1246,2)</f>
        <v>0</v>
      </c>
      <c r="BL1246" s="18" t="s">
        <v>183</v>
      </c>
      <c r="BM1246" s="238" t="s">
        <v>1014</v>
      </c>
    </row>
    <row r="1247" s="2" customFormat="1">
      <c r="A1247" s="39"/>
      <c r="B1247" s="40"/>
      <c r="C1247" s="41"/>
      <c r="D1247" s="262" t="s">
        <v>194</v>
      </c>
      <c r="E1247" s="41"/>
      <c r="F1247" s="263" t="s">
        <v>1015</v>
      </c>
      <c r="G1247" s="41"/>
      <c r="H1247" s="41"/>
      <c r="I1247" s="264"/>
      <c r="J1247" s="41"/>
      <c r="K1247" s="41"/>
      <c r="L1247" s="45"/>
      <c r="M1247" s="265"/>
      <c r="N1247" s="266"/>
      <c r="O1247" s="92"/>
      <c r="P1247" s="92"/>
      <c r="Q1247" s="92"/>
      <c r="R1247" s="92"/>
      <c r="S1247" s="92"/>
      <c r="T1247" s="93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T1247" s="18" t="s">
        <v>194</v>
      </c>
      <c r="AU1247" s="18" t="s">
        <v>177</v>
      </c>
    </row>
    <row r="1248" s="13" customFormat="1">
      <c r="A1248" s="13"/>
      <c r="B1248" s="240"/>
      <c r="C1248" s="241"/>
      <c r="D1248" s="242" t="s">
        <v>185</v>
      </c>
      <c r="E1248" s="243" t="s">
        <v>1</v>
      </c>
      <c r="F1248" s="244" t="s">
        <v>186</v>
      </c>
      <c r="G1248" s="241"/>
      <c r="H1248" s="243" t="s">
        <v>1</v>
      </c>
      <c r="I1248" s="245"/>
      <c r="J1248" s="241"/>
      <c r="K1248" s="241"/>
      <c r="L1248" s="246"/>
      <c r="M1248" s="247"/>
      <c r="N1248" s="248"/>
      <c r="O1248" s="248"/>
      <c r="P1248" s="248"/>
      <c r="Q1248" s="248"/>
      <c r="R1248" s="248"/>
      <c r="S1248" s="248"/>
      <c r="T1248" s="24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0" t="s">
        <v>185</v>
      </c>
      <c r="AU1248" s="250" t="s">
        <v>177</v>
      </c>
      <c r="AV1248" s="13" t="s">
        <v>83</v>
      </c>
      <c r="AW1248" s="13" t="s">
        <v>34</v>
      </c>
      <c r="AX1248" s="13" t="s">
        <v>76</v>
      </c>
      <c r="AY1248" s="250" t="s">
        <v>176</v>
      </c>
    </row>
    <row r="1249" s="13" customFormat="1">
      <c r="A1249" s="13"/>
      <c r="B1249" s="240"/>
      <c r="C1249" s="241"/>
      <c r="D1249" s="242" t="s">
        <v>185</v>
      </c>
      <c r="E1249" s="243" t="s">
        <v>1</v>
      </c>
      <c r="F1249" s="244" t="s">
        <v>187</v>
      </c>
      <c r="G1249" s="241"/>
      <c r="H1249" s="243" t="s">
        <v>1</v>
      </c>
      <c r="I1249" s="245"/>
      <c r="J1249" s="241"/>
      <c r="K1249" s="241"/>
      <c r="L1249" s="246"/>
      <c r="M1249" s="247"/>
      <c r="N1249" s="248"/>
      <c r="O1249" s="248"/>
      <c r="P1249" s="248"/>
      <c r="Q1249" s="248"/>
      <c r="R1249" s="248"/>
      <c r="S1249" s="248"/>
      <c r="T1249" s="24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0" t="s">
        <v>185</v>
      </c>
      <c r="AU1249" s="250" t="s">
        <v>177</v>
      </c>
      <c r="AV1249" s="13" t="s">
        <v>83</v>
      </c>
      <c r="AW1249" s="13" t="s">
        <v>34</v>
      </c>
      <c r="AX1249" s="13" t="s">
        <v>76</v>
      </c>
      <c r="AY1249" s="250" t="s">
        <v>176</v>
      </c>
    </row>
    <row r="1250" s="13" customFormat="1">
      <c r="A1250" s="13"/>
      <c r="B1250" s="240"/>
      <c r="C1250" s="241"/>
      <c r="D1250" s="242" t="s">
        <v>185</v>
      </c>
      <c r="E1250" s="243" t="s">
        <v>1</v>
      </c>
      <c r="F1250" s="244" t="s">
        <v>188</v>
      </c>
      <c r="G1250" s="241"/>
      <c r="H1250" s="243" t="s">
        <v>1</v>
      </c>
      <c r="I1250" s="245"/>
      <c r="J1250" s="241"/>
      <c r="K1250" s="241"/>
      <c r="L1250" s="246"/>
      <c r="M1250" s="247"/>
      <c r="N1250" s="248"/>
      <c r="O1250" s="248"/>
      <c r="P1250" s="248"/>
      <c r="Q1250" s="248"/>
      <c r="R1250" s="248"/>
      <c r="S1250" s="248"/>
      <c r="T1250" s="24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0" t="s">
        <v>185</v>
      </c>
      <c r="AU1250" s="250" t="s">
        <v>177</v>
      </c>
      <c r="AV1250" s="13" t="s">
        <v>83</v>
      </c>
      <c r="AW1250" s="13" t="s">
        <v>34</v>
      </c>
      <c r="AX1250" s="13" t="s">
        <v>76</v>
      </c>
      <c r="AY1250" s="250" t="s">
        <v>176</v>
      </c>
    </row>
    <row r="1251" s="14" customFormat="1">
      <c r="A1251" s="14"/>
      <c r="B1251" s="251"/>
      <c r="C1251" s="252"/>
      <c r="D1251" s="242" t="s">
        <v>185</v>
      </c>
      <c r="E1251" s="253" t="s">
        <v>1</v>
      </c>
      <c r="F1251" s="254" t="s">
        <v>1016</v>
      </c>
      <c r="G1251" s="252"/>
      <c r="H1251" s="255">
        <v>6.5</v>
      </c>
      <c r="I1251" s="256"/>
      <c r="J1251" s="252"/>
      <c r="K1251" s="252"/>
      <c r="L1251" s="257"/>
      <c r="M1251" s="258"/>
      <c r="N1251" s="259"/>
      <c r="O1251" s="259"/>
      <c r="P1251" s="259"/>
      <c r="Q1251" s="259"/>
      <c r="R1251" s="259"/>
      <c r="S1251" s="259"/>
      <c r="T1251" s="26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1" t="s">
        <v>185</v>
      </c>
      <c r="AU1251" s="261" t="s">
        <v>177</v>
      </c>
      <c r="AV1251" s="14" t="s">
        <v>85</v>
      </c>
      <c r="AW1251" s="14" t="s">
        <v>34</v>
      </c>
      <c r="AX1251" s="14" t="s">
        <v>76</v>
      </c>
      <c r="AY1251" s="261" t="s">
        <v>176</v>
      </c>
    </row>
    <row r="1252" s="2" customFormat="1" ht="24.15" customHeight="1">
      <c r="A1252" s="39"/>
      <c r="B1252" s="40"/>
      <c r="C1252" s="227" t="s">
        <v>1017</v>
      </c>
      <c r="D1252" s="227" t="s">
        <v>179</v>
      </c>
      <c r="E1252" s="228" t="s">
        <v>1018</v>
      </c>
      <c r="F1252" s="229" t="s">
        <v>1019</v>
      </c>
      <c r="G1252" s="230" t="s">
        <v>252</v>
      </c>
      <c r="H1252" s="231">
        <v>3</v>
      </c>
      <c r="I1252" s="232"/>
      <c r="J1252" s="233">
        <f>ROUND(I1252*H1252,2)</f>
        <v>0</v>
      </c>
      <c r="K1252" s="229" t="s">
        <v>225</v>
      </c>
      <c r="L1252" s="45"/>
      <c r="M1252" s="234" t="s">
        <v>1</v>
      </c>
      <c r="N1252" s="235" t="s">
        <v>41</v>
      </c>
      <c r="O1252" s="92"/>
      <c r="P1252" s="236">
        <f>O1252*H1252</f>
        <v>0</v>
      </c>
      <c r="Q1252" s="236">
        <v>0.00133</v>
      </c>
      <c r="R1252" s="236">
        <f>Q1252*H1252</f>
        <v>0.0039900000000000005</v>
      </c>
      <c r="S1252" s="236">
        <v>0.010999999999999999</v>
      </c>
      <c r="T1252" s="237">
        <f>S1252*H1252</f>
        <v>0.033000000000000002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8" t="s">
        <v>183</v>
      </c>
      <c r="AT1252" s="238" t="s">
        <v>179</v>
      </c>
      <c r="AU1252" s="238" t="s">
        <v>177</v>
      </c>
      <c r="AY1252" s="18" t="s">
        <v>176</v>
      </c>
      <c r="BE1252" s="239">
        <f>IF(N1252="základní",J1252,0)</f>
        <v>0</v>
      </c>
      <c r="BF1252" s="239">
        <f>IF(N1252="snížená",J1252,0)</f>
        <v>0</v>
      </c>
      <c r="BG1252" s="239">
        <f>IF(N1252="zákl. přenesená",J1252,0)</f>
        <v>0</v>
      </c>
      <c r="BH1252" s="239">
        <f>IF(N1252="sníž. přenesená",J1252,0)</f>
        <v>0</v>
      </c>
      <c r="BI1252" s="239">
        <f>IF(N1252="nulová",J1252,0)</f>
        <v>0</v>
      </c>
      <c r="BJ1252" s="18" t="s">
        <v>83</v>
      </c>
      <c r="BK1252" s="239">
        <f>ROUND(I1252*H1252,2)</f>
        <v>0</v>
      </c>
      <c r="BL1252" s="18" t="s">
        <v>183</v>
      </c>
      <c r="BM1252" s="238" t="s">
        <v>1020</v>
      </c>
    </row>
    <row r="1253" s="2" customFormat="1">
      <c r="A1253" s="39"/>
      <c r="B1253" s="40"/>
      <c r="C1253" s="41"/>
      <c r="D1253" s="262" t="s">
        <v>194</v>
      </c>
      <c r="E1253" s="41"/>
      <c r="F1253" s="263" t="s">
        <v>1021</v>
      </c>
      <c r="G1253" s="41"/>
      <c r="H1253" s="41"/>
      <c r="I1253" s="264"/>
      <c r="J1253" s="41"/>
      <c r="K1253" s="41"/>
      <c r="L1253" s="45"/>
      <c r="M1253" s="265"/>
      <c r="N1253" s="266"/>
      <c r="O1253" s="92"/>
      <c r="P1253" s="92"/>
      <c r="Q1253" s="92"/>
      <c r="R1253" s="92"/>
      <c r="S1253" s="92"/>
      <c r="T1253" s="93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T1253" s="18" t="s">
        <v>194</v>
      </c>
      <c r="AU1253" s="18" t="s">
        <v>177</v>
      </c>
    </row>
    <row r="1254" s="13" customFormat="1">
      <c r="A1254" s="13"/>
      <c r="B1254" s="240"/>
      <c r="C1254" s="241"/>
      <c r="D1254" s="242" t="s">
        <v>185</v>
      </c>
      <c r="E1254" s="243" t="s">
        <v>1</v>
      </c>
      <c r="F1254" s="244" t="s">
        <v>186</v>
      </c>
      <c r="G1254" s="241"/>
      <c r="H1254" s="243" t="s">
        <v>1</v>
      </c>
      <c r="I1254" s="245"/>
      <c r="J1254" s="241"/>
      <c r="K1254" s="241"/>
      <c r="L1254" s="246"/>
      <c r="M1254" s="247"/>
      <c r="N1254" s="248"/>
      <c r="O1254" s="248"/>
      <c r="P1254" s="248"/>
      <c r="Q1254" s="248"/>
      <c r="R1254" s="248"/>
      <c r="S1254" s="248"/>
      <c r="T1254" s="24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0" t="s">
        <v>185</v>
      </c>
      <c r="AU1254" s="250" t="s">
        <v>177</v>
      </c>
      <c r="AV1254" s="13" t="s">
        <v>83</v>
      </c>
      <c r="AW1254" s="13" t="s">
        <v>34</v>
      </c>
      <c r="AX1254" s="13" t="s">
        <v>76</v>
      </c>
      <c r="AY1254" s="250" t="s">
        <v>176</v>
      </c>
    </row>
    <row r="1255" s="13" customFormat="1">
      <c r="A1255" s="13"/>
      <c r="B1255" s="240"/>
      <c r="C1255" s="241"/>
      <c r="D1255" s="242" t="s">
        <v>185</v>
      </c>
      <c r="E1255" s="243" t="s">
        <v>1</v>
      </c>
      <c r="F1255" s="244" t="s">
        <v>187</v>
      </c>
      <c r="G1255" s="241"/>
      <c r="H1255" s="243" t="s">
        <v>1</v>
      </c>
      <c r="I1255" s="245"/>
      <c r="J1255" s="241"/>
      <c r="K1255" s="241"/>
      <c r="L1255" s="246"/>
      <c r="M1255" s="247"/>
      <c r="N1255" s="248"/>
      <c r="O1255" s="248"/>
      <c r="P1255" s="248"/>
      <c r="Q1255" s="248"/>
      <c r="R1255" s="248"/>
      <c r="S1255" s="248"/>
      <c r="T1255" s="24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0" t="s">
        <v>185</v>
      </c>
      <c r="AU1255" s="250" t="s">
        <v>177</v>
      </c>
      <c r="AV1255" s="13" t="s">
        <v>83</v>
      </c>
      <c r="AW1255" s="13" t="s">
        <v>34</v>
      </c>
      <c r="AX1255" s="13" t="s">
        <v>76</v>
      </c>
      <c r="AY1255" s="250" t="s">
        <v>176</v>
      </c>
    </row>
    <row r="1256" s="13" customFormat="1">
      <c r="A1256" s="13"/>
      <c r="B1256" s="240"/>
      <c r="C1256" s="241"/>
      <c r="D1256" s="242" t="s">
        <v>185</v>
      </c>
      <c r="E1256" s="243" t="s">
        <v>1</v>
      </c>
      <c r="F1256" s="244" t="s">
        <v>188</v>
      </c>
      <c r="G1256" s="241"/>
      <c r="H1256" s="243" t="s">
        <v>1</v>
      </c>
      <c r="I1256" s="245"/>
      <c r="J1256" s="241"/>
      <c r="K1256" s="241"/>
      <c r="L1256" s="246"/>
      <c r="M1256" s="247"/>
      <c r="N1256" s="248"/>
      <c r="O1256" s="248"/>
      <c r="P1256" s="248"/>
      <c r="Q1256" s="248"/>
      <c r="R1256" s="248"/>
      <c r="S1256" s="248"/>
      <c r="T1256" s="24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0" t="s">
        <v>185</v>
      </c>
      <c r="AU1256" s="250" t="s">
        <v>177</v>
      </c>
      <c r="AV1256" s="13" t="s">
        <v>83</v>
      </c>
      <c r="AW1256" s="13" t="s">
        <v>34</v>
      </c>
      <c r="AX1256" s="13" t="s">
        <v>76</v>
      </c>
      <c r="AY1256" s="250" t="s">
        <v>176</v>
      </c>
    </row>
    <row r="1257" s="14" customFormat="1">
      <c r="A1257" s="14"/>
      <c r="B1257" s="251"/>
      <c r="C1257" s="252"/>
      <c r="D1257" s="242" t="s">
        <v>185</v>
      </c>
      <c r="E1257" s="253" t="s">
        <v>1</v>
      </c>
      <c r="F1257" s="254" t="s">
        <v>1004</v>
      </c>
      <c r="G1257" s="252"/>
      <c r="H1257" s="255">
        <v>3</v>
      </c>
      <c r="I1257" s="256"/>
      <c r="J1257" s="252"/>
      <c r="K1257" s="252"/>
      <c r="L1257" s="257"/>
      <c r="M1257" s="258"/>
      <c r="N1257" s="259"/>
      <c r="O1257" s="259"/>
      <c r="P1257" s="259"/>
      <c r="Q1257" s="259"/>
      <c r="R1257" s="259"/>
      <c r="S1257" s="259"/>
      <c r="T1257" s="26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1" t="s">
        <v>185</v>
      </c>
      <c r="AU1257" s="261" t="s">
        <v>177</v>
      </c>
      <c r="AV1257" s="14" t="s">
        <v>85</v>
      </c>
      <c r="AW1257" s="14" t="s">
        <v>34</v>
      </c>
      <c r="AX1257" s="14" t="s">
        <v>76</v>
      </c>
      <c r="AY1257" s="261" t="s">
        <v>176</v>
      </c>
    </row>
    <row r="1258" s="2" customFormat="1" ht="24.15" customHeight="1">
      <c r="A1258" s="39"/>
      <c r="B1258" s="40"/>
      <c r="C1258" s="227" t="s">
        <v>1022</v>
      </c>
      <c r="D1258" s="227" t="s">
        <v>179</v>
      </c>
      <c r="E1258" s="228" t="s">
        <v>1023</v>
      </c>
      <c r="F1258" s="229" t="s">
        <v>1024</v>
      </c>
      <c r="G1258" s="230" t="s">
        <v>252</v>
      </c>
      <c r="H1258" s="231">
        <v>3</v>
      </c>
      <c r="I1258" s="232"/>
      <c r="J1258" s="233">
        <f>ROUND(I1258*H1258,2)</f>
        <v>0</v>
      </c>
      <c r="K1258" s="229" t="s">
        <v>225</v>
      </c>
      <c r="L1258" s="45"/>
      <c r="M1258" s="234" t="s">
        <v>1</v>
      </c>
      <c r="N1258" s="235" t="s">
        <v>41</v>
      </c>
      <c r="O1258" s="92"/>
      <c r="P1258" s="236">
        <f>O1258*H1258</f>
        <v>0</v>
      </c>
      <c r="Q1258" s="236">
        <v>0.0014499999999999999</v>
      </c>
      <c r="R1258" s="236">
        <f>Q1258*H1258</f>
        <v>0.0043499999999999997</v>
      </c>
      <c r="S1258" s="236">
        <v>0.017000000000000001</v>
      </c>
      <c r="T1258" s="237">
        <f>S1258*H1258</f>
        <v>0.051000000000000004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8" t="s">
        <v>183</v>
      </c>
      <c r="AT1258" s="238" t="s">
        <v>179</v>
      </c>
      <c r="AU1258" s="238" t="s">
        <v>177</v>
      </c>
      <c r="AY1258" s="18" t="s">
        <v>176</v>
      </c>
      <c r="BE1258" s="239">
        <f>IF(N1258="základní",J1258,0)</f>
        <v>0</v>
      </c>
      <c r="BF1258" s="239">
        <f>IF(N1258="snížená",J1258,0)</f>
        <v>0</v>
      </c>
      <c r="BG1258" s="239">
        <f>IF(N1258="zákl. přenesená",J1258,0)</f>
        <v>0</v>
      </c>
      <c r="BH1258" s="239">
        <f>IF(N1258="sníž. přenesená",J1258,0)</f>
        <v>0</v>
      </c>
      <c r="BI1258" s="239">
        <f>IF(N1258="nulová",J1258,0)</f>
        <v>0</v>
      </c>
      <c r="BJ1258" s="18" t="s">
        <v>83</v>
      </c>
      <c r="BK1258" s="239">
        <f>ROUND(I1258*H1258,2)</f>
        <v>0</v>
      </c>
      <c r="BL1258" s="18" t="s">
        <v>183</v>
      </c>
      <c r="BM1258" s="238" t="s">
        <v>1025</v>
      </c>
    </row>
    <row r="1259" s="2" customFormat="1">
      <c r="A1259" s="39"/>
      <c r="B1259" s="40"/>
      <c r="C1259" s="41"/>
      <c r="D1259" s="262" t="s">
        <v>194</v>
      </c>
      <c r="E1259" s="41"/>
      <c r="F1259" s="263" t="s">
        <v>1026</v>
      </c>
      <c r="G1259" s="41"/>
      <c r="H1259" s="41"/>
      <c r="I1259" s="264"/>
      <c r="J1259" s="41"/>
      <c r="K1259" s="41"/>
      <c r="L1259" s="45"/>
      <c r="M1259" s="265"/>
      <c r="N1259" s="266"/>
      <c r="O1259" s="92"/>
      <c r="P1259" s="92"/>
      <c r="Q1259" s="92"/>
      <c r="R1259" s="92"/>
      <c r="S1259" s="92"/>
      <c r="T1259" s="93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194</v>
      </c>
      <c r="AU1259" s="18" t="s">
        <v>177</v>
      </c>
    </row>
    <row r="1260" s="13" customFormat="1">
      <c r="A1260" s="13"/>
      <c r="B1260" s="240"/>
      <c r="C1260" s="241"/>
      <c r="D1260" s="242" t="s">
        <v>185</v>
      </c>
      <c r="E1260" s="243" t="s">
        <v>1</v>
      </c>
      <c r="F1260" s="244" t="s">
        <v>207</v>
      </c>
      <c r="G1260" s="241"/>
      <c r="H1260" s="243" t="s">
        <v>1</v>
      </c>
      <c r="I1260" s="245"/>
      <c r="J1260" s="241"/>
      <c r="K1260" s="241"/>
      <c r="L1260" s="246"/>
      <c r="M1260" s="247"/>
      <c r="N1260" s="248"/>
      <c r="O1260" s="248"/>
      <c r="P1260" s="248"/>
      <c r="Q1260" s="248"/>
      <c r="R1260" s="248"/>
      <c r="S1260" s="248"/>
      <c r="T1260" s="24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0" t="s">
        <v>185</v>
      </c>
      <c r="AU1260" s="250" t="s">
        <v>177</v>
      </c>
      <c r="AV1260" s="13" t="s">
        <v>83</v>
      </c>
      <c r="AW1260" s="13" t="s">
        <v>34</v>
      </c>
      <c r="AX1260" s="13" t="s">
        <v>76</v>
      </c>
      <c r="AY1260" s="250" t="s">
        <v>176</v>
      </c>
    </row>
    <row r="1261" s="13" customFormat="1">
      <c r="A1261" s="13"/>
      <c r="B1261" s="240"/>
      <c r="C1261" s="241"/>
      <c r="D1261" s="242" t="s">
        <v>185</v>
      </c>
      <c r="E1261" s="243" t="s">
        <v>1</v>
      </c>
      <c r="F1261" s="244" t="s">
        <v>187</v>
      </c>
      <c r="G1261" s="241"/>
      <c r="H1261" s="243" t="s">
        <v>1</v>
      </c>
      <c r="I1261" s="245"/>
      <c r="J1261" s="241"/>
      <c r="K1261" s="241"/>
      <c r="L1261" s="246"/>
      <c r="M1261" s="247"/>
      <c r="N1261" s="248"/>
      <c r="O1261" s="248"/>
      <c r="P1261" s="248"/>
      <c r="Q1261" s="248"/>
      <c r="R1261" s="248"/>
      <c r="S1261" s="248"/>
      <c r="T1261" s="24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0" t="s">
        <v>185</v>
      </c>
      <c r="AU1261" s="250" t="s">
        <v>177</v>
      </c>
      <c r="AV1261" s="13" t="s">
        <v>83</v>
      </c>
      <c r="AW1261" s="13" t="s">
        <v>34</v>
      </c>
      <c r="AX1261" s="13" t="s">
        <v>76</v>
      </c>
      <c r="AY1261" s="250" t="s">
        <v>176</v>
      </c>
    </row>
    <row r="1262" s="13" customFormat="1">
      <c r="A1262" s="13"/>
      <c r="B1262" s="240"/>
      <c r="C1262" s="241"/>
      <c r="D1262" s="242" t="s">
        <v>185</v>
      </c>
      <c r="E1262" s="243" t="s">
        <v>1</v>
      </c>
      <c r="F1262" s="244" t="s">
        <v>188</v>
      </c>
      <c r="G1262" s="241"/>
      <c r="H1262" s="243" t="s">
        <v>1</v>
      </c>
      <c r="I1262" s="245"/>
      <c r="J1262" s="241"/>
      <c r="K1262" s="241"/>
      <c r="L1262" s="246"/>
      <c r="M1262" s="247"/>
      <c r="N1262" s="248"/>
      <c r="O1262" s="248"/>
      <c r="P1262" s="248"/>
      <c r="Q1262" s="248"/>
      <c r="R1262" s="248"/>
      <c r="S1262" s="248"/>
      <c r="T1262" s="24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0" t="s">
        <v>185</v>
      </c>
      <c r="AU1262" s="250" t="s">
        <v>177</v>
      </c>
      <c r="AV1262" s="13" t="s">
        <v>83</v>
      </c>
      <c r="AW1262" s="13" t="s">
        <v>34</v>
      </c>
      <c r="AX1262" s="13" t="s">
        <v>76</v>
      </c>
      <c r="AY1262" s="250" t="s">
        <v>176</v>
      </c>
    </row>
    <row r="1263" s="14" customFormat="1">
      <c r="A1263" s="14"/>
      <c r="B1263" s="251"/>
      <c r="C1263" s="252"/>
      <c r="D1263" s="242" t="s">
        <v>185</v>
      </c>
      <c r="E1263" s="253" t="s">
        <v>1</v>
      </c>
      <c r="F1263" s="254" t="s">
        <v>1004</v>
      </c>
      <c r="G1263" s="252"/>
      <c r="H1263" s="255">
        <v>3</v>
      </c>
      <c r="I1263" s="256"/>
      <c r="J1263" s="252"/>
      <c r="K1263" s="252"/>
      <c r="L1263" s="257"/>
      <c r="M1263" s="258"/>
      <c r="N1263" s="259"/>
      <c r="O1263" s="259"/>
      <c r="P1263" s="259"/>
      <c r="Q1263" s="259"/>
      <c r="R1263" s="259"/>
      <c r="S1263" s="259"/>
      <c r="T1263" s="26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1" t="s">
        <v>185</v>
      </c>
      <c r="AU1263" s="261" t="s">
        <v>177</v>
      </c>
      <c r="AV1263" s="14" t="s">
        <v>85</v>
      </c>
      <c r="AW1263" s="14" t="s">
        <v>34</v>
      </c>
      <c r="AX1263" s="14" t="s">
        <v>76</v>
      </c>
      <c r="AY1263" s="261" t="s">
        <v>176</v>
      </c>
    </row>
    <row r="1264" s="2" customFormat="1" ht="24.15" customHeight="1">
      <c r="A1264" s="39"/>
      <c r="B1264" s="40"/>
      <c r="C1264" s="227" t="s">
        <v>1027</v>
      </c>
      <c r="D1264" s="227" t="s">
        <v>179</v>
      </c>
      <c r="E1264" s="228" t="s">
        <v>1028</v>
      </c>
      <c r="F1264" s="229" t="s">
        <v>1029</v>
      </c>
      <c r="G1264" s="230" t="s">
        <v>252</v>
      </c>
      <c r="H1264" s="231">
        <v>1.5</v>
      </c>
      <c r="I1264" s="232"/>
      <c r="J1264" s="233">
        <f>ROUND(I1264*H1264,2)</f>
        <v>0</v>
      </c>
      <c r="K1264" s="229" t="s">
        <v>225</v>
      </c>
      <c r="L1264" s="45"/>
      <c r="M1264" s="234" t="s">
        <v>1</v>
      </c>
      <c r="N1264" s="235" t="s">
        <v>41</v>
      </c>
      <c r="O1264" s="92"/>
      <c r="P1264" s="236">
        <f>O1264*H1264</f>
        <v>0</v>
      </c>
      <c r="Q1264" s="236">
        <v>0.00173</v>
      </c>
      <c r="R1264" s="236">
        <f>Q1264*H1264</f>
        <v>0.0025950000000000001</v>
      </c>
      <c r="S1264" s="236">
        <v>0.039</v>
      </c>
      <c r="T1264" s="237">
        <f>S1264*H1264</f>
        <v>0.058499999999999996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8" t="s">
        <v>183</v>
      </c>
      <c r="AT1264" s="238" t="s">
        <v>179</v>
      </c>
      <c r="AU1264" s="238" t="s">
        <v>177</v>
      </c>
      <c r="AY1264" s="18" t="s">
        <v>176</v>
      </c>
      <c r="BE1264" s="239">
        <f>IF(N1264="základní",J1264,0)</f>
        <v>0</v>
      </c>
      <c r="BF1264" s="239">
        <f>IF(N1264="snížená",J1264,0)</f>
        <v>0</v>
      </c>
      <c r="BG1264" s="239">
        <f>IF(N1264="zákl. přenesená",J1264,0)</f>
        <v>0</v>
      </c>
      <c r="BH1264" s="239">
        <f>IF(N1264="sníž. přenesená",J1264,0)</f>
        <v>0</v>
      </c>
      <c r="BI1264" s="239">
        <f>IF(N1264="nulová",J1264,0)</f>
        <v>0</v>
      </c>
      <c r="BJ1264" s="18" t="s">
        <v>83</v>
      </c>
      <c r="BK1264" s="239">
        <f>ROUND(I1264*H1264,2)</f>
        <v>0</v>
      </c>
      <c r="BL1264" s="18" t="s">
        <v>183</v>
      </c>
      <c r="BM1264" s="238" t="s">
        <v>1030</v>
      </c>
    </row>
    <row r="1265" s="2" customFormat="1">
      <c r="A1265" s="39"/>
      <c r="B1265" s="40"/>
      <c r="C1265" s="41"/>
      <c r="D1265" s="262" t="s">
        <v>194</v>
      </c>
      <c r="E1265" s="41"/>
      <c r="F1265" s="263" t="s">
        <v>1031</v>
      </c>
      <c r="G1265" s="41"/>
      <c r="H1265" s="41"/>
      <c r="I1265" s="264"/>
      <c r="J1265" s="41"/>
      <c r="K1265" s="41"/>
      <c r="L1265" s="45"/>
      <c r="M1265" s="265"/>
      <c r="N1265" s="266"/>
      <c r="O1265" s="92"/>
      <c r="P1265" s="92"/>
      <c r="Q1265" s="92"/>
      <c r="R1265" s="92"/>
      <c r="S1265" s="92"/>
      <c r="T1265" s="93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T1265" s="18" t="s">
        <v>194</v>
      </c>
      <c r="AU1265" s="18" t="s">
        <v>177</v>
      </c>
    </row>
    <row r="1266" s="13" customFormat="1">
      <c r="A1266" s="13"/>
      <c r="B1266" s="240"/>
      <c r="C1266" s="241"/>
      <c r="D1266" s="242" t="s">
        <v>185</v>
      </c>
      <c r="E1266" s="243" t="s">
        <v>1</v>
      </c>
      <c r="F1266" s="244" t="s">
        <v>186</v>
      </c>
      <c r="G1266" s="241"/>
      <c r="H1266" s="243" t="s">
        <v>1</v>
      </c>
      <c r="I1266" s="245"/>
      <c r="J1266" s="241"/>
      <c r="K1266" s="241"/>
      <c r="L1266" s="246"/>
      <c r="M1266" s="247"/>
      <c r="N1266" s="248"/>
      <c r="O1266" s="248"/>
      <c r="P1266" s="248"/>
      <c r="Q1266" s="248"/>
      <c r="R1266" s="248"/>
      <c r="S1266" s="248"/>
      <c r="T1266" s="24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0" t="s">
        <v>185</v>
      </c>
      <c r="AU1266" s="250" t="s">
        <v>177</v>
      </c>
      <c r="AV1266" s="13" t="s">
        <v>83</v>
      </c>
      <c r="AW1266" s="13" t="s">
        <v>34</v>
      </c>
      <c r="AX1266" s="13" t="s">
        <v>76</v>
      </c>
      <c r="AY1266" s="250" t="s">
        <v>176</v>
      </c>
    </row>
    <row r="1267" s="13" customFormat="1">
      <c r="A1267" s="13"/>
      <c r="B1267" s="240"/>
      <c r="C1267" s="241"/>
      <c r="D1267" s="242" t="s">
        <v>185</v>
      </c>
      <c r="E1267" s="243" t="s">
        <v>1</v>
      </c>
      <c r="F1267" s="244" t="s">
        <v>187</v>
      </c>
      <c r="G1267" s="241"/>
      <c r="H1267" s="243" t="s">
        <v>1</v>
      </c>
      <c r="I1267" s="245"/>
      <c r="J1267" s="241"/>
      <c r="K1267" s="241"/>
      <c r="L1267" s="246"/>
      <c r="M1267" s="247"/>
      <c r="N1267" s="248"/>
      <c r="O1267" s="248"/>
      <c r="P1267" s="248"/>
      <c r="Q1267" s="248"/>
      <c r="R1267" s="248"/>
      <c r="S1267" s="248"/>
      <c r="T1267" s="24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0" t="s">
        <v>185</v>
      </c>
      <c r="AU1267" s="250" t="s">
        <v>177</v>
      </c>
      <c r="AV1267" s="13" t="s">
        <v>83</v>
      </c>
      <c r="AW1267" s="13" t="s">
        <v>34</v>
      </c>
      <c r="AX1267" s="13" t="s">
        <v>76</v>
      </c>
      <c r="AY1267" s="250" t="s">
        <v>176</v>
      </c>
    </row>
    <row r="1268" s="13" customFormat="1">
      <c r="A1268" s="13"/>
      <c r="B1268" s="240"/>
      <c r="C1268" s="241"/>
      <c r="D1268" s="242" t="s">
        <v>185</v>
      </c>
      <c r="E1268" s="243" t="s">
        <v>1</v>
      </c>
      <c r="F1268" s="244" t="s">
        <v>188</v>
      </c>
      <c r="G1268" s="241"/>
      <c r="H1268" s="243" t="s">
        <v>1</v>
      </c>
      <c r="I1268" s="245"/>
      <c r="J1268" s="241"/>
      <c r="K1268" s="241"/>
      <c r="L1268" s="246"/>
      <c r="M1268" s="247"/>
      <c r="N1268" s="248"/>
      <c r="O1268" s="248"/>
      <c r="P1268" s="248"/>
      <c r="Q1268" s="248"/>
      <c r="R1268" s="248"/>
      <c r="S1268" s="248"/>
      <c r="T1268" s="24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0" t="s">
        <v>185</v>
      </c>
      <c r="AU1268" s="250" t="s">
        <v>177</v>
      </c>
      <c r="AV1268" s="13" t="s">
        <v>83</v>
      </c>
      <c r="AW1268" s="13" t="s">
        <v>34</v>
      </c>
      <c r="AX1268" s="13" t="s">
        <v>76</v>
      </c>
      <c r="AY1268" s="250" t="s">
        <v>176</v>
      </c>
    </row>
    <row r="1269" s="14" customFormat="1">
      <c r="A1269" s="14"/>
      <c r="B1269" s="251"/>
      <c r="C1269" s="252"/>
      <c r="D1269" s="242" t="s">
        <v>185</v>
      </c>
      <c r="E1269" s="253" t="s">
        <v>1</v>
      </c>
      <c r="F1269" s="254" t="s">
        <v>1010</v>
      </c>
      <c r="G1269" s="252"/>
      <c r="H1269" s="255">
        <v>1.5</v>
      </c>
      <c r="I1269" s="256"/>
      <c r="J1269" s="252"/>
      <c r="K1269" s="252"/>
      <c r="L1269" s="257"/>
      <c r="M1269" s="258"/>
      <c r="N1269" s="259"/>
      <c r="O1269" s="259"/>
      <c r="P1269" s="259"/>
      <c r="Q1269" s="259"/>
      <c r="R1269" s="259"/>
      <c r="S1269" s="259"/>
      <c r="T1269" s="26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1" t="s">
        <v>185</v>
      </c>
      <c r="AU1269" s="261" t="s">
        <v>177</v>
      </c>
      <c r="AV1269" s="14" t="s">
        <v>85</v>
      </c>
      <c r="AW1269" s="14" t="s">
        <v>34</v>
      </c>
      <c r="AX1269" s="14" t="s">
        <v>76</v>
      </c>
      <c r="AY1269" s="261" t="s">
        <v>176</v>
      </c>
    </row>
    <row r="1270" s="2" customFormat="1" ht="24.15" customHeight="1">
      <c r="A1270" s="39"/>
      <c r="B1270" s="40"/>
      <c r="C1270" s="227" t="s">
        <v>1032</v>
      </c>
      <c r="D1270" s="227" t="s">
        <v>179</v>
      </c>
      <c r="E1270" s="228" t="s">
        <v>1033</v>
      </c>
      <c r="F1270" s="229" t="s">
        <v>1034</v>
      </c>
      <c r="G1270" s="230" t="s">
        <v>252</v>
      </c>
      <c r="H1270" s="231">
        <v>1</v>
      </c>
      <c r="I1270" s="232"/>
      <c r="J1270" s="233">
        <f>ROUND(I1270*H1270,2)</f>
        <v>0</v>
      </c>
      <c r="K1270" s="229" t="s">
        <v>225</v>
      </c>
      <c r="L1270" s="45"/>
      <c r="M1270" s="234" t="s">
        <v>1</v>
      </c>
      <c r="N1270" s="235" t="s">
        <v>41</v>
      </c>
      <c r="O1270" s="92"/>
      <c r="P1270" s="236">
        <f>O1270*H1270</f>
        <v>0</v>
      </c>
      <c r="Q1270" s="236">
        <v>0.0032000000000000002</v>
      </c>
      <c r="R1270" s="236">
        <f>Q1270*H1270</f>
        <v>0.0032000000000000002</v>
      </c>
      <c r="S1270" s="236">
        <v>0.069000000000000006</v>
      </c>
      <c r="T1270" s="237">
        <f>S1270*H1270</f>
        <v>0.069000000000000006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38" t="s">
        <v>183</v>
      </c>
      <c r="AT1270" s="238" t="s">
        <v>179</v>
      </c>
      <c r="AU1270" s="238" t="s">
        <v>177</v>
      </c>
      <c r="AY1270" s="18" t="s">
        <v>176</v>
      </c>
      <c r="BE1270" s="239">
        <f>IF(N1270="základní",J1270,0)</f>
        <v>0</v>
      </c>
      <c r="BF1270" s="239">
        <f>IF(N1270="snížená",J1270,0)</f>
        <v>0</v>
      </c>
      <c r="BG1270" s="239">
        <f>IF(N1270="zákl. přenesená",J1270,0)</f>
        <v>0</v>
      </c>
      <c r="BH1270" s="239">
        <f>IF(N1270="sníž. přenesená",J1270,0)</f>
        <v>0</v>
      </c>
      <c r="BI1270" s="239">
        <f>IF(N1270="nulová",J1270,0)</f>
        <v>0</v>
      </c>
      <c r="BJ1270" s="18" t="s">
        <v>83</v>
      </c>
      <c r="BK1270" s="239">
        <f>ROUND(I1270*H1270,2)</f>
        <v>0</v>
      </c>
      <c r="BL1270" s="18" t="s">
        <v>183</v>
      </c>
      <c r="BM1270" s="238" t="s">
        <v>1035</v>
      </c>
    </row>
    <row r="1271" s="2" customFormat="1">
      <c r="A1271" s="39"/>
      <c r="B1271" s="40"/>
      <c r="C1271" s="41"/>
      <c r="D1271" s="262" t="s">
        <v>194</v>
      </c>
      <c r="E1271" s="41"/>
      <c r="F1271" s="263" t="s">
        <v>1036</v>
      </c>
      <c r="G1271" s="41"/>
      <c r="H1271" s="41"/>
      <c r="I1271" s="264"/>
      <c r="J1271" s="41"/>
      <c r="K1271" s="41"/>
      <c r="L1271" s="45"/>
      <c r="M1271" s="265"/>
      <c r="N1271" s="266"/>
      <c r="O1271" s="92"/>
      <c r="P1271" s="92"/>
      <c r="Q1271" s="92"/>
      <c r="R1271" s="92"/>
      <c r="S1271" s="92"/>
      <c r="T1271" s="93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T1271" s="18" t="s">
        <v>194</v>
      </c>
      <c r="AU1271" s="18" t="s">
        <v>177</v>
      </c>
    </row>
    <row r="1272" s="13" customFormat="1">
      <c r="A1272" s="13"/>
      <c r="B1272" s="240"/>
      <c r="C1272" s="241"/>
      <c r="D1272" s="242" t="s">
        <v>185</v>
      </c>
      <c r="E1272" s="243" t="s">
        <v>1</v>
      </c>
      <c r="F1272" s="244" t="s">
        <v>186</v>
      </c>
      <c r="G1272" s="241"/>
      <c r="H1272" s="243" t="s">
        <v>1</v>
      </c>
      <c r="I1272" s="245"/>
      <c r="J1272" s="241"/>
      <c r="K1272" s="241"/>
      <c r="L1272" s="246"/>
      <c r="M1272" s="247"/>
      <c r="N1272" s="248"/>
      <c r="O1272" s="248"/>
      <c r="P1272" s="248"/>
      <c r="Q1272" s="248"/>
      <c r="R1272" s="248"/>
      <c r="S1272" s="248"/>
      <c r="T1272" s="24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0" t="s">
        <v>185</v>
      </c>
      <c r="AU1272" s="250" t="s">
        <v>177</v>
      </c>
      <c r="AV1272" s="13" t="s">
        <v>83</v>
      </c>
      <c r="AW1272" s="13" t="s">
        <v>34</v>
      </c>
      <c r="AX1272" s="13" t="s">
        <v>76</v>
      </c>
      <c r="AY1272" s="250" t="s">
        <v>176</v>
      </c>
    </row>
    <row r="1273" s="13" customFormat="1">
      <c r="A1273" s="13"/>
      <c r="B1273" s="240"/>
      <c r="C1273" s="241"/>
      <c r="D1273" s="242" t="s">
        <v>185</v>
      </c>
      <c r="E1273" s="243" t="s">
        <v>1</v>
      </c>
      <c r="F1273" s="244" t="s">
        <v>187</v>
      </c>
      <c r="G1273" s="241"/>
      <c r="H1273" s="243" t="s">
        <v>1</v>
      </c>
      <c r="I1273" s="245"/>
      <c r="J1273" s="241"/>
      <c r="K1273" s="241"/>
      <c r="L1273" s="246"/>
      <c r="M1273" s="247"/>
      <c r="N1273" s="248"/>
      <c r="O1273" s="248"/>
      <c r="P1273" s="248"/>
      <c r="Q1273" s="248"/>
      <c r="R1273" s="248"/>
      <c r="S1273" s="248"/>
      <c r="T1273" s="24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0" t="s">
        <v>185</v>
      </c>
      <c r="AU1273" s="250" t="s">
        <v>177</v>
      </c>
      <c r="AV1273" s="13" t="s">
        <v>83</v>
      </c>
      <c r="AW1273" s="13" t="s">
        <v>34</v>
      </c>
      <c r="AX1273" s="13" t="s">
        <v>76</v>
      </c>
      <c r="AY1273" s="250" t="s">
        <v>176</v>
      </c>
    </row>
    <row r="1274" s="13" customFormat="1">
      <c r="A1274" s="13"/>
      <c r="B1274" s="240"/>
      <c r="C1274" s="241"/>
      <c r="D1274" s="242" t="s">
        <v>185</v>
      </c>
      <c r="E1274" s="243" t="s">
        <v>1</v>
      </c>
      <c r="F1274" s="244" t="s">
        <v>188</v>
      </c>
      <c r="G1274" s="241"/>
      <c r="H1274" s="243" t="s">
        <v>1</v>
      </c>
      <c r="I1274" s="245"/>
      <c r="J1274" s="241"/>
      <c r="K1274" s="241"/>
      <c r="L1274" s="246"/>
      <c r="M1274" s="247"/>
      <c r="N1274" s="248"/>
      <c r="O1274" s="248"/>
      <c r="P1274" s="248"/>
      <c r="Q1274" s="248"/>
      <c r="R1274" s="248"/>
      <c r="S1274" s="248"/>
      <c r="T1274" s="24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0" t="s">
        <v>185</v>
      </c>
      <c r="AU1274" s="250" t="s">
        <v>177</v>
      </c>
      <c r="AV1274" s="13" t="s">
        <v>83</v>
      </c>
      <c r="AW1274" s="13" t="s">
        <v>34</v>
      </c>
      <c r="AX1274" s="13" t="s">
        <v>76</v>
      </c>
      <c r="AY1274" s="250" t="s">
        <v>176</v>
      </c>
    </row>
    <row r="1275" s="14" customFormat="1">
      <c r="A1275" s="14"/>
      <c r="B1275" s="251"/>
      <c r="C1275" s="252"/>
      <c r="D1275" s="242" t="s">
        <v>185</v>
      </c>
      <c r="E1275" s="253" t="s">
        <v>1</v>
      </c>
      <c r="F1275" s="254" t="s">
        <v>1037</v>
      </c>
      <c r="G1275" s="252"/>
      <c r="H1275" s="255">
        <v>1</v>
      </c>
      <c r="I1275" s="256"/>
      <c r="J1275" s="252"/>
      <c r="K1275" s="252"/>
      <c r="L1275" s="257"/>
      <c r="M1275" s="258"/>
      <c r="N1275" s="259"/>
      <c r="O1275" s="259"/>
      <c r="P1275" s="259"/>
      <c r="Q1275" s="259"/>
      <c r="R1275" s="259"/>
      <c r="S1275" s="259"/>
      <c r="T1275" s="26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1" t="s">
        <v>185</v>
      </c>
      <c r="AU1275" s="261" t="s">
        <v>177</v>
      </c>
      <c r="AV1275" s="14" t="s">
        <v>85</v>
      </c>
      <c r="AW1275" s="14" t="s">
        <v>34</v>
      </c>
      <c r="AX1275" s="14" t="s">
        <v>76</v>
      </c>
      <c r="AY1275" s="261" t="s">
        <v>176</v>
      </c>
    </row>
    <row r="1276" s="2" customFormat="1" ht="24.15" customHeight="1">
      <c r="A1276" s="39"/>
      <c r="B1276" s="40"/>
      <c r="C1276" s="227" t="s">
        <v>1038</v>
      </c>
      <c r="D1276" s="227" t="s">
        <v>179</v>
      </c>
      <c r="E1276" s="228" t="s">
        <v>1039</v>
      </c>
      <c r="F1276" s="229" t="s">
        <v>1040</v>
      </c>
      <c r="G1276" s="230" t="s">
        <v>252</v>
      </c>
      <c r="H1276" s="231">
        <v>7.5800000000000001</v>
      </c>
      <c r="I1276" s="232"/>
      <c r="J1276" s="233">
        <f>ROUND(I1276*H1276,2)</f>
        <v>0</v>
      </c>
      <c r="K1276" s="229" t="s">
        <v>225</v>
      </c>
      <c r="L1276" s="45"/>
      <c r="M1276" s="234" t="s">
        <v>1</v>
      </c>
      <c r="N1276" s="235" t="s">
        <v>41</v>
      </c>
      <c r="O1276" s="92"/>
      <c r="P1276" s="236">
        <f>O1276*H1276</f>
        <v>0</v>
      </c>
      <c r="Q1276" s="236">
        <v>8.0000000000000007E-05</v>
      </c>
      <c r="R1276" s="236">
        <f>Q1276*H1276</f>
        <v>0.0006064000000000001</v>
      </c>
      <c r="S1276" s="236">
        <v>0</v>
      </c>
      <c r="T1276" s="237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38" t="s">
        <v>183</v>
      </c>
      <c r="AT1276" s="238" t="s">
        <v>179</v>
      </c>
      <c r="AU1276" s="238" t="s">
        <v>177</v>
      </c>
      <c r="AY1276" s="18" t="s">
        <v>176</v>
      </c>
      <c r="BE1276" s="239">
        <f>IF(N1276="základní",J1276,0)</f>
        <v>0</v>
      </c>
      <c r="BF1276" s="239">
        <f>IF(N1276="snížená",J1276,0)</f>
        <v>0</v>
      </c>
      <c r="BG1276" s="239">
        <f>IF(N1276="zákl. přenesená",J1276,0)</f>
        <v>0</v>
      </c>
      <c r="BH1276" s="239">
        <f>IF(N1276="sníž. přenesená",J1276,0)</f>
        <v>0</v>
      </c>
      <c r="BI1276" s="239">
        <f>IF(N1276="nulová",J1276,0)</f>
        <v>0</v>
      </c>
      <c r="BJ1276" s="18" t="s">
        <v>83</v>
      </c>
      <c r="BK1276" s="239">
        <f>ROUND(I1276*H1276,2)</f>
        <v>0</v>
      </c>
      <c r="BL1276" s="18" t="s">
        <v>183</v>
      </c>
      <c r="BM1276" s="238" t="s">
        <v>1041</v>
      </c>
    </row>
    <row r="1277" s="2" customFormat="1">
      <c r="A1277" s="39"/>
      <c r="B1277" s="40"/>
      <c r="C1277" s="41"/>
      <c r="D1277" s="262" t="s">
        <v>194</v>
      </c>
      <c r="E1277" s="41"/>
      <c r="F1277" s="263" t="s">
        <v>1042</v>
      </c>
      <c r="G1277" s="41"/>
      <c r="H1277" s="41"/>
      <c r="I1277" s="264"/>
      <c r="J1277" s="41"/>
      <c r="K1277" s="41"/>
      <c r="L1277" s="45"/>
      <c r="M1277" s="265"/>
      <c r="N1277" s="266"/>
      <c r="O1277" s="92"/>
      <c r="P1277" s="92"/>
      <c r="Q1277" s="92"/>
      <c r="R1277" s="92"/>
      <c r="S1277" s="92"/>
      <c r="T1277" s="93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T1277" s="18" t="s">
        <v>194</v>
      </c>
      <c r="AU1277" s="18" t="s">
        <v>177</v>
      </c>
    </row>
    <row r="1278" s="13" customFormat="1">
      <c r="A1278" s="13"/>
      <c r="B1278" s="240"/>
      <c r="C1278" s="241"/>
      <c r="D1278" s="242" t="s">
        <v>185</v>
      </c>
      <c r="E1278" s="243" t="s">
        <v>1</v>
      </c>
      <c r="F1278" s="244" t="s">
        <v>207</v>
      </c>
      <c r="G1278" s="241"/>
      <c r="H1278" s="243" t="s">
        <v>1</v>
      </c>
      <c r="I1278" s="245"/>
      <c r="J1278" s="241"/>
      <c r="K1278" s="241"/>
      <c r="L1278" s="246"/>
      <c r="M1278" s="247"/>
      <c r="N1278" s="248"/>
      <c r="O1278" s="248"/>
      <c r="P1278" s="248"/>
      <c r="Q1278" s="248"/>
      <c r="R1278" s="248"/>
      <c r="S1278" s="248"/>
      <c r="T1278" s="24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0" t="s">
        <v>185</v>
      </c>
      <c r="AU1278" s="250" t="s">
        <v>177</v>
      </c>
      <c r="AV1278" s="13" t="s">
        <v>83</v>
      </c>
      <c r="AW1278" s="13" t="s">
        <v>34</v>
      </c>
      <c r="AX1278" s="13" t="s">
        <v>76</v>
      </c>
      <c r="AY1278" s="250" t="s">
        <v>176</v>
      </c>
    </row>
    <row r="1279" s="13" customFormat="1">
      <c r="A1279" s="13"/>
      <c r="B1279" s="240"/>
      <c r="C1279" s="241"/>
      <c r="D1279" s="242" t="s">
        <v>185</v>
      </c>
      <c r="E1279" s="243" t="s">
        <v>1</v>
      </c>
      <c r="F1279" s="244" t="s">
        <v>188</v>
      </c>
      <c r="G1279" s="241"/>
      <c r="H1279" s="243" t="s">
        <v>1</v>
      </c>
      <c r="I1279" s="245"/>
      <c r="J1279" s="241"/>
      <c r="K1279" s="241"/>
      <c r="L1279" s="246"/>
      <c r="M1279" s="247"/>
      <c r="N1279" s="248"/>
      <c r="O1279" s="248"/>
      <c r="P1279" s="248"/>
      <c r="Q1279" s="248"/>
      <c r="R1279" s="248"/>
      <c r="S1279" s="248"/>
      <c r="T1279" s="24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0" t="s">
        <v>185</v>
      </c>
      <c r="AU1279" s="250" t="s">
        <v>177</v>
      </c>
      <c r="AV1279" s="13" t="s">
        <v>83</v>
      </c>
      <c r="AW1279" s="13" t="s">
        <v>34</v>
      </c>
      <c r="AX1279" s="13" t="s">
        <v>76</v>
      </c>
      <c r="AY1279" s="250" t="s">
        <v>176</v>
      </c>
    </row>
    <row r="1280" s="13" customFormat="1">
      <c r="A1280" s="13"/>
      <c r="B1280" s="240"/>
      <c r="C1280" s="241"/>
      <c r="D1280" s="242" t="s">
        <v>185</v>
      </c>
      <c r="E1280" s="243" t="s">
        <v>1</v>
      </c>
      <c r="F1280" s="244" t="s">
        <v>208</v>
      </c>
      <c r="G1280" s="241"/>
      <c r="H1280" s="243" t="s">
        <v>1</v>
      </c>
      <c r="I1280" s="245"/>
      <c r="J1280" s="241"/>
      <c r="K1280" s="241"/>
      <c r="L1280" s="246"/>
      <c r="M1280" s="247"/>
      <c r="N1280" s="248"/>
      <c r="O1280" s="248"/>
      <c r="P1280" s="248"/>
      <c r="Q1280" s="248"/>
      <c r="R1280" s="248"/>
      <c r="S1280" s="248"/>
      <c r="T1280" s="24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0" t="s">
        <v>185</v>
      </c>
      <c r="AU1280" s="250" t="s">
        <v>177</v>
      </c>
      <c r="AV1280" s="13" t="s">
        <v>83</v>
      </c>
      <c r="AW1280" s="13" t="s">
        <v>34</v>
      </c>
      <c r="AX1280" s="13" t="s">
        <v>76</v>
      </c>
      <c r="AY1280" s="250" t="s">
        <v>176</v>
      </c>
    </row>
    <row r="1281" s="14" customFormat="1">
      <c r="A1281" s="14"/>
      <c r="B1281" s="251"/>
      <c r="C1281" s="252"/>
      <c r="D1281" s="242" t="s">
        <v>185</v>
      </c>
      <c r="E1281" s="253" t="s">
        <v>1</v>
      </c>
      <c r="F1281" s="254" t="s">
        <v>1043</v>
      </c>
      <c r="G1281" s="252"/>
      <c r="H1281" s="255">
        <v>7.5800000000000001</v>
      </c>
      <c r="I1281" s="256"/>
      <c r="J1281" s="252"/>
      <c r="K1281" s="252"/>
      <c r="L1281" s="257"/>
      <c r="M1281" s="258"/>
      <c r="N1281" s="259"/>
      <c r="O1281" s="259"/>
      <c r="P1281" s="259"/>
      <c r="Q1281" s="259"/>
      <c r="R1281" s="259"/>
      <c r="S1281" s="259"/>
      <c r="T1281" s="260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1" t="s">
        <v>185</v>
      </c>
      <c r="AU1281" s="261" t="s">
        <v>177</v>
      </c>
      <c r="AV1281" s="14" t="s">
        <v>85</v>
      </c>
      <c r="AW1281" s="14" t="s">
        <v>34</v>
      </c>
      <c r="AX1281" s="14" t="s">
        <v>76</v>
      </c>
      <c r="AY1281" s="261" t="s">
        <v>176</v>
      </c>
    </row>
    <row r="1282" s="2" customFormat="1" ht="24.15" customHeight="1">
      <c r="A1282" s="39"/>
      <c r="B1282" s="40"/>
      <c r="C1282" s="227" t="s">
        <v>1044</v>
      </c>
      <c r="D1282" s="227" t="s">
        <v>179</v>
      </c>
      <c r="E1282" s="228" t="s">
        <v>1045</v>
      </c>
      <c r="F1282" s="229" t="s">
        <v>1046</v>
      </c>
      <c r="G1282" s="230" t="s">
        <v>252</v>
      </c>
      <c r="H1282" s="231">
        <v>2.2000000000000002</v>
      </c>
      <c r="I1282" s="232"/>
      <c r="J1282" s="233">
        <f>ROUND(I1282*H1282,2)</f>
        <v>0</v>
      </c>
      <c r="K1282" s="229" t="s">
        <v>225</v>
      </c>
      <c r="L1282" s="45"/>
      <c r="M1282" s="234" t="s">
        <v>1</v>
      </c>
      <c r="N1282" s="235" t="s">
        <v>41</v>
      </c>
      <c r="O1282" s="92"/>
      <c r="P1282" s="236">
        <f>O1282*H1282</f>
        <v>0</v>
      </c>
      <c r="Q1282" s="236">
        <v>0.00022000000000000001</v>
      </c>
      <c r="R1282" s="236">
        <f>Q1282*H1282</f>
        <v>0.00048400000000000006</v>
      </c>
      <c r="S1282" s="236">
        <v>0</v>
      </c>
      <c r="T1282" s="237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38" t="s">
        <v>183</v>
      </c>
      <c r="AT1282" s="238" t="s">
        <v>179</v>
      </c>
      <c r="AU1282" s="238" t="s">
        <v>177</v>
      </c>
      <c r="AY1282" s="18" t="s">
        <v>176</v>
      </c>
      <c r="BE1282" s="239">
        <f>IF(N1282="základní",J1282,0)</f>
        <v>0</v>
      </c>
      <c r="BF1282" s="239">
        <f>IF(N1282="snížená",J1282,0)</f>
        <v>0</v>
      </c>
      <c r="BG1282" s="239">
        <f>IF(N1282="zákl. přenesená",J1282,0)</f>
        <v>0</v>
      </c>
      <c r="BH1282" s="239">
        <f>IF(N1282="sníž. přenesená",J1282,0)</f>
        <v>0</v>
      </c>
      <c r="BI1282" s="239">
        <f>IF(N1282="nulová",J1282,0)</f>
        <v>0</v>
      </c>
      <c r="BJ1282" s="18" t="s">
        <v>83</v>
      </c>
      <c r="BK1282" s="239">
        <f>ROUND(I1282*H1282,2)</f>
        <v>0</v>
      </c>
      <c r="BL1282" s="18" t="s">
        <v>183</v>
      </c>
      <c r="BM1282" s="238" t="s">
        <v>1047</v>
      </c>
    </row>
    <row r="1283" s="2" customFormat="1">
      <c r="A1283" s="39"/>
      <c r="B1283" s="40"/>
      <c r="C1283" s="41"/>
      <c r="D1283" s="262" t="s">
        <v>194</v>
      </c>
      <c r="E1283" s="41"/>
      <c r="F1283" s="263" t="s">
        <v>1048</v>
      </c>
      <c r="G1283" s="41"/>
      <c r="H1283" s="41"/>
      <c r="I1283" s="264"/>
      <c r="J1283" s="41"/>
      <c r="K1283" s="41"/>
      <c r="L1283" s="45"/>
      <c r="M1283" s="265"/>
      <c r="N1283" s="266"/>
      <c r="O1283" s="92"/>
      <c r="P1283" s="92"/>
      <c r="Q1283" s="92"/>
      <c r="R1283" s="92"/>
      <c r="S1283" s="92"/>
      <c r="T1283" s="93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194</v>
      </c>
      <c r="AU1283" s="18" t="s">
        <v>177</v>
      </c>
    </row>
    <row r="1284" s="13" customFormat="1">
      <c r="A1284" s="13"/>
      <c r="B1284" s="240"/>
      <c r="C1284" s="241"/>
      <c r="D1284" s="242" t="s">
        <v>185</v>
      </c>
      <c r="E1284" s="243" t="s">
        <v>1</v>
      </c>
      <c r="F1284" s="244" t="s">
        <v>207</v>
      </c>
      <c r="G1284" s="241"/>
      <c r="H1284" s="243" t="s">
        <v>1</v>
      </c>
      <c r="I1284" s="245"/>
      <c r="J1284" s="241"/>
      <c r="K1284" s="241"/>
      <c r="L1284" s="246"/>
      <c r="M1284" s="247"/>
      <c r="N1284" s="248"/>
      <c r="O1284" s="248"/>
      <c r="P1284" s="248"/>
      <c r="Q1284" s="248"/>
      <c r="R1284" s="248"/>
      <c r="S1284" s="248"/>
      <c r="T1284" s="24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0" t="s">
        <v>185</v>
      </c>
      <c r="AU1284" s="250" t="s">
        <v>177</v>
      </c>
      <c r="AV1284" s="13" t="s">
        <v>83</v>
      </c>
      <c r="AW1284" s="13" t="s">
        <v>34</v>
      </c>
      <c r="AX1284" s="13" t="s">
        <v>76</v>
      </c>
      <c r="AY1284" s="250" t="s">
        <v>176</v>
      </c>
    </row>
    <row r="1285" s="13" customFormat="1">
      <c r="A1285" s="13"/>
      <c r="B1285" s="240"/>
      <c r="C1285" s="241"/>
      <c r="D1285" s="242" t="s">
        <v>185</v>
      </c>
      <c r="E1285" s="243" t="s">
        <v>1</v>
      </c>
      <c r="F1285" s="244" t="s">
        <v>188</v>
      </c>
      <c r="G1285" s="241"/>
      <c r="H1285" s="243" t="s">
        <v>1</v>
      </c>
      <c r="I1285" s="245"/>
      <c r="J1285" s="241"/>
      <c r="K1285" s="241"/>
      <c r="L1285" s="246"/>
      <c r="M1285" s="247"/>
      <c r="N1285" s="248"/>
      <c r="O1285" s="248"/>
      <c r="P1285" s="248"/>
      <c r="Q1285" s="248"/>
      <c r="R1285" s="248"/>
      <c r="S1285" s="248"/>
      <c r="T1285" s="24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0" t="s">
        <v>185</v>
      </c>
      <c r="AU1285" s="250" t="s">
        <v>177</v>
      </c>
      <c r="AV1285" s="13" t="s">
        <v>83</v>
      </c>
      <c r="AW1285" s="13" t="s">
        <v>34</v>
      </c>
      <c r="AX1285" s="13" t="s">
        <v>76</v>
      </c>
      <c r="AY1285" s="250" t="s">
        <v>176</v>
      </c>
    </row>
    <row r="1286" s="13" customFormat="1">
      <c r="A1286" s="13"/>
      <c r="B1286" s="240"/>
      <c r="C1286" s="241"/>
      <c r="D1286" s="242" t="s">
        <v>185</v>
      </c>
      <c r="E1286" s="243" t="s">
        <v>1</v>
      </c>
      <c r="F1286" s="244" t="s">
        <v>216</v>
      </c>
      <c r="G1286" s="241"/>
      <c r="H1286" s="243" t="s">
        <v>1</v>
      </c>
      <c r="I1286" s="245"/>
      <c r="J1286" s="241"/>
      <c r="K1286" s="241"/>
      <c r="L1286" s="246"/>
      <c r="M1286" s="247"/>
      <c r="N1286" s="248"/>
      <c r="O1286" s="248"/>
      <c r="P1286" s="248"/>
      <c r="Q1286" s="248"/>
      <c r="R1286" s="248"/>
      <c r="S1286" s="248"/>
      <c r="T1286" s="24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0" t="s">
        <v>185</v>
      </c>
      <c r="AU1286" s="250" t="s">
        <v>177</v>
      </c>
      <c r="AV1286" s="13" t="s">
        <v>83</v>
      </c>
      <c r="AW1286" s="13" t="s">
        <v>34</v>
      </c>
      <c r="AX1286" s="13" t="s">
        <v>76</v>
      </c>
      <c r="AY1286" s="250" t="s">
        <v>176</v>
      </c>
    </row>
    <row r="1287" s="14" customFormat="1">
      <c r="A1287" s="14"/>
      <c r="B1287" s="251"/>
      <c r="C1287" s="252"/>
      <c r="D1287" s="242" t="s">
        <v>185</v>
      </c>
      <c r="E1287" s="253" t="s">
        <v>1</v>
      </c>
      <c r="F1287" s="254" t="s">
        <v>1049</v>
      </c>
      <c r="G1287" s="252"/>
      <c r="H1287" s="255">
        <v>2.2000000000000002</v>
      </c>
      <c r="I1287" s="256"/>
      <c r="J1287" s="252"/>
      <c r="K1287" s="252"/>
      <c r="L1287" s="257"/>
      <c r="M1287" s="258"/>
      <c r="N1287" s="259"/>
      <c r="O1287" s="259"/>
      <c r="P1287" s="259"/>
      <c r="Q1287" s="259"/>
      <c r="R1287" s="259"/>
      <c r="S1287" s="259"/>
      <c r="T1287" s="26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1" t="s">
        <v>185</v>
      </c>
      <c r="AU1287" s="261" t="s">
        <v>177</v>
      </c>
      <c r="AV1287" s="14" t="s">
        <v>85</v>
      </c>
      <c r="AW1287" s="14" t="s">
        <v>34</v>
      </c>
      <c r="AX1287" s="14" t="s">
        <v>76</v>
      </c>
      <c r="AY1287" s="261" t="s">
        <v>176</v>
      </c>
    </row>
    <row r="1288" s="2" customFormat="1" ht="24.15" customHeight="1">
      <c r="A1288" s="39"/>
      <c r="B1288" s="40"/>
      <c r="C1288" s="227" t="s">
        <v>1050</v>
      </c>
      <c r="D1288" s="227" t="s">
        <v>179</v>
      </c>
      <c r="E1288" s="228" t="s">
        <v>1051</v>
      </c>
      <c r="F1288" s="229" t="s">
        <v>1052</v>
      </c>
      <c r="G1288" s="230" t="s">
        <v>252</v>
      </c>
      <c r="H1288" s="231">
        <v>8.8000000000000007</v>
      </c>
      <c r="I1288" s="232"/>
      <c r="J1288" s="233">
        <f>ROUND(I1288*H1288,2)</f>
        <v>0</v>
      </c>
      <c r="K1288" s="229" t="s">
        <v>225</v>
      </c>
      <c r="L1288" s="45"/>
      <c r="M1288" s="234" t="s">
        <v>1</v>
      </c>
      <c r="N1288" s="235" t="s">
        <v>41</v>
      </c>
      <c r="O1288" s="92"/>
      <c r="P1288" s="236">
        <f>O1288*H1288</f>
        <v>0</v>
      </c>
      <c r="Q1288" s="236">
        <v>0.00031</v>
      </c>
      <c r="R1288" s="236">
        <f>Q1288*H1288</f>
        <v>0.0027280000000000004</v>
      </c>
      <c r="S1288" s="236">
        <v>0</v>
      </c>
      <c r="T1288" s="237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38" t="s">
        <v>183</v>
      </c>
      <c r="AT1288" s="238" t="s">
        <v>179</v>
      </c>
      <c r="AU1288" s="238" t="s">
        <v>177</v>
      </c>
      <c r="AY1288" s="18" t="s">
        <v>176</v>
      </c>
      <c r="BE1288" s="239">
        <f>IF(N1288="základní",J1288,0)</f>
        <v>0</v>
      </c>
      <c r="BF1288" s="239">
        <f>IF(N1288="snížená",J1288,0)</f>
        <v>0</v>
      </c>
      <c r="BG1288" s="239">
        <f>IF(N1288="zákl. přenesená",J1288,0)</f>
        <v>0</v>
      </c>
      <c r="BH1288" s="239">
        <f>IF(N1288="sníž. přenesená",J1288,0)</f>
        <v>0</v>
      </c>
      <c r="BI1288" s="239">
        <f>IF(N1288="nulová",J1288,0)</f>
        <v>0</v>
      </c>
      <c r="BJ1288" s="18" t="s">
        <v>83</v>
      </c>
      <c r="BK1288" s="239">
        <f>ROUND(I1288*H1288,2)</f>
        <v>0</v>
      </c>
      <c r="BL1288" s="18" t="s">
        <v>183</v>
      </c>
      <c r="BM1288" s="238" t="s">
        <v>1053</v>
      </c>
    </row>
    <row r="1289" s="2" customFormat="1">
      <c r="A1289" s="39"/>
      <c r="B1289" s="40"/>
      <c r="C1289" s="41"/>
      <c r="D1289" s="262" t="s">
        <v>194</v>
      </c>
      <c r="E1289" s="41"/>
      <c r="F1289" s="263" t="s">
        <v>1054</v>
      </c>
      <c r="G1289" s="41"/>
      <c r="H1289" s="41"/>
      <c r="I1289" s="264"/>
      <c r="J1289" s="41"/>
      <c r="K1289" s="41"/>
      <c r="L1289" s="45"/>
      <c r="M1289" s="265"/>
      <c r="N1289" s="266"/>
      <c r="O1289" s="92"/>
      <c r="P1289" s="92"/>
      <c r="Q1289" s="92"/>
      <c r="R1289" s="92"/>
      <c r="S1289" s="92"/>
      <c r="T1289" s="93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T1289" s="18" t="s">
        <v>194</v>
      </c>
      <c r="AU1289" s="18" t="s">
        <v>177</v>
      </c>
    </row>
    <row r="1290" s="13" customFormat="1">
      <c r="A1290" s="13"/>
      <c r="B1290" s="240"/>
      <c r="C1290" s="241"/>
      <c r="D1290" s="242" t="s">
        <v>185</v>
      </c>
      <c r="E1290" s="243" t="s">
        <v>1</v>
      </c>
      <c r="F1290" s="244" t="s">
        <v>207</v>
      </c>
      <c r="G1290" s="241"/>
      <c r="H1290" s="243" t="s">
        <v>1</v>
      </c>
      <c r="I1290" s="245"/>
      <c r="J1290" s="241"/>
      <c r="K1290" s="241"/>
      <c r="L1290" s="246"/>
      <c r="M1290" s="247"/>
      <c r="N1290" s="248"/>
      <c r="O1290" s="248"/>
      <c r="P1290" s="248"/>
      <c r="Q1290" s="248"/>
      <c r="R1290" s="248"/>
      <c r="S1290" s="248"/>
      <c r="T1290" s="24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0" t="s">
        <v>185</v>
      </c>
      <c r="AU1290" s="250" t="s">
        <v>177</v>
      </c>
      <c r="AV1290" s="13" t="s">
        <v>83</v>
      </c>
      <c r="AW1290" s="13" t="s">
        <v>34</v>
      </c>
      <c r="AX1290" s="13" t="s">
        <v>76</v>
      </c>
      <c r="AY1290" s="250" t="s">
        <v>176</v>
      </c>
    </row>
    <row r="1291" s="13" customFormat="1">
      <c r="A1291" s="13"/>
      <c r="B1291" s="240"/>
      <c r="C1291" s="241"/>
      <c r="D1291" s="242" t="s">
        <v>185</v>
      </c>
      <c r="E1291" s="243" t="s">
        <v>1</v>
      </c>
      <c r="F1291" s="244" t="s">
        <v>188</v>
      </c>
      <c r="G1291" s="241"/>
      <c r="H1291" s="243" t="s">
        <v>1</v>
      </c>
      <c r="I1291" s="245"/>
      <c r="J1291" s="241"/>
      <c r="K1291" s="241"/>
      <c r="L1291" s="246"/>
      <c r="M1291" s="247"/>
      <c r="N1291" s="248"/>
      <c r="O1291" s="248"/>
      <c r="P1291" s="248"/>
      <c r="Q1291" s="248"/>
      <c r="R1291" s="248"/>
      <c r="S1291" s="248"/>
      <c r="T1291" s="24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0" t="s">
        <v>185</v>
      </c>
      <c r="AU1291" s="250" t="s">
        <v>177</v>
      </c>
      <c r="AV1291" s="13" t="s">
        <v>83</v>
      </c>
      <c r="AW1291" s="13" t="s">
        <v>34</v>
      </c>
      <c r="AX1291" s="13" t="s">
        <v>76</v>
      </c>
      <c r="AY1291" s="250" t="s">
        <v>176</v>
      </c>
    </row>
    <row r="1292" s="13" customFormat="1">
      <c r="A1292" s="13"/>
      <c r="B1292" s="240"/>
      <c r="C1292" s="241"/>
      <c r="D1292" s="242" t="s">
        <v>185</v>
      </c>
      <c r="E1292" s="243" t="s">
        <v>1</v>
      </c>
      <c r="F1292" s="244" t="s">
        <v>208</v>
      </c>
      <c r="G1292" s="241"/>
      <c r="H1292" s="243" t="s">
        <v>1</v>
      </c>
      <c r="I1292" s="245"/>
      <c r="J1292" s="241"/>
      <c r="K1292" s="241"/>
      <c r="L1292" s="246"/>
      <c r="M1292" s="247"/>
      <c r="N1292" s="248"/>
      <c r="O1292" s="248"/>
      <c r="P1292" s="248"/>
      <c r="Q1292" s="248"/>
      <c r="R1292" s="248"/>
      <c r="S1292" s="248"/>
      <c r="T1292" s="24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0" t="s">
        <v>185</v>
      </c>
      <c r="AU1292" s="250" t="s">
        <v>177</v>
      </c>
      <c r="AV1292" s="13" t="s">
        <v>83</v>
      </c>
      <c r="AW1292" s="13" t="s">
        <v>34</v>
      </c>
      <c r="AX1292" s="13" t="s">
        <v>76</v>
      </c>
      <c r="AY1292" s="250" t="s">
        <v>176</v>
      </c>
    </row>
    <row r="1293" s="14" customFormat="1">
      <c r="A1293" s="14"/>
      <c r="B1293" s="251"/>
      <c r="C1293" s="252"/>
      <c r="D1293" s="242" t="s">
        <v>185</v>
      </c>
      <c r="E1293" s="253" t="s">
        <v>1</v>
      </c>
      <c r="F1293" s="254" t="s">
        <v>1055</v>
      </c>
      <c r="G1293" s="252"/>
      <c r="H1293" s="255">
        <v>4.4000000000000004</v>
      </c>
      <c r="I1293" s="256"/>
      <c r="J1293" s="252"/>
      <c r="K1293" s="252"/>
      <c r="L1293" s="257"/>
      <c r="M1293" s="258"/>
      <c r="N1293" s="259"/>
      <c r="O1293" s="259"/>
      <c r="P1293" s="259"/>
      <c r="Q1293" s="259"/>
      <c r="R1293" s="259"/>
      <c r="S1293" s="259"/>
      <c r="T1293" s="26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1" t="s">
        <v>185</v>
      </c>
      <c r="AU1293" s="261" t="s">
        <v>177</v>
      </c>
      <c r="AV1293" s="14" t="s">
        <v>85</v>
      </c>
      <c r="AW1293" s="14" t="s">
        <v>34</v>
      </c>
      <c r="AX1293" s="14" t="s">
        <v>76</v>
      </c>
      <c r="AY1293" s="261" t="s">
        <v>176</v>
      </c>
    </row>
    <row r="1294" s="13" customFormat="1">
      <c r="A1294" s="13"/>
      <c r="B1294" s="240"/>
      <c r="C1294" s="241"/>
      <c r="D1294" s="242" t="s">
        <v>185</v>
      </c>
      <c r="E1294" s="243" t="s">
        <v>1</v>
      </c>
      <c r="F1294" s="244" t="s">
        <v>188</v>
      </c>
      <c r="G1294" s="241"/>
      <c r="H1294" s="243" t="s">
        <v>1</v>
      </c>
      <c r="I1294" s="245"/>
      <c r="J1294" s="241"/>
      <c r="K1294" s="241"/>
      <c r="L1294" s="246"/>
      <c r="M1294" s="247"/>
      <c r="N1294" s="248"/>
      <c r="O1294" s="248"/>
      <c r="P1294" s="248"/>
      <c r="Q1294" s="248"/>
      <c r="R1294" s="248"/>
      <c r="S1294" s="248"/>
      <c r="T1294" s="24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0" t="s">
        <v>185</v>
      </c>
      <c r="AU1294" s="250" t="s">
        <v>177</v>
      </c>
      <c r="AV1294" s="13" t="s">
        <v>83</v>
      </c>
      <c r="AW1294" s="13" t="s">
        <v>34</v>
      </c>
      <c r="AX1294" s="13" t="s">
        <v>76</v>
      </c>
      <c r="AY1294" s="250" t="s">
        <v>176</v>
      </c>
    </row>
    <row r="1295" s="13" customFormat="1">
      <c r="A1295" s="13"/>
      <c r="B1295" s="240"/>
      <c r="C1295" s="241"/>
      <c r="D1295" s="242" t="s">
        <v>185</v>
      </c>
      <c r="E1295" s="243" t="s">
        <v>1</v>
      </c>
      <c r="F1295" s="244" t="s">
        <v>216</v>
      </c>
      <c r="G1295" s="241"/>
      <c r="H1295" s="243" t="s">
        <v>1</v>
      </c>
      <c r="I1295" s="245"/>
      <c r="J1295" s="241"/>
      <c r="K1295" s="241"/>
      <c r="L1295" s="246"/>
      <c r="M1295" s="247"/>
      <c r="N1295" s="248"/>
      <c r="O1295" s="248"/>
      <c r="P1295" s="248"/>
      <c r="Q1295" s="248"/>
      <c r="R1295" s="248"/>
      <c r="S1295" s="248"/>
      <c r="T1295" s="24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0" t="s">
        <v>185</v>
      </c>
      <c r="AU1295" s="250" t="s">
        <v>177</v>
      </c>
      <c r="AV1295" s="13" t="s">
        <v>83</v>
      </c>
      <c r="AW1295" s="13" t="s">
        <v>34</v>
      </c>
      <c r="AX1295" s="13" t="s">
        <v>76</v>
      </c>
      <c r="AY1295" s="250" t="s">
        <v>176</v>
      </c>
    </row>
    <row r="1296" s="14" customFormat="1">
      <c r="A1296" s="14"/>
      <c r="B1296" s="251"/>
      <c r="C1296" s="252"/>
      <c r="D1296" s="242" t="s">
        <v>185</v>
      </c>
      <c r="E1296" s="253" t="s">
        <v>1</v>
      </c>
      <c r="F1296" s="254" t="s">
        <v>1055</v>
      </c>
      <c r="G1296" s="252"/>
      <c r="H1296" s="255">
        <v>4.4000000000000004</v>
      </c>
      <c r="I1296" s="256"/>
      <c r="J1296" s="252"/>
      <c r="K1296" s="252"/>
      <c r="L1296" s="257"/>
      <c r="M1296" s="258"/>
      <c r="N1296" s="259"/>
      <c r="O1296" s="259"/>
      <c r="P1296" s="259"/>
      <c r="Q1296" s="259"/>
      <c r="R1296" s="259"/>
      <c r="S1296" s="259"/>
      <c r="T1296" s="26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1" t="s">
        <v>185</v>
      </c>
      <c r="AU1296" s="261" t="s">
        <v>177</v>
      </c>
      <c r="AV1296" s="14" t="s">
        <v>85</v>
      </c>
      <c r="AW1296" s="14" t="s">
        <v>34</v>
      </c>
      <c r="AX1296" s="14" t="s">
        <v>76</v>
      </c>
      <c r="AY1296" s="261" t="s">
        <v>176</v>
      </c>
    </row>
    <row r="1297" s="2" customFormat="1" ht="24.15" customHeight="1">
      <c r="A1297" s="39"/>
      <c r="B1297" s="40"/>
      <c r="C1297" s="227" t="s">
        <v>1056</v>
      </c>
      <c r="D1297" s="227" t="s">
        <v>179</v>
      </c>
      <c r="E1297" s="228" t="s">
        <v>1057</v>
      </c>
      <c r="F1297" s="229" t="s">
        <v>1058</v>
      </c>
      <c r="G1297" s="230" t="s">
        <v>252</v>
      </c>
      <c r="H1297" s="231">
        <v>62.75</v>
      </c>
      <c r="I1297" s="232"/>
      <c r="J1297" s="233">
        <f>ROUND(I1297*H1297,2)</f>
        <v>0</v>
      </c>
      <c r="K1297" s="229" t="s">
        <v>225</v>
      </c>
      <c r="L1297" s="45"/>
      <c r="M1297" s="234" t="s">
        <v>1</v>
      </c>
      <c r="N1297" s="235" t="s">
        <v>41</v>
      </c>
      <c r="O1297" s="92"/>
      <c r="P1297" s="236">
        <f>O1297*H1297</f>
        <v>0</v>
      </c>
      <c r="Q1297" s="236">
        <v>0</v>
      </c>
      <c r="R1297" s="236">
        <f>Q1297*H1297</f>
        <v>0</v>
      </c>
      <c r="S1297" s="236">
        <v>0</v>
      </c>
      <c r="T1297" s="237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8" t="s">
        <v>183</v>
      </c>
      <c r="AT1297" s="238" t="s">
        <v>179</v>
      </c>
      <c r="AU1297" s="238" t="s">
        <v>177</v>
      </c>
      <c r="AY1297" s="18" t="s">
        <v>176</v>
      </c>
      <c r="BE1297" s="239">
        <f>IF(N1297="základní",J1297,0)</f>
        <v>0</v>
      </c>
      <c r="BF1297" s="239">
        <f>IF(N1297="snížená",J1297,0)</f>
        <v>0</v>
      </c>
      <c r="BG1297" s="239">
        <f>IF(N1297="zákl. přenesená",J1297,0)</f>
        <v>0</v>
      </c>
      <c r="BH1297" s="239">
        <f>IF(N1297="sníž. přenesená",J1297,0)</f>
        <v>0</v>
      </c>
      <c r="BI1297" s="239">
        <f>IF(N1297="nulová",J1297,0)</f>
        <v>0</v>
      </c>
      <c r="BJ1297" s="18" t="s">
        <v>83</v>
      </c>
      <c r="BK1297" s="239">
        <f>ROUND(I1297*H1297,2)</f>
        <v>0</v>
      </c>
      <c r="BL1297" s="18" t="s">
        <v>183</v>
      </c>
      <c r="BM1297" s="238" t="s">
        <v>1059</v>
      </c>
    </row>
    <row r="1298" s="2" customFormat="1">
      <c r="A1298" s="39"/>
      <c r="B1298" s="40"/>
      <c r="C1298" s="41"/>
      <c r="D1298" s="262" t="s">
        <v>194</v>
      </c>
      <c r="E1298" s="41"/>
      <c r="F1298" s="263" t="s">
        <v>1060</v>
      </c>
      <c r="G1298" s="41"/>
      <c r="H1298" s="41"/>
      <c r="I1298" s="264"/>
      <c r="J1298" s="41"/>
      <c r="K1298" s="41"/>
      <c r="L1298" s="45"/>
      <c r="M1298" s="265"/>
      <c r="N1298" s="266"/>
      <c r="O1298" s="92"/>
      <c r="P1298" s="92"/>
      <c r="Q1298" s="92"/>
      <c r="R1298" s="92"/>
      <c r="S1298" s="92"/>
      <c r="T1298" s="93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T1298" s="18" t="s">
        <v>194</v>
      </c>
      <c r="AU1298" s="18" t="s">
        <v>177</v>
      </c>
    </row>
    <row r="1299" s="13" customFormat="1">
      <c r="A1299" s="13"/>
      <c r="B1299" s="240"/>
      <c r="C1299" s="241"/>
      <c r="D1299" s="242" t="s">
        <v>185</v>
      </c>
      <c r="E1299" s="243" t="s">
        <v>1</v>
      </c>
      <c r="F1299" s="244" t="s">
        <v>207</v>
      </c>
      <c r="G1299" s="241"/>
      <c r="H1299" s="243" t="s">
        <v>1</v>
      </c>
      <c r="I1299" s="245"/>
      <c r="J1299" s="241"/>
      <c r="K1299" s="241"/>
      <c r="L1299" s="246"/>
      <c r="M1299" s="247"/>
      <c r="N1299" s="248"/>
      <c r="O1299" s="248"/>
      <c r="P1299" s="248"/>
      <c r="Q1299" s="248"/>
      <c r="R1299" s="248"/>
      <c r="S1299" s="248"/>
      <c r="T1299" s="24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0" t="s">
        <v>185</v>
      </c>
      <c r="AU1299" s="250" t="s">
        <v>177</v>
      </c>
      <c r="AV1299" s="13" t="s">
        <v>83</v>
      </c>
      <c r="AW1299" s="13" t="s">
        <v>34</v>
      </c>
      <c r="AX1299" s="13" t="s">
        <v>76</v>
      </c>
      <c r="AY1299" s="250" t="s">
        <v>176</v>
      </c>
    </row>
    <row r="1300" s="13" customFormat="1">
      <c r="A1300" s="13"/>
      <c r="B1300" s="240"/>
      <c r="C1300" s="241"/>
      <c r="D1300" s="242" t="s">
        <v>185</v>
      </c>
      <c r="E1300" s="243" t="s">
        <v>1</v>
      </c>
      <c r="F1300" s="244" t="s">
        <v>188</v>
      </c>
      <c r="G1300" s="241"/>
      <c r="H1300" s="243" t="s">
        <v>1</v>
      </c>
      <c r="I1300" s="245"/>
      <c r="J1300" s="241"/>
      <c r="K1300" s="241"/>
      <c r="L1300" s="246"/>
      <c r="M1300" s="247"/>
      <c r="N1300" s="248"/>
      <c r="O1300" s="248"/>
      <c r="P1300" s="248"/>
      <c r="Q1300" s="248"/>
      <c r="R1300" s="248"/>
      <c r="S1300" s="248"/>
      <c r="T1300" s="24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0" t="s">
        <v>185</v>
      </c>
      <c r="AU1300" s="250" t="s">
        <v>177</v>
      </c>
      <c r="AV1300" s="13" t="s">
        <v>83</v>
      </c>
      <c r="AW1300" s="13" t="s">
        <v>34</v>
      </c>
      <c r="AX1300" s="13" t="s">
        <v>76</v>
      </c>
      <c r="AY1300" s="250" t="s">
        <v>176</v>
      </c>
    </row>
    <row r="1301" s="13" customFormat="1">
      <c r="A1301" s="13"/>
      <c r="B1301" s="240"/>
      <c r="C1301" s="241"/>
      <c r="D1301" s="242" t="s">
        <v>185</v>
      </c>
      <c r="E1301" s="243" t="s">
        <v>1</v>
      </c>
      <c r="F1301" s="244" t="s">
        <v>954</v>
      </c>
      <c r="G1301" s="241"/>
      <c r="H1301" s="243" t="s">
        <v>1</v>
      </c>
      <c r="I1301" s="245"/>
      <c r="J1301" s="241"/>
      <c r="K1301" s="241"/>
      <c r="L1301" s="246"/>
      <c r="M1301" s="247"/>
      <c r="N1301" s="248"/>
      <c r="O1301" s="248"/>
      <c r="P1301" s="248"/>
      <c r="Q1301" s="248"/>
      <c r="R1301" s="248"/>
      <c r="S1301" s="248"/>
      <c r="T1301" s="24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0" t="s">
        <v>185</v>
      </c>
      <c r="AU1301" s="250" t="s">
        <v>177</v>
      </c>
      <c r="AV1301" s="13" t="s">
        <v>83</v>
      </c>
      <c r="AW1301" s="13" t="s">
        <v>34</v>
      </c>
      <c r="AX1301" s="13" t="s">
        <v>76</v>
      </c>
      <c r="AY1301" s="250" t="s">
        <v>176</v>
      </c>
    </row>
    <row r="1302" s="13" customFormat="1">
      <c r="A1302" s="13"/>
      <c r="B1302" s="240"/>
      <c r="C1302" s="241"/>
      <c r="D1302" s="242" t="s">
        <v>185</v>
      </c>
      <c r="E1302" s="243" t="s">
        <v>1</v>
      </c>
      <c r="F1302" s="244" t="s">
        <v>208</v>
      </c>
      <c r="G1302" s="241"/>
      <c r="H1302" s="243" t="s">
        <v>1</v>
      </c>
      <c r="I1302" s="245"/>
      <c r="J1302" s="241"/>
      <c r="K1302" s="241"/>
      <c r="L1302" s="246"/>
      <c r="M1302" s="247"/>
      <c r="N1302" s="248"/>
      <c r="O1302" s="248"/>
      <c r="P1302" s="248"/>
      <c r="Q1302" s="248"/>
      <c r="R1302" s="248"/>
      <c r="S1302" s="248"/>
      <c r="T1302" s="24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0" t="s">
        <v>185</v>
      </c>
      <c r="AU1302" s="250" t="s">
        <v>177</v>
      </c>
      <c r="AV1302" s="13" t="s">
        <v>83</v>
      </c>
      <c r="AW1302" s="13" t="s">
        <v>34</v>
      </c>
      <c r="AX1302" s="13" t="s">
        <v>76</v>
      </c>
      <c r="AY1302" s="250" t="s">
        <v>176</v>
      </c>
    </row>
    <row r="1303" s="14" customFormat="1">
      <c r="A1303" s="14"/>
      <c r="B1303" s="251"/>
      <c r="C1303" s="252"/>
      <c r="D1303" s="242" t="s">
        <v>185</v>
      </c>
      <c r="E1303" s="253" t="s">
        <v>1</v>
      </c>
      <c r="F1303" s="254" t="s">
        <v>1061</v>
      </c>
      <c r="G1303" s="252"/>
      <c r="H1303" s="255">
        <v>55</v>
      </c>
      <c r="I1303" s="256"/>
      <c r="J1303" s="252"/>
      <c r="K1303" s="252"/>
      <c r="L1303" s="257"/>
      <c r="M1303" s="258"/>
      <c r="N1303" s="259"/>
      <c r="O1303" s="259"/>
      <c r="P1303" s="259"/>
      <c r="Q1303" s="259"/>
      <c r="R1303" s="259"/>
      <c r="S1303" s="259"/>
      <c r="T1303" s="26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1" t="s">
        <v>185</v>
      </c>
      <c r="AU1303" s="261" t="s">
        <v>177</v>
      </c>
      <c r="AV1303" s="14" t="s">
        <v>85</v>
      </c>
      <c r="AW1303" s="14" t="s">
        <v>34</v>
      </c>
      <c r="AX1303" s="14" t="s">
        <v>76</v>
      </c>
      <c r="AY1303" s="261" t="s">
        <v>176</v>
      </c>
    </row>
    <row r="1304" s="13" customFormat="1">
      <c r="A1304" s="13"/>
      <c r="B1304" s="240"/>
      <c r="C1304" s="241"/>
      <c r="D1304" s="242" t="s">
        <v>185</v>
      </c>
      <c r="E1304" s="243" t="s">
        <v>1</v>
      </c>
      <c r="F1304" s="244" t="s">
        <v>216</v>
      </c>
      <c r="G1304" s="241"/>
      <c r="H1304" s="243" t="s">
        <v>1</v>
      </c>
      <c r="I1304" s="245"/>
      <c r="J1304" s="241"/>
      <c r="K1304" s="241"/>
      <c r="L1304" s="246"/>
      <c r="M1304" s="247"/>
      <c r="N1304" s="248"/>
      <c r="O1304" s="248"/>
      <c r="P1304" s="248"/>
      <c r="Q1304" s="248"/>
      <c r="R1304" s="248"/>
      <c r="S1304" s="248"/>
      <c r="T1304" s="24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0" t="s">
        <v>185</v>
      </c>
      <c r="AU1304" s="250" t="s">
        <v>177</v>
      </c>
      <c r="AV1304" s="13" t="s">
        <v>83</v>
      </c>
      <c r="AW1304" s="13" t="s">
        <v>34</v>
      </c>
      <c r="AX1304" s="13" t="s">
        <v>76</v>
      </c>
      <c r="AY1304" s="250" t="s">
        <v>176</v>
      </c>
    </row>
    <row r="1305" s="14" customFormat="1">
      <c r="A1305" s="14"/>
      <c r="B1305" s="251"/>
      <c r="C1305" s="252"/>
      <c r="D1305" s="242" t="s">
        <v>185</v>
      </c>
      <c r="E1305" s="253" t="s">
        <v>1</v>
      </c>
      <c r="F1305" s="254" t="s">
        <v>1062</v>
      </c>
      <c r="G1305" s="252"/>
      <c r="H1305" s="255">
        <v>7.75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1" t="s">
        <v>185</v>
      </c>
      <c r="AU1305" s="261" t="s">
        <v>177</v>
      </c>
      <c r="AV1305" s="14" t="s">
        <v>85</v>
      </c>
      <c r="AW1305" s="14" t="s">
        <v>34</v>
      </c>
      <c r="AX1305" s="14" t="s">
        <v>76</v>
      </c>
      <c r="AY1305" s="261" t="s">
        <v>176</v>
      </c>
    </row>
    <row r="1306" s="2" customFormat="1" ht="37.8" customHeight="1">
      <c r="A1306" s="39"/>
      <c r="B1306" s="40"/>
      <c r="C1306" s="227" t="s">
        <v>1063</v>
      </c>
      <c r="D1306" s="227" t="s">
        <v>179</v>
      </c>
      <c r="E1306" s="228" t="s">
        <v>1064</v>
      </c>
      <c r="F1306" s="229" t="s">
        <v>1065</v>
      </c>
      <c r="G1306" s="230" t="s">
        <v>243</v>
      </c>
      <c r="H1306" s="231">
        <v>371.09899999999999</v>
      </c>
      <c r="I1306" s="232"/>
      <c r="J1306" s="233">
        <f>ROUND(I1306*H1306,2)</f>
        <v>0</v>
      </c>
      <c r="K1306" s="229" t="s">
        <v>225</v>
      </c>
      <c r="L1306" s="45"/>
      <c r="M1306" s="234" t="s">
        <v>1</v>
      </c>
      <c r="N1306" s="235" t="s">
        <v>41</v>
      </c>
      <c r="O1306" s="92"/>
      <c r="P1306" s="236">
        <f>O1306*H1306</f>
        <v>0</v>
      </c>
      <c r="Q1306" s="236">
        <v>0</v>
      </c>
      <c r="R1306" s="236">
        <f>Q1306*H1306</f>
        <v>0</v>
      </c>
      <c r="S1306" s="236">
        <v>0.050000000000000003</v>
      </c>
      <c r="T1306" s="237">
        <f>S1306*H1306</f>
        <v>18.554950000000002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38" t="s">
        <v>183</v>
      </c>
      <c r="AT1306" s="238" t="s">
        <v>179</v>
      </c>
      <c r="AU1306" s="238" t="s">
        <v>177</v>
      </c>
      <c r="AY1306" s="18" t="s">
        <v>176</v>
      </c>
      <c r="BE1306" s="239">
        <f>IF(N1306="základní",J1306,0)</f>
        <v>0</v>
      </c>
      <c r="BF1306" s="239">
        <f>IF(N1306="snížená",J1306,0)</f>
        <v>0</v>
      </c>
      <c r="BG1306" s="239">
        <f>IF(N1306="zákl. přenesená",J1306,0)</f>
        <v>0</v>
      </c>
      <c r="BH1306" s="239">
        <f>IF(N1306="sníž. přenesená",J1306,0)</f>
        <v>0</v>
      </c>
      <c r="BI1306" s="239">
        <f>IF(N1306="nulová",J1306,0)</f>
        <v>0</v>
      </c>
      <c r="BJ1306" s="18" t="s">
        <v>83</v>
      </c>
      <c r="BK1306" s="239">
        <f>ROUND(I1306*H1306,2)</f>
        <v>0</v>
      </c>
      <c r="BL1306" s="18" t="s">
        <v>183</v>
      </c>
      <c r="BM1306" s="238" t="s">
        <v>1066</v>
      </c>
    </row>
    <row r="1307" s="2" customFormat="1">
      <c r="A1307" s="39"/>
      <c r="B1307" s="40"/>
      <c r="C1307" s="41"/>
      <c r="D1307" s="262" t="s">
        <v>194</v>
      </c>
      <c r="E1307" s="41"/>
      <c r="F1307" s="263" t="s">
        <v>1067</v>
      </c>
      <c r="G1307" s="41"/>
      <c r="H1307" s="41"/>
      <c r="I1307" s="264"/>
      <c r="J1307" s="41"/>
      <c r="K1307" s="41"/>
      <c r="L1307" s="45"/>
      <c r="M1307" s="265"/>
      <c r="N1307" s="266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194</v>
      </c>
      <c r="AU1307" s="18" t="s">
        <v>177</v>
      </c>
    </row>
    <row r="1308" s="13" customFormat="1">
      <c r="A1308" s="13"/>
      <c r="B1308" s="240"/>
      <c r="C1308" s="241"/>
      <c r="D1308" s="242" t="s">
        <v>185</v>
      </c>
      <c r="E1308" s="243" t="s">
        <v>1</v>
      </c>
      <c r="F1308" s="244" t="s">
        <v>207</v>
      </c>
      <c r="G1308" s="241"/>
      <c r="H1308" s="243" t="s">
        <v>1</v>
      </c>
      <c r="I1308" s="245"/>
      <c r="J1308" s="241"/>
      <c r="K1308" s="241"/>
      <c r="L1308" s="246"/>
      <c r="M1308" s="247"/>
      <c r="N1308" s="248"/>
      <c r="O1308" s="248"/>
      <c r="P1308" s="248"/>
      <c r="Q1308" s="248"/>
      <c r="R1308" s="248"/>
      <c r="S1308" s="248"/>
      <c r="T1308" s="24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0" t="s">
        <v>185</v>
      </c>
      <c r="AU1308" s="250" t="s">
        <v>177</v>
      </c>
      <c r="AV1308" s="13" t="s">
        <v>83</v>
      </c>
      <c r="AW1308" s="13" t="s">
        <v>34</v>
      </c>
      <c r="AX1308" s="13" t="s">
        <v>76</v>
      </c>
      <c r="AY1308" s="250" t="s">
        <v>176</v>
      </c>
    </row>
    <row r="1309" s="13" customFormat="1">
      <c r="A1309" s="13"/>
      <c r="B1309" s="240"/>
      <c r="C1309" s="241"/>
      <c r="D1309" s="242" t="s">
        <v>185</v>
      </c>
      <c r="E1309" s="243" t="s">
        <v>1</v>
      </c>
      <c r="F1309" s="244" t="s">
        <v>188</v>
      </c>
      <c r="G1309" s="241"/>
      <c r="H1309" s="243" t="s">
        <v>1</v>
      </c>
      <c r="I1309" s="245"/>
      <c r="J1309" s="241"/>
      <c r="K1309" s="241"/>
      <c r="L1309" s="246"/>
      <c r="M1309" s="247"/>
      <c r="N1309" s="248"/>
      <c r="O1309" s="248"/>
      <c r="P1309" s="248"/>
      <c r="Q1309" s="248"/>
      <c r="R1309" s="248"/>
      <c r="S1309" s="248"/>
      <c r="T1309" s="24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0" t="s">
        <v>185</v>
      </c>
      <c r="AU1309" s="250" t="s">
        <v>177</v>
      </c>
      <c r="AV1309" s="13" t="s">
        <v>83</v>
      </c>
      <c r="AW1309" s="13" t="s">
        <v>34</v>
      </c>
      <c r="AX1309" s="13" t="s">
        <v>76</v>
      </c>
      <c r="AY1309" s="250" t="s">
        <v>176</v>
      </c>
    </row>
    <row r="1310" s="13" customFormat="1">
      <c r="A1310" s="13"/>
      <c r="B1310" s="240"/>
      <c r="C1310" s="241"/>
      <c r="D1310" s="242" t="s">
        <v>185</v>
      </c>
      <c r="E1310" s="243" t="s">
        <v>1</v>
      </c>
      <c r="F1310" s="244" t="s">
        <v>1068</v>
      </c>
      <c r="G1310" s="241"/>
      <c r="H1310" s="243" t="s">
        <v>1</v>
      </c>
      <c r="I1310" s="245"/>
      <c r="J1310" s="241"/>
      <c r="K1310" s="241"/>
      <c r="L1310" s="246"/>
      <c r="M1310" s="247"/>
      <c r="N1310" s="248"/>
      <c r="O1310" s="248"/>
      <c r="P1310" s="248"/>
      <c r="Q1310" s="248"/>
      <c r="R1310" s="248"/>
      <c r="S1310" s="248"/>
      <c r="T1310" s="24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0" t="s">
        <v>185</v>
      </c>
      <c r="AU1310" s="250" t="s">
        <v>177</v>
      </c>
      <c r="AV1310" s="13" t="s">
        <v>83</v>
      </c>
      <c r="AW1310" s="13" t="s">
        <v>34</v>
      </c>
      <c r="AX1310" s="13" t="s">
        <v>76</v>
      </c>
      <c r="AY1310" s="250" t="s">
        <v>176</v>
      </c>
    </row>
    <row r="1311" s="14" customFormat="1">
      <c r="A1311" s="14"/>
      <c r="B1311" s="251"/>
      <c r="C1311" s="252"/>
      <c r="D1311" s="242" t="s">
        <v>185</v>
      </c>
      <c r="E1311" s="253" t="s">
        <v>1</v>
      </c>
      <c r="F1311" s="254" t="s">
        <v>1069</v>
      </c>
      <c r="G1311" s="252"/>
      <c r="H1311" s="255">
        <v>171.54400000000001</v>
      </c>
      <c r="I1311" s="256"/>
      <c r="J1311" s="252"/>
      <c r="K1311" s="252"/>
      <c r="L1311" s="257"/>
      <c r="M1311" s="258"/>
      <c r="N1311" s="259"/>
      <c r="O1311" s="259"/>
      <c r="P1311" s="259"/>
      <c r="Q1311" s="259"/>
      <c r="R1311" s="259"/>
      <c r="S1311" s="259"/>
      <c r="T1311" s="260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1" t="s">
        <v>185</v>
      </c>
      <c r="AU1311" s="261" t="s">
        <v>177</v>
      </c>
      <c r="AV1311" s="14" t="s">
        <v>85</v>
      </c>
      <c r="AW1311" s="14" t="s">
        <v>34</v>
      </c>
      <c r="AX1311" s="14" t="s">
        <v>76</v>
      </c>
      <c r="AY1311" s="261" t="s">
        <v>176</v>
      </c>
    </row>
    <row r="1312" s="14" customFormat="1">
      <c r="A1312" s="14"/>
      <c r="B1312" s="251"/>
      <c r="C1312" s="252"/>
      <c r="D1312" s="242" t="s">
        <v>185</v>
      </c>
      <c r="E1312" s="253" t="s">
        <v>1</v>
      </c>
      <c r="F1312" s="254" t="s">
        <v>1070</v>
      </c>
      <c r="G1312" s="252"/>
      <c r="H1312" s="255">
        <v>54.448</v>
      </c>
      <c r="I1312" s="256"/>
      <c r="J1312" s="252"/>
      <c r="K1312" s="252"/>
      <c r="L1312" s="257"/>
      <c r="M1312" s="258"/>
      <c r="N1312" s="259"/>
      <c r="O1312" s="259"/>
      <c r="P1312" s="259"/>
      <c r="Q1312" s="259"/>
      <c r="R1312" s="259"/>
      <c r="S1312" s="259"/>
      <c r="T1312" s="26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1" t="s">
        <v>185</v>
      </c>
      <c r="AU1312" s="261" t="s">
        <v>177</v>
      </c>
      <c r="AV1312" s="14" t="s">
        <v>85</v>
      </c>
      <c r="AW1312" s="14" t="s">
        <v>34</v>
      </c>
      <c r="AX1312" s="14" t="s">
        <v>76</v>
      </c>
      <c r="AY1312" s="261" t="s">
        <v>176</v>
      </c>
    </row>
    <row r="1313" s="14" customFormat="1">
      <c r="A1313" s="14"/>
      <c r="B1313" s="251"/>
      <c r="C1313" s="252"/>
      <c r="D1313" s="242" t="s">
        <v>185</v>
      </c>
      <c r="E1313" s="253" t="s">
        <v>1</v>
      </c>
      <c r="F1313" s="254" t="s">
        <v>1071</v>
      </c>
      <c r="G1313" s="252"/>
      <c r="H1313" s="255">
        <v>42.640000000000001</v>
      </c>
      <c r="I1313" s="256"/>
      <c r="J1313" s="252"/>
      <c r="K1313" s="252"/>
      <c r="L1313" s="257"/>
      <c r="M1313" s="258"/>
      <c r="N1313" s="259"/>
      <c r="O1313" s="259"/>
      <c r="P1313" s="259"/>
      <c r="Q1313" s="259"/>
      <c r="R1313" s="259"/>
      <c r="S1313" s="259"/>
      <c r="T1313" s="26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1" t="s">
        <v>185</v>
      </c>
      <c r="AU1313" s="261" t="s">
        <v>177</v>
      </c>
      <c r="AV1313" s="14" t="s">
        <v>85</v>
      </c>
      <c r="AW1313" s="14" t="s">
        <v>34</v>
      </c>
      <c r="AX1313" s="14" t="s">
        <v>76</v>
      </c>
      <c r="AY1313" s="261" t="s">
        <v>176</v>
      </c>
    </row>
    <row r="1314" s="14" customFormat="1">
      <c r="A1314" s="14"/>
      <c r="B1314" s="251"/>
      <c r="C1314" s="252"/>
      <c r="D1314" s="242" t="s">
        <v>185</v>
      </c>
      <c r="E1314" s="253" t="s">
        <v>1</v>
      </c>
      <c r="F1314" s="254" t="s">
        <v>1072</v>
      </c>
      <c r="G1314" s="252"/>
      <c r="H1314" s="255">
        <v>40.015999999999998</v>
      </c>
      <c r="I1314" s="256"/>
      <c r="J1314" s="252"/>
      <c r="K1314" s="252"/>
      <c r="L1314" s="257"/>
      <c r="M1314" s="258"/>
      <c r="N1314" s="259"/>
      <c r="O1314" s="259"/>
      <c r="P1314" s="259"/>
      <c r="Q1314" s="259"/>
      <c r="R1314" s="259"/>
      <c r="S1314" s="259"/>
      <c r="T1314" s="260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1" t="s">
        <v>185</v>
      </c>
      <c r="AU1314" s="261" t="s">
        <v>177</v>
      </c>
      <c r="AV1314" s="14" t="s">
        <v>85</v>
      </c>
      <c r="AW1314" s="14" t="s">
        <v>34</v>
      </c>
      <c r="AX1314" s="14" t="s">
        <v>76</v>
      </c>
      <c r="AY1314" s="261" t="s">
        <v>176</v>
      </c>
    </row>
    <row r="1315" s="14" customFormat="1">
      <c r="A1315" s="14"/>
      <c r="B1315" s="251"/>
      <c r="C1315" s="252"/>
      <c r="D1315" s="242" t="s">
        <v>185</v>
      </c>
      <c r="E1315" s="253" t="s">
        <v>1</v>
      </c>
      <c r="F1315" s="254" t="s">
        <v>1073</v>
      </c>
      <c r="G1315" s="252"/>
      <c r="H1315" s="255">
        <v>62.4512</v>
      </c>
      <c r="I1315" s="256"/>
      <c r="J1315" s="252"/>
      <c r="K1315" s="252"/>
      <c r="L1315" s="257"/>
      <c r="M1315" s="258"/>
      <c r="N1315" s="259"/>
      <c r="O1315" s="259"/>
      <c r="P1315" s="259"/>
      <c r="Q1315" s="259"/>
      <c r="R1315" s="259"/>
      <c r="S1315" s="259"/>
      <c r="T1315" s="260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1" t="s">
        <v>185</v>
      </c>
      <c r="AU1315" s="261" t="s">
        <v>177</v>
      </c>
      <c r="AV1315" s="14" t="s">
        <v>85</v>
      </c>
      <c r="AW1315" s="14" t="s">
        <v>34</v>
      </c>
      <c r="AX1315" s="14" t="s">
        <v>76</v>
      </c>
      <c r="AY1315" s="261" t="s">
        <v>176</v>
      </c>
    </row>
    <row r="1316" s="2" customFormat="1" ht="37.8" customHeight="1">
      <c r="A1316" s="39"/>
      <c r="B1316" s="40"/>
      <c r="C1316" s="227" t="s">
        <v>1074</v>
      </c>
      <c r="D1316" s="227" t="s">
        <v>179</v>
      </c>
      <c r="E1316" s="228" t="s">
        <v>1075</v>
      </c>
      <c r="F1316" s="229" t="s">
        <v>1076</v>
      </c>
      <c r="G1316" s="230" t="s">
        <v>243</v>
      </c>
      <c r="H1316" s="231">
        <v>325.041</v>
      </c>
      <c r="I1316" s="232"/>
      <c r="J1316" s="233">
        <f>ROUND(I1316*H1316,2)</f>
        <v>0</v>
      </c>
      <c r="K1316" s="229" t="s">
        <v>225</v>
      </c>
      <c r="L1316" s="45"/>
      <c r="M1316" s="234" t="s">
        <v>1</v>
      </c>
      <c r="N1316" s="235" t="s">
        <v>41</v>
      </c>
      <c r="O1316" s="92"/>
      <c r="P1316" s="236">
        <f>O1316*H1316</f>
        <v>0</v>
      </c>
      <c r="Q1316" s="236">
        <v>0</v>
      </c>
      <c r="R1316" s="236">
        <f>Q1316*H1316</f>
        <v>0</v>
      </c>
      <c r="S1316" s="236">
        <v>0.01</v>
      </c>
      <c r="T1316" s="237">
        <f>S1316*H1316</f>
        <v>3.25041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8" t="s">
        <v>183</v>
      </c>
      <c r="AT1316" s="238" t="s">
        <v>179</v>
      </c>
      <c r="AU1316" s="238" t="s">
        <v>177</v>
      </c>
      <c r="AY1316" s="18" t="s">
        <v>176</v>
      </c>
      <c r="BE1316" s="239">
        <f>IF(N1316="základní",J1316,0)</f>
        <v>0</v>
      </c>
      <c r="BF1316" s="239">
        <f>IF(N1316="snížená",J1316,0)</f>
        <v>0</v>
      </c>
      <c r="BG1316" s="239">
        <f>IF(N1316="zákl. přenesená",J1316,0)</f>
        <v>0</v>
      </c>
      <c r="BH1316" s="239">
        <f>IF(N1316="sníž. přenesená",J1316,0)</f>
        <v>0</v>
      </c>
      <c r="BI1316" s="239">
        <f>IF(N1316="nulová",J1316,0)</f>
        <v>0</v>
      </c>
      <c r="BJ1316" s="18" t="s">
        <v>83</v>
      </c>
      <c r="BK1316" s="239">
        <f>ROUND(I1316*H1316,2)</f>
        <v>0</v>
      </c>
      <c r="BL1316" s="18" t="s">
        <v>183</v>
      </c>
      <c r="BM1316" s="238" t="s">
        <v>1077</v>
      </c>
    </row>
    <row r="1317" s="2" customFormat="1">
      <c r="A1317" s="39"/>
      <c r="B1317" s="40"/>
      <c r="C1317" s="41"/>
      <c r="D1317" s="262" t="s">
        <v>194</v>
      </c>
      <c r="E1317" s="41"/>
      <c r="F1317" s="263" t="s">
        <v>1078</v>
      </c>
      <c r="G1317" s="41"/>
      <c r="H1317" s="41"/>
      <c r="I1317" s="264"/>
      <c r="J1317" s="41"/>
      <c r="K1317" s="41"/>
      <c r="L1317" s="45"/>
      <c r="M1317" s="265"/>
      <c r="N1317" s="266"/>
      <c r="O1317" s="92"/>
      <c r="P1317" s="92"/>
      <c r="Q1317" s="92"/>
      <c r="R1317" s="92"/>
      <c r="S1317" s="92"/>
      <c r="T1317" s="93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T1317" s="18" t="s">
        <v>194</v>
      </c>
      <c r="AU1317" s="18" t="s">
        <v>177</v>
      </c>
    </row>
    <row r="1318" s="13" customFormat="1">
      <c r="A1318" s="13"/>
      <c r="B1318" s="240"/>
      <c r="C1318" s="241"/>
      <c r="D1318" s="242" t="s">
        <v>185</v>
      </c>
      <c r="E1318" s="243" t="s">
        <v>1</v>
      </c>
      <c r="F1318" s="244" t="s">
        <v>207</v>
      </c>
      <c r="G1318" s="241"/>
      <c r="H1318" s="243" t="s">
        <v>1</v>
      </c>
      <c r="I1318" s="245"/>
      <c r="J1318" s="241"/>
      <c r="K1318" s="241"/>
      <c r="L1318" s="246"/>
      <c r="M1318" s="247"/>
      <c r="N1318" s="248"/>
      <c r="O1318" s="248"/>
      <c r="P1318" s="248"/>
      <c r="Q1318" s="248"/>
      <c r="R1318" s="248"/>
      <c r="S1318" s="248"/>
      <c r="T1318" s="24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0" t="s">
        <v>185</v>
      </c>
      <c r="AU1318" s="250" t="s">
        <v>177</v>
      </c>
      <c r="AV1318" s="13" t="s">
        <v>83</v>
      </c>
      <c r="AW1318" s="13" t="s">
        <v>34</v>
      </c>
      <c r="AX1318" s="13" t="s">
        <v>76</v>
      </c>
      <c r="AY1318" s="250" t="s">
        <v>176</v>
      </c>
    </row>
    <row r="1319" s="13" customFormat="1">
      <c r="A1319" s="13"/>
      <c r="B1319" s="240"/>
      <c r="C1319" s="241"/>
      <c r="D1319" s="242" t="s">
        <v>185</v>
      </c>
      <c r="E1319" s="243" t="s">
        <v>1</v>
      </c>
      <c r="F1319" s="244" t="s">
        <v>188</v>
      </c>
      <c r="G1319" s="241"/>
      <c r="H1319" s="243" t="s">
        <v>1</v>
      </c>
      <c r="I1319" s="245"/>
      <c r="J1319" s="241"/>
      <c r="K1319" s="241"/>
      <c r="L1319" s="246"/>
      <c r="M1319" s="247"/>
      <c r="N1319" s="248"/>
      <c r="O1319" s="248"/>
      <c r="P1319" s="248"/>
      <c r="Q1319" s="248"/>
      <c r="R1319" s="248"/>
      <c r="S1319" s="248"/>
      <c r="T1319" s="24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0" t="s">
        <v>185</v>
      </c>
      <c r="AU1319" s="250" t="s">
        <v>177</v>
      </c>
      <c r="AV1319" s="13" t="s">
        <v>83</v>
      </c>
      <c r="AW1319" s="13" t="s">
        <v>34</v>
      </c>
      <c r="AX1319" s="13" t="s">
        <v>76</v>
      </c>
      <c r="AY1319" s="250" t="s">
        <v>176</v>
      </c>
    </row>
    <row r="1320" s="13" customFormat="1">
      <c r="A1320" s="13"/>
      <c r="B1320" s="240"/>
      <c r="C1320" s="241"/>
      <c r="D1320" s="242" t="s">
        <v>185</v>
      </c>
      <c r="E1320" s="243" t="s">
        <v>1</v>
      </c>
      <c r="F1320" s="244" t="s">
        <v>208</v>
      </c>
      <c r="G1320" s="241"/>
      <c r="H1320" s="243" t="s">
        <v>1</v>
      </c>
      <c r="I1320" s="245"/>
      <c r="J1320" s="241"/>
      <c r="K1320" s="241"/>
      <c r="L1320" s="246"/>
      <c r="M1320" s="247"/>
      <c r="N1320" s="248"/>
      <c r="O1320" s="248"/>
      <c r="P1320" s="248"/>
      <c r="Q1320" s="248"/>
      <c r="R1320" s="248"/>
      <c r="S1320" s="248"/>
      <c r="T1320" s="24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0" t="s">
        <v>185</v>
      </c>
      <c r="AU1320" s="250" t="s">
        <v>177</v>
      </c>
      <c r="AV1320" s="13" t="s">
        <v>83</v>
      </c>
      <c r="AW1320" s="13" t="s">
        <v>34</v>
      </c>
      <c r="AX1320" s="13" t="s">
        <v>76</v>
      </c>
      <c r="AY1320" s="250" t="s">
        <v>176</v>
      </c>
    </row>
    <row r="1321" s="14" customFormat="1">
      <c r="A1321" s="14"/>
      <c r="B1321" s="251"/>
      <c r="C1321" s="252"/>
      <c r="D1321" s="242" t="s">
        <v>185</v>
      </c>
      <c r="E1321" s="253" t="s">
        <v>1</v>
      </c>
      <c r="F1321" s="254" t="s">
        <v>1079</v>
      </c>
      <c r="G1321" s="252"/>
      <c r="H1321" s="255">
        <v>45.526400000000002</v>
      </c>
      <c r="I1321" s="256"/>
      <c r="J1321" s="252"/>
      <c r="K1321" s="252"/>
      <c r="L1321" s="257"/>
      <c r="M1321" s="258"/>
      <c r="N1321" s="259"/>
      <c r="O1321" s="259"/>
      <c r="P1321" s="259"/>
      <c r="Q1321" s="259"/>
      <c r="R1321" s="259"/>
      <c r="S1321" s="259"/>
      <c r="T1321" s="26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1" t="s">
        <v>185</v>
      </c>
      <c r="AU1321" s="261" t="s">
        <v>177</v>
      </c>
      <c r="AV1321" s="14" t="s">
        <v>85</v>
      </c>
      <c r="AW1321" s="14" t="s">
        <v>34</v>
      </c>
      <c r="AX1321" s="14" t="s">
        <v>76</v>
      </c>
      <c r="AY1321" s="261" t="s">
        <v>176</v>
      </c>
    </row>
    <row r="1322" s="14" customFormat="1">
      <c r="A1322" s="14"/>
      <c r="B1322" s="251"/>
      <c r="C1322" s="252"/>
      <c r="D1322" s="242" t="s">
        <v>185</v>
      </c>
      <c r="E1322" s="253" t="s">
        <v>1</v>
      </c>
      <c r="F1322" s="254" t="s">
        <v>1080</v>
      </c>
      <c r="G1322" s="252"/>
      <c r="H1322" s="255">
        <v>54.448</v>
      </c>
      <c r="I1322" s="256"/>
      <c r="J1322" s="252"/>
      <c r="K1322" s="252"/>
      <c r="L1322" s="257"/>
      <c r="M1322" s="258"/>
      <c r="N1322" s="259"/>
      <c r="O1322" s="259"/>
      <c r="P1322" s="259"/>
      <c r="Q1322" s="259"/>
      <c r="R1322" s="259"/>
      <c r="S1322" s="259"/>
      <c r="T1322" s="26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1" t="s">
        <v>185</v>
      </c>
      <c r="AU1322" s="261" t="s">
        <v>177</v>
      </c>
      <c r="AV1322" s="14" t="s">
        <v>85</v>
      </c>
      <c r="AW1322" s="14" t="s">
        <v>34</v>
      </c>
      <c r="AX1322" s="14" t="s">
        <v>76</v>
      </c>
      <c r="AY1322" s="261" t="s">
        <v>176</v>
      </c>
    </row>
    <row r="1323" s="13" customFormat="1">
      <c r="A1323" s="13"/>
      <c r="B1323" s="240"/>
      <c r="C1323" s="241"/>
      <c r="D1323" s="242" t="s">
        <v>185</v>
      </c>
      <c r="E1323" s="243" t="s">
        <v>1</v>
      </c>
      <c r="F1323" s="244" t="s">
        <v>216</v>
      </c>
      <c r="G1323" s="241"/>
      <c r="H1323" s="243" t="s">
        <v>1</v>
      </c>
      <c r="I1323" s="245"/>
      <c r="J1323" s="241"/>
      <c r="K1323" s="241"/>
      <c r="L1323" s="246"/>
      <c r="M1323" s="247"/>
      <c r="N1323" s="248"/>
      <c r="O1323" s="248"/>
      <c r="P1323" s="248"/>
      <c r="Q1323" s="248"/>
      <c r="R1323" s="248"/>
      <c r="S1323" s="248"/>
      <c r="T1323" s="24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0" t="s">
        <v>185</v>
      </c>
      <c r="AU1323" s="250" t="s">
        <v>177</v>
      </c>
      <c r="AV1323" s="13" t="s">
        <v>83</v>
      </c>
      <c r="AW1323" s="13" t="s">
        <v>34</v>
      </c>
      <c r="AX1323" s="13" t="s">
        <v>76</v>
      </c>
      <c r="AY1323" s="250" t="s">
        <v>176</v>
      </c>
    </row>
    <row r="1324" s="14" customFormat="1">
      <c r="A1324" s="14"/>
      <c r="B1324" s="251"/>
      <c r="C1324" s="252"/>
      <c r="D1324" s="242" t="s">
        <v>185</v>
      </c>
      <c r="E1324" s="253" t="s">
        <v>1</v>
      </c>
      <c r="F1324" s="254" t="s">
        <v>1081</v>
      </c>
      <c r="G1324" s="252"/>
      <c r="H1324" s="255">
        <v>152.40199999999999</v>
      </c>
      <c r="I1324" s="256"/>
      <c r="J1324" s="252"/>
      <c r="K1324" s="252"/>
      <c r="L1324" s="257"/>
      <c r="M1324" s="258"/>
      <c r="N1324" s="259"/>
      <c r="O1324" s="259"/>
      <c r="P1324" s="259"/>
      <c r="Q1324" s="259"/>
      <c r="R1324" s="259"/>
      <c r="S1324" s="259"/>
      <c r="T1324" s="260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1" t="s">
        <v>185</v>
      </c>
      <c r="AU1324" s="261" t="s">
        <v>177</v>
      </c>
      <c r="AV1324" s="14" t="s">
        <v>85</v>
      </c>
      <c r="AW1324" s="14" t="s">
        <v>34</v>
      </c>
      <c r="AX1324" s="14" t="s">
        <v>76</v>
      </c>
      <c r="AY1324" s="261" t="s">
        <v>176</v>
      </c>
    </row>
    <row r="1325" s="14" customFormat="1">
      <c r="A1325" s="14"/>
      <c r="B1325" s="251"/>
      <c r="C1325" s="252"/>
      <c r="D1325" s="242" t="s">
        <v>185</v>
      </c>
      <c r="E1325" s="253" t="s">
        <v>1</v>
      </c>
      <c r="F1325" s="254" t="s">
        <v>1082</v>
      </c>
      <c r="G1325" s="252"/>
      <c r="H1325" s="255">
        <v>72.664599999999993</v>
      </c>
      <c r="I1325" s="256"/>
      <c r="J1325" s="252"/>
      <c r="K1325" s="252"/>
      <c r="L1325" s="257"/>
      <c r="M1325" s="258"/>
      <c r="N1325" s="259"/>
      <c r="O1325" s="259"/>
      <c r="P1325" s="259"/>
      <c r="Q1325" s="259"/>
      <c r="R1325" s="259"/>
      <c r="S1325" s="259"/>
      <c r="T1325" s="26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1" t="s">
        <v>185</v>
      </c>
      <c r="AU1325" s="261" t="s">
        <v>177</v>
      </c>
      <c r="AV1325" s="14" t="s">
        <v>85</v>
      </c>
      <c r="AW1325" s="14" t="s">
        <v>34</v>
      </c>
      <c r="AX1325" s="14" t="s">
        <v>76</v>
      </c>
      <c r="AY1325" s="261" t="s">
        <v>176</v>
      </c>
    </row>
    <row r="1326" s="2" customFormat="1" ht="24.15" customHeight="1">
      <c r="A1326" s="39"/>
      <c r="B1326" s="40"/>
      <c r="C1326" s="227" t="s">
        <v>1083</v>
      </c>
      <c r="D1326" s="227" t="s">
        <v>179</v>
      </c>
      <c r="E1326" s="228" t="s">
        <v>1084</v>
      </c>
      <c r="F1326" s="229" t="s">
        <v>1085</v>
      </c>
      <c r="G1326" s="230" t="s">
        <v>243</v>
      </c>
      <c r="H1326" s="231">
        <v>119.678</v>
      </c>
      <c r="I1326" s="232"/>
      <c r="J1326" s="233">
        <f>ROUND(I1326*H1326,2)</f>
        <v>0</v>
      </c>
      <c r="K1326" s="229" t="s">
        <v>225</v>
      </c>
      <c r="L1326" s="45"/>
      <c r="M1326" s="234" t="s">
        <v>1</v>
      </c>
      <c r="N1326" s="235" t="s">
        <v>41</v>
      </c>
      <c r="O1326" s="92"/>
      <c r="P1326" s="236">
        <f>O1326*H1326</f>
        <v>0</v>
      </c>
      <c r="Q1326" s="236">
        <v>0</v>
      </c>
      <c r="R1326" s="236">
        <f>Q1326*H1326</f>
        <v>0</v>
      </c>
      <c r="S1326" s="236">
        <v>0.068000000000000005</v>
      </c>
      <c r="T1326" s="237">
        <f>S1326*H1326</f>
        <v>8.1381040000000002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38" t="s">
        <v>183</v>
      </c>
      <c r="AT1326" s="238" t="s">
        <v>179</v>
      </c>
      <c r="AU1326" s="238" t="s">
        <v>177</v>
      </c>
      <c r="AY1326" s="18" t="s">
        <v>176</v>
      </c>
      <c r="BE1326" s="239">
        <f>IF(N1326="základní",J1326,0)</f>
        <v>0</v>
      </c>
      <c r="BF1326" s="239">
        <f>IF(N1326="snížená",J1326,0)</f>
        <v>0</v>
      </c>
      <c r="BG1326" s="239">
        <f>IF(N1326="zákl. přenesená",J1326,0)</f>
        <v>0</v>
      </c>
      <c r="BH1326" s="239">
        <f>IF(N1326="sníž. přenesená",J1326,0)</f>
        <v>0</v>
      </c>
      <c r="BI1326" s="239">
        <f>IF(N1326="nulová",J1326,0)</f>
        <v>0</v>
      </c>
      <c r="BJ1326" s="18" t="s">
        <v>83</v>
      </c>
      <c r="BK1326" s="239">
        <f>ROUND(I1326*H1326,2)</f>
        <v>0</v>
      </c>
      <c r="BL1326" s="18" t="s">
        <v>183</v>
      </c>
      <c r="BM1326" s="238" t="s">
        <v>1086</v>
      </c>
    </row>
    <row r="1327" s="2" customFormat="1">
      <c r="A1327" s="39"/>
      <c r="B1327" s="40"/>
      <c r="C1327" s="41"/>
      <c r="D1327" s="262" t="s">
        <v>194</v>
      </c>
      <c r="E1327" s="41"/>
      <c r="F1327" s="263" t="s">
        <v>1087</v>
      </c>
      <c r="G1327" s="41"/>
      <c r="H1327" s="41"/>
      <c r="I1327" s="264"/>
      <c r="J1327" s="41"/>
      <c r="K1327" s="41"/>
      <c r="L1327" s="45"/>
      <c r="M1327" s="265"/>
      <c r="N1327" s="266"/>
      <c r="O1327" s="92"/>
      <c r="P1327" s="92"/>
      <c r="Q1327" s="92"/>
      <c r="R1327" s="92"/>
      <c r="S1327" s="92"/>
      <c r="T1327" s="93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8" t="s">
        <v>194</v>
      </c>
      <c r="AU1327" s="18" t="s">
        <v>177</v>
      </c>
    </row>
    <row r="1328" s="13" customFormat="1">
      <c r="A1328" s="13"/>
      <c r="B1328" s="240"/>
      <c r="C1328" s="241"/>
      <c r="D1328" s="242" t="s">
        <v>185</v>
      </c>
      <c r="E1328" s="243" t="s">
        <v>1</v>
      </c>
      <c r="F1328" s="244" t="s">
        <v>207</v>
      </c>
      <c r="G1328" s="241"/>
      <c r="H1328" s="243" t="s">
        <v>1</v>
      </c>
      <c r="I1328" s="245"/>
      <c r="J1328" s="241"/>
      <c r="K1328" s="241"/>
      <c r="L1328" s="246"/>
      <c r="M1328" s="247"/>
      <c r="N1328" s="248"/>
      <c r="O1328" s="248"/>
      <c r="P1328" s="248"/>
      <c r="Q1328" s="248"/>
      <c r="R1328" s="248"/>
      <c r="S1328" s="248"/>
      <c r="T1328" s="24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0" t="s">
        <v>185</v>
      </c>
      <c r="AU1328" s="250" t="s">
        <v>177</v>
      </c>
      <c r="AV1328" s="13" t="s">
        <v>83</v>
      </c>
      <c r="AW1328" s="13" t="s">
        <v>34</v>
      </c>
      <c r="AX1328" s="13" t="s">
        <v>76</v>
      </c>
      <c r="AY1328" s="250" t="s">
        <v>176</v>
      </c>
    </row>
    <row r="1329" s="13" customFormat="1">
      <c r="A1329" s="13"/>
      <c r="B1329" s="240"/>
      <c r="C1329" s="241"/>
      <c r="D1329" s="242" t="s">
        <v>185</v>
      </c>
      <c r="E1329" s="243" t="s">
        <v>1</v>
      </c>
      <c r="F1329" s="244" t="s">
        <v>188</v>
      </c>
      <c r="G1329" s="241"/>
      <c r="H1329" s="243" t="s">
        <v>1</v>
      </c>
      <c r="I1329" s="245"/>
      <c r="J1329" s="241"/>
      <c r="K1329" s="241"/>
      <c r="L1329" s="246"/>
      <c r="M1329" s="247"/>
      <c r="N1329" s="248"/>
      <c r="O1329" s="248"/>
      <c r="P1329" s="248"/>
      <c r="Q1329" s="248"/>
      <c r="R1329" s="248"/>
      <c r="S1329" s="248"/>
      <c r="T1329" s="24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0" t="s">
        <v>185</v>
      </c>
      <c r="AU1329" s="250" t="s">
        <v>177</v>
      </c>
      <c r="AV1329" s="13" t="s">
        <v>83</v>
      </c>
      <c r="AW1329" s="13" t="s">
        <v>34</v>
      </c>
      <c r="AX1329" s="13" t="s">
        <v>76</v>
      </c>
      <c r="AY1329" s="250" t="s">
        <v>176</v>
      </c>
    </row>
    <row r="1330" s="13" customFormat="1">
      <c r="A1330" s="13"/>
      <c r="B1330" s="240"/>
      <c r="C1330" s="241"/>
      <c r="D1330" s="242" t="s">
        <v>185</v>
      </c>
      <c r="E1330" s="243" t="s">
        <v>1</v>
      </c>
      <c r="F1330" s="244" t="s">
        <v>208</v>
      </c>
      <c r="G1330" s="241"/>
      <c r="H1330" s="243" t="s">
        <v>1</v>
      </c>
      <c r="I1330" s="245"/>
      <c r="J1330" s="241"/>
      <c r="K1330" s="241"/>
      <c r="L1330" s="246"/>
      <c r="M1330" s="247"/>
      <c r="N1330" s="248"/>
      <c r="O1330" s="248"/>
      <c r="P1330" s="248"/>
      <c r="Q1330" s="248"/>
      <c r="R1330" s="248"/>
      <c r="S1330" s="248"/>
      <c r="T1330" s="24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0" t="s">
        <v>185</v>
      </c>
      <c r="AU1330" s="250" t="s">
        <v>177</v>
      </c>
      <c r="AV1330" s="13" t="s">
        <v>83</v>
      </c>
      <c r="AW1330" s="13" t="s">
        <v>34</v>
      </c>
      <c r="AX1330" s="13" t="s">
        <v>76</v>
      </c>
      <c r="AY1330" s="250" t="s">
        <v>176</v>
      </c>
    </row>
    <row r="1331" s="14" customFormat="1">
      <c r="A1331" s="14"/>
      <c r="B1331" s="251"/>
      <c r="C1331" s="252"/>
      <c r="D1331" s="242" t="s">
        <v>185</v>
      </c>
      <c r="E1331" s="253" t="s">
        <v>1</v>
      </c>
      <c r="F1331" s="254" t="s">
        <v>1088</v>
      </c>
      <c r="G1331" s="252"/>
      <c r="H1331" s="255">
        <v>25.038</v>
      </c>
      <c r="I1331" s="256"/>
      <c r="J1331" s="252"/>
      <c r="K1331" s="252"/>
      <c r="L1331" s="257"/>
      <c r="M1331" s="258"/>
      <c r="N1331" s="259"/>
      <c r="O1331" s="259"/>
      <c r="P1331" s="259"/>
      <c r="Q1331" s="259"/>
      <c r="R1331" s="259"/>
      <c r="S1331" s="259"/>
      <c r="T1331" s="26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1" t="s">
        <v>185</v>
      </c>
      <c r="AU1331" s="261" t="s">
        <v>177</v>
      </c>
      <c r="AV1331" s="14" t="s">
        <v>85</v>
      </c>
      <c r="AW1331" s="14" t="s">
        <v>34</v>
      </c>
      <c r="AX1331" s="14" t="s">
        <v>76</v>
      </c>
      <c r="AY1331" s="261" t="s">
        <v>176</v>
      </c>
    </row>
    <row r="1332" s="14" customFormat="1">
      <c r="A1332" s="14"/>
      <c r="B1332" s="251"/>
      <c r="C1332" s="252"/>
      <c r="D1332" s="242" t="s">
        <v>185</v>
      </c>
      <c r="E1332" s="253" t="s">
        <v>1</v>
      </c>
      <c r="F1332" s="254" t="s">
        <v>1089</v>
      </c>
      <c r="G1332" s="252"/>
      <c r="H1332" s="255">
        <v>43.68</v>
      </c>
      <c r="I1332" s="256"/>
      <c r="J1332" s="252"/>
      <c r="K1332" s="252"/>
      <c r="L1332" s="257"/>
      <c r="M1332" s="258"/>
      <c r="N1332" s="259"/>
      <c r="O1332" s="259"/>
      <c r="P1332" s="259"/>
      <c r="Q1332" s="259"/>
      <c r="R1332" s="259"/>
      <c r="S1332" s="259"/>
      <c r="T1332" s="26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1" t="s">
        <v>185</v>
      </c>
      <c r="AU1332" s="261" t="s">
        <v>177</v>
      </c>
      <c r="AV1332" s="14" t="s">
        <v>85</v>
      </c>
      <c r="AW1332" s="14" t="s">
        <v>34</v>
      </c>
      <c r="AX1332" s="14" t="s">
        <v>76</v>
      </c>
      <c r="AY1332" s="261" t="s">
        <v>176</v>
      </c>
    </row>
    <row r="1333" s="14" customFormat="1">
      <c r="A1333" s="14"/>
      <c r="B1333" s="251"/>
      <c r="C1333" s="252"/>
      <c r="D1333" s="242" t="s">
        <v>185</v>
      </c>
      <c r="E1333" s="253" t="s">
        <v>1</v>
      </c>
      <c r="F1333" s="254" t="s">
        <v>1090</v>
      </c>
      <c r="G1333" s="252"/>
      <c r="H1333" s="255">
        <v>50.960000000000001</v>
      </c>
      <c r="I1333" s="256"/>
      <c r="J1333" s="252"/>
      <c r="K1333" s="252"/>
      <c r="L1333" s="257"/>
      <c r="M1333" s="258"/>
      <c r="N1333" s="259"/>
      <c r="O1333" s="259"/>
      <c r="P1333" s="259"/>
      <c r="Q1333" s="259"/>
      <c r="R1333" s="259"/>
      <c r="S1333" s="259"/>
      <c r="T1333" s="26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1" t="s">
        <v>185</v>
      </c>
      <c r="AU1333" s="261" t="s">
        <v>177</v>
      </c>
      <c r="AV1333" s="14" t="s">
        <v>85</v>
      </c>
      <c r="AW1333" s="14" t="s">
        <v>34</v>
      </c>
      <c r="AX1333" s="14" t="s">
        <v>76</v>
      </c>
      <c r="AY1333" s="261" t="s">
        <v>176</v>
      </c>
    </row>
    <row r="1334" s="12" customFormat="1" ht="20.88" customHeight="1">
      <c r="A1334" s="12"/>
      <c r="B1334" s="211"/>
      <c r="C1334" s="212"/>
      <c r="D1334" s="213" t="s">
        <v>75</v>
      </c>
      <c r="E1334" s="225" t="s">
        <v>949</v>
      </c>
      <c r="F1334" s="225" t="s">
        <v>1091</v>
      </c>
      <c r="G1334" s="212"/>
      <c r="H1334" s="212"/>
      <c r="I1334" s="215"/>
      <c r="J1334" s="226">
        <f>BK1334</f>
        <v>0</v>
      </c>
      <c r="K1334" s="212"/>
      <c r="L1334" s="217"/>
      <c r="M1334" s="218"/>
      <c r="N1334" s="219"/>
      <c r="O1334" s="219"/>
      <c r="P1334" s="220">
        <f>SUM(P1335:P1362)</f>
        <v>0</v>
      </c>
      <c r="Q1334" s="219"/>
      <c r="R1334" s="220">
        <f>SUM(R1335:R1362)</f>
        <v>0</v>
      </c>
      <c r="S1334" s="219"/>
      <c r="T1334" s="221">
        <f>SUM(T1335:T1362)</f>
        <v>0</v>
      </c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R1334" s="222" t="s">
        <v>83</v>
      </c>
      <c r="AT1334" s="223" t="s">
        <v>75</v>
      </c>
      <c r="AU1334" s="223" t="s">
        <v>85</v>
      </c>
      <c r="AY1334" s="222" t="s">
        <v>176</v>
      </c>
      <c r="BK1334" s="224">
        <f>SUM(BK1335:BK1362)</f>
        <v>0</v>
      </c>
    </row>
    <row r="1335" s="2" customFormat="1" ht="16.5" customHeight="1">
      <c r="A1335" s="39"/>
      <c r="B1335" s="40"/>
      <c r="C1335" s="227" t="s">
        <v>1092</v>
      </c>
      <c r="D1335" s="227" t="s">
        <v>179</v>
      </c>
      <c r="E1335" s="228" t="s">
        <v>1093</v>
      </c>
      <c r="F1335" s="229" t="s">
        <v>1094</v>
      </c>
      <c r="G1335" s="230" t="s">
        <v>234</v>
      </c>
      <c r="H1335" s="231">
        <v>118.20999999999999</v>
      </c>
      <c r="I1335" s="232"/>
      <c r="J1335" s="233">
        <f>ROUND(I1335*H1335,2)</f>
        <v>0</v>
      </c>
      <c r="K1335" s="229" t="s">
        <v>225</v>
      </c>
      <c r="L1335" s="45"/>
      <c r="M1335" s="234" t="s">
        <v>1</v>
      </c>
      <c r="N1335" s="235" t="s">
        <v>41</v>
      </c>
      <c r="O1335" s="92"/>
      <c r="P1335" s="236">
        <f>O1335*H1335</f>
        <v>0</v>
      </c>
      <c r="Q1335" s="236">
        <v>0</v>
      </c>
      <c r="R1335" s="236">
        <f>Q1335*H1335</f>
        <v>0</v>
      </c>
      <c r="S1335" s="236">
        <v>0</v>
      </c>
      <c r="T1335" s="237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8" t="s">
        <v>183</v>
      </c>
      <c r="AT1335" s="238" t="s">
        <v>179</v>
      </c>
      <c r="AU1335" s="238" t="s">
        <v>177</v>
      </c>
      <c r="AY1335" s="18" t="s">
        <v>176</v>
      </c>
      <c r="BE1335" s="239">
        <f>IF(N1335="základní",J1335,0)</f>
        <v>0</v>
      </c>
      <c r="BF1335" s="239">
        <f>IF(N1335="snížená",J1335,0)</f>
        <v>0</v>
      </c>
      <c r="BG1335" s="239">
        <f>IF(N1335="zákl. přenesená",J1335,0)</f>
        <v>0</v>
      </c>
      <c r="BH1335" s="239">
        <f>IF(N1335="sníž. přenesená",J1335,0)</f>
        <v>0</v>
      </c>
      <c r="BI1335" s="239">
        <f>IF(N1335="nulová",J1335,0)</f>
        <v>0</v>
      </c>
      <c r="BJ1335" s="18" t="s">
        <v>83</v>
      </c>
      <c r="BK1335" s="239">
        <f>ROUND(I1335*H1335,2)</f>
        <v>0</v>
      </c>
      <c r="BL1335" s="18" t="s">
        <v>183</v>
      </c>
      <c r="BM1335" s="238" t="s">
        <v>1095</v>
      </c>
    </row>
    <row r="1336" s="2" customFormat="1">
      <c r="A1336" s="39"/>
      <c r="B1336" s="40"/>
      <c r="C1336" s="41"/>
      <c r="D1336" s="262" t="s">
        <v>194</v>
      </c>
      <c r="E1336" s="41"/>
      <c r="F1336" s="263" t="s">
        <v>1096</v>
      </c>
      <c r="G1336" s="41"/>
      <c r="H1336" s="41"/>
      <c r="I1336" s="264"/>
      <c r="J1336" s="41"/>
      <c r="K1336" s="41"/>
      <c r="L1336" s="45"/>
      <c r="M1336" s="265"/>
      <c r="N1336" s="266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194</v>
      </c>
      <c r="AU1336" s="18" t="s">
        <v>177</v>
      </c>
    </row>
    <row r="1337" s="2" customFormat="1" ht="33" customHeight="1">
      <c r="A1337" s="39"/>
      <c r="B1337" s="40"/>
      <c r="C1337" s="227" t="s">
        <v>1097</v>
      </c>
      <c r="D1337" s="227" t="s">
        <v>179</v>
      </c>
      <c r="E1337" s="228" t="s">
        <v>1098</v>
      </c>
      <c r="F1337" s="229" t="s">
        <v>1099</v>
      </c>
      <c r="G1337" s="230" t="s">
        <v>234</v>
      </c>
      <c r="H1337" s="231">
        <v>118.20999999999999</v>
      </c>
      <c r="I1337" s="232"/>
      <c r="J1337" s="233">
        <f>ROUND(I1337*H1337,2)</f>
        <v>0</v>
      </c>
      <c r="K1337" s="229" t="s">
        <v>225</v>
      </c>
      <c r="L1337" s="45"/>
      <c r="M1337" s="234" t="s">
        <v>1</v>
      </c>
      <c r="N1337" s="235" t="s">
        <v>41</v>
      </c>
      <c r="O1337" s="92"/>
      <c r="P1337" s="236">
        <f>O1337*H1337</f>
        <v>0</v>
      </c>
      <c r="Q1337" s="236">
        <v>0</v>
      </c>
      <c r="R1337" s="236">
        <f>Q1337*H1337</f>
        <v>0</v>
      </c>
      <c r="S1337" s="236">
        <v>0</v>
      </c>
      <c r="T1337" s="237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38" t="s">
        <v>183</v>
      </c>
      <c r="AT1337" s="238" t="s">
        <v>179</v>
      </c>
      <c r="AU1337" s="238" t="s">
        <v>177</v>
      </c>
      <c r="AY1337" s="18" t="s">
        <v>176</v>
      </c>
      <c r="BE1337" s="239">
        <f>IF(N1337="základní",J1337,0)</f>
        <v>0</v>
      </c>
      <c r="BF1337" s="239">
        <f>IF(N1337="snížená",J1337,0)</f>
        <v>0</v>
      </c>
      <c r="BG1337" s="239">
        <f>IF(N1337="zákl. přenesená",J1337,0)</f>
        <v>0</v>
      </c>
      <c r="BH1337" s="239">
        <f>IF(N1337="sníž. přenesená",J1337,0)</f>
        <v>0</v>
      </c>
      <c r="BI1337" s="239">
        <f>IF(N1337="nulová",J1337,0)</f>
        <v>0</v>
      </c>
      <c r="BJ1337" s="18" t="s">
        <v>83</v>
      </c>
      <c r="BK1337" s="239">
        <f>ROUND(I1337*H1337,2)</f>
        <v>0</v>
      </c>
      <c r="BL1337" s="18" t="s">
        <v>183</v>
      </c>
      <c r="BM1337" s="238" t="s">
        <v>1100</v>
      </c>
    </row>
    <row r="1338" s="2" customFormat="1">
      <c r="A1338" s="39"/>
      <c r="B1338" s="40"/>
      <c r="C1338" s="41"/>
      <c r="D1338" s="262" t="s">
        <v>194</v>
      </c>
      <c r="E1338" s="41"/>
      <c r="F1338" s="263" t="s">
        <v>1101</v>
      </c>
      <c r="G1338" s="41"/>
      <c r="H1338" s="41"/>
      <c r="I1338" s="264"/>
      <c r="J1338" s="41"/>
      <c r="K1338" s="41"/>
      <c r="L1338" s="45"/>
      <c r="M1338" s="265"/>
      <c r="N1338" s="266"/>
      <c r="O1338" s="92"/>
      <c r="P1338" s="92"/>
      <c r="Q1338" s="92"/>
      <c r="R1338" s="92"/>
      <c r="S1338" s="92"/>
      <c r="T1338" s="93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18" t="s">
        <v>194</v>
      </c>
      <c r="AU1338" s="18" t="s">
        <v>177</v>
      </c>
    </row>
    <row r="1339" s="2" customFormat="1" ht="24.15" customHeight="1">
      <c r="A1339" s="39"/>
      <c r="B1339" s="40"/>
      <c r="C1339" s="227" t="s">
        <v>1102</v>
      </c>
      <c r="D1339" s="227" t="s">
        <v>179</v>
      </c>
      <c r="E1339" s="228" t="s">
        <v>1103</v>
      </c>
      <c r="F1339" s="229" t="s">
        <v>1104</v>
      </c>
      <c r="G1339" s="230" t="s">
        <v>234</v>
      </c>
      <c r="H1339" s="231">
        <v>2245.9899999999998</v>
      </c>
      <c r="I1339" s="232"/>
      <c r="J1339" s="233">
        <f>ROUND(I1339*H1339,2)</f>
        <v>0</v>
      </c>
      <c r="K1339" s="229" t="s">
        <v>225</v>
      </c>
      <c r="L1339" s="45"/>
      <c r="M1339" s="234" t="s">
        <v>1</v>
      </c>
      <c r="N1339" s="235" t="s">
        <v>41</v>
      </c>
      <c r="O1339" s="92"/>
      <c r="P1339" s="236">
        <f>O1339*H1339</f>
        <v>0</v>
      </c>
      <c r="Q1339" s="236">
        <v>0</v>
      </c>
      <c r="R1339" s="236">
        <f>Q1339*H1339</f>
        <v>0</v>
      </c>
      <c r="S1339" s="236">
        <v>0</v>
      </c>
      <c r="T1339" s="237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38" t="s">
        <v>183</v>
      </c>
      <c r="AT1339" s="238" t="s">
        <v>179</v>
      </c>
      <c r="AU1339" s="238" t="s">
        <v>177</v>
      </c>
      <c r="AY1339" s="18" t="s">
        <v>176</v>
      </c>
      <c r="BE1339" s="239">
        <f>IF(N1339="základní",J1339,0)</f>
        <v>0</v>
      </c>
      <c r="BF1339" s="239">
        <f>IF(N1339="snížená",J1339,0)</f>
        <v>0</v>
      </c>
      <c r="BG1339" s="239">
        <f>IF(N1339="zákl. přenesená",J1339,0)</f>
        <v>0</v>
      </c>
      <c r="BH1339" s="239">
        <f>IF(N1339="sníž. přenesená",J1339,0)</f>
        <v>0</v>
      </c>
      <c r="BI1339" s="239">
        <f>IF(N1339="nulová",J1339,0)</f>
        <v>0</v>
      </c>
      <c r="BJ1339" s="18" t="s">
        <v>83</v>
      </c>
      <c r="BK1339" s="239">
        <f>ROUND(I1339*H1339,2)</f>
        <v>0</v>
      </c>
      <c r="BL1339" s="18" t="s">
        <v>183</v>
      </c>
      <c r="BM1339" s="238" t="s">
        <v>1105</v>
      </c>
    </row>
    <row r="1340" s="2" customFormat="1">
      <c r="A1340" s="39"/>
      <c r="B1340" s="40"/>
      <c r="C1340" s="41"/>
      <c r="D1340" s="262" t="s">
        <v>194</v>
      </c>
      <c r="E1340" s="41"/>
      <c r="F1340" s="263" t="s">
        <v>1106</v>
      </c>
      <c r="G1340" s="41"/>
      <c r="H1340" s="41"/>
      <c r="I1340" s="264"/>
      <c r="J1340" s="41"/>
      <c r="K1340" s="41"/>
      <c r="L1340" s="45"/>
      <c r="M1340" s="265"/>
      <c r="N1340" s="266"/>
      <c r="O1340" s="92"/>
      <c r="P1340" s="92"/>
      <c r="Q1340" s="92"/>
      <c r="R1340" s="92"/>
      <c r="S1340" s="92"/>
      <c r="T1340" s="93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T1340" s="18" t="s">
        <v>194</v>
      </c>
      <c r="AU1340" s="18" t="s">
        <v>177</v>
      </c>
    </row>
    <row r="1341" s="14" customFormat="1">
      <c r="A1341" s="14"/>
      <c r="B1341" s="251"/>
      <c r="C1341" s="252"/>
      <c r="D1341" s="242" t="s">
        <v>185</v>
      </c>
      <c r="E1341" s="252"/>
      <c r="F1341" s="254" t="s">
        <v>1107</v>
      </c>
      <c r="G1341" s="252"/>
      <c r="H1341" s="255">
        <v>2245.9899999999998</v>
      </c>
      <c r="I1341" s="256"/>
      <c r="J1341" s="252"/>
      <c r="K1341" s="252"/>
      <c r="L1341" s="257"/>
      <c r="M1341" s="258"/>
      <c r="N1341" s="259"/>
      <c r="O1341" s="259"/>
      <c r="P1341" s="259"/>
      <c r="Q1341" s="259"/>
      <c r="R1341" s="259"/>
      <c r="S1341" s="259"/>
      <c r="T1341" s="26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1" t="s">
        <v>185</v>
      </c>
      <c r="AU1341" s="261" t="s">
        <v>177</v>
      </c>
      <c r="AV1341" s="14" t="s">
        <v>85</v>
      </c>
      <c r="AW1341" s="14" t="s">
        <v>4</v>
      </c>
      <c r="AX1341" s="14" t="s">
        <v>83</v>
      </c>
      <c r="AY1341" s="261" t="s">
        <v>176</v>
      </c>
    </row>
    <row r="1342" s="2" customFormat="1" ht="33" customHeight="1">
      <c r="A1342" s="39"/>
      <c r="B1342" s="40"/>
      <c r="C1342" s="227" t="s">
        <v>1108</v>
      </c>
      <c r="D1342" s="227" t="s">
        <v>179</v>
      </c>
      <c r="E1342" s="228" t="s">
        <v>1109</v>
      </c>
      <c r="F1342" s="229" t="s">
        <v>1110</v>
      </c>
      <c r="G1342" s="230" t="s">
        <v>234</v>
      </c>
      <c r="H1342" s="231">
        <v>118.20999999999999</v>
      </c>
      <c r="I1342" s="232"/>
      <c r="J1342" s="233">
        <f>ROUND(I1342*H1342,2)</f>
        <v>0</v>
      </c>
      <c r="K1342" s="229" t="s">
        <v>225</v>
      </c>
      <c r="L1342" s="45"/>
      <c r="M1342" s="234" t="s">
        <v>1</v>
      </c>
      <c r="N1342" s="235" t="s">
        <v>41</v>
      </c>
      <c r="O1342" s="92"/>
      <c r="P1342" s="236">
        <f>O1342*H1342</f>
        <v>0</v>
      </c>
      <c r="Q1342" s="236">
        <v>0</v>
      </c>
      <c r="R1342" s="236">
        <f>Q1342*H1342</f>
        <v>0</v>
      </c>
      <c r="S1342" s="236">
        <v>0</v>
      </c>
      <c r="T1342" s="237">
        <f>S1342*H1342</f>
        <v>0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38" t="s">
        <v>183</v>
      </c>
      <c r="AT1342" s="238" t="s">
        <v>179</v>
      </c>
      <c r="AU1342" s="238" t="s">
        <v>177</v>
      </c>
      <c r="AY1342" s="18" t="s">
        <v>176</v>
      </c>
      <c r="BE1342" s="239">
        <f>IF(N1342="základní",J1342,0)</f>
        <v>0</v>
      </c>
      <c r="BF1342" s="239">
        <f>IF(N1342="snížená",J1342,0)</f>
        <v>0</v>
      </c>
      <c r="BG1342" s="239">
        <f>IF(N1342="zákl. přenesená",J1342,0)</f>
        <v>0</v>
      </c>
      <c r="BH1342" s="239">
        <f>IF(N1342="sníž. přenesená",J1342,0)</f>
        <v>0</v>
      </c>
      <c r="BI1342" s="239">
        <f>IF(N1342="nulová",J1342,0)</f>
        <v>0</v>
      </c>
      <c r="BJ1342" s="18" t="s">
        <v>83</v>
      </c>
      <c r="BK1342" s="239">
        <f>ROUND(I1342*H1342,2)</f>
        <v>0</v>
      </c>
      <c r="BL1342" s="18" t="s">
        <v>183</v>
      </c>
      <c r="BM1342" s="238" t="s">
        <v>1111</v>
      </c>
    </row>
    <row r="1343" s="2" customFormat="1">
      <c r="A1343" s="39"/>
      <c r="B1343" s="40"/>
      <c r="C1343" s="41"/>
      <c r="D1343" s="262" t="s">
        <v>194</v>
      </c>
      <c r="E1343" s="41"/>
      <c r="F1343" s="263" t="s">
        <v>1112</v>
      </c>
      <c r="G1343" s="41"/>
      <c r="H1343" s="41"/>
      <c r="I1343" s="264"/>
      <c r="J1343" s="41"/>
      <c r="K1343" s="41"/>
      <c r="L1343" s="45"/>
      <c r="M1343" s="265"/>
      <c r="N1343" s="266"/>
      <c r="O1343" s="92"/>
      <c r="P1343" s="92"/>
      <c r="Q1343" s="92"/>
      <c r="R1343" s="92"/>
      <c r="S1343" s="92"/>
      <c r="T1343" s="93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T1343" s="18" t="s">
        <v>194</v>
      </c>
      <c r="AU1343" s="18" t="s">
        <v>177</v>
      </c>
    </row>
    <row r="1344" s="2" customFormat="1" ht="33" customHeight="1">
      <c r="A1344" s="39"/>
      <c r="B1344" s="40"/>
      <c r="C1344" s="227" t="s">
        <v>1113</v>
      </c>
      <c r="D1344" s="227" t="s">
        <v>179</v>
      </c>
      <c r="E1344" s="228" t="s">
        <v>1114</v>
      </c>
      <c r="F1344" s="229" t="s">
        <v>1115</v>
      </c>
      <c r="G1344" s="230" t="s">
        <v>234</v>
      </c>
      <c r="H1344" s="231">
        <v>0.59099999999999997</v>
      </c>
      <c r="I1344" s="232"/>
      <c r="J1344" s="233">
        <f>ROUND(I1344*H1344,2)</f>
        <v>0</v>
      </c>
      <c r="K1344" s="229" t="s">
        <v>225</v>
      </c>
      <c r="L1344" s="45"/>
      <c r="M1344" s="234" t="s">
        <v>1</v>
      </c>
      <c r="N1344" s="235" t="s">
        <v>41</v>
      </c>
      <c r="O1344" s="92"/>
      <c r="P1344" s="236">
        <f>O1344*H1344</f>
        <v>0</v>
      </c>
      <c r="Q1344" s="236">
        <v>0</v>
      </c>
      <c r="R1344" s="236">
        <f>Q1344*H1344</f>
        <v>0</v>
      </c>
      <c r="S1344" s="236">
        <v>0</v>
      </c>
      <c r="T1344" s="237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38" t="s">
        <v>183</v>
      </c>
      <c r="AT1344" s="238" t="s">
        <v>179</v>
      </c>
      <c r="AU1344" s="238" t="s">
        <v>177</v>
      </c>
      <c r="AY1344" s="18" t="s">
        <v>176</v>
      </c>
      <c r="BE1344" s="239">
        <f>IF(N1344="základní",J1344,0)</f>
        <v>0</v>
      </c>
      <c r="BF1344" s="239">
        <f>IF(N1344="snížená",J1344,0)</f>
        <v>0</v>
      </c>
      <c r="BG1344" s="239">
        <f>IF(N1344="zákl. přenesená",J1344,0)</f>
        <v>0</v>
      </c>
      <c r="BH1344" s="239">
        <f>IF(N1344="sníž. přenesená",J1344,0)</f>
        <v>0</v>
      </c>
      <c r="BI1344" s="239">
        <f>IF(N1344="nulová",J1344,0)</f>
        <v>0</v>
      </c>
      <c r="BJ1344" s="18" t="s">
        <v>83</v>
      </c>
      <c r="BK1344" s="239">
        <f>ROUND(I1344*H1344,2)</f>
        <v>0</v>
      </c>
      <c r="BL1344" s="18" t="s">
        <v>183</v>
      </c>
      <c r="BM1344" s="238" t="s">
        <v>1116</v>
      </c>
    </row>
    <row r="1345" s="2" customFormat="1">
      <c r="A1345" s="39"/>
      <c r="B1345" s="40"/>
      <c r="C1345" s="41"/>
      <c r="D1345" s="262" t="s">
        <v>194</v>
      </c>
      <c r="E1345" s="41"/>
      <c r="F1345" s="263" t="s">
        <v>1117</v>
      </c>
      <c r="G1345" s="41"/>
      <c r="H1345" s="41"/>
      <c r="I1345" s="264"/>
      <c r="J1345" s="41"/>
      <c r="K1345" s="41"/>
      <c r="L1345" s="45"/>
      <c r="M1345" s="265"/>
      <c r="N1345" s="266"/>
      <c r="O1345" s="92"/>
      <c r="P1345" s="92"/>
      <c r="Q1345" s="92"/>
      <c r="R1345" s="92"/>
      <c r="S1345" s="92"/>
      <c r="T1345" s="93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T1345" s="18" t="s">
        <v>194</v>
      </c>
      <c r="AU1345" s="18" t="s">
        <v>177</v>
      </c>
    </row>
    <row r="1346" s="14" customFormat="1">
      <c r="A1346" s="14"/>
      <c r="B1346" s="251"/>
      <c r="C1346" s="252"/>
      <c r="D1346" s="242" t="s">
        <v>185</v>
      </c>
      <c r="E1346" s="252"/>
      <c r="F1346" s="254" t="s">
        <v>1118</v>
      </c>
      <c r="G1346" s="252"/>
      <c r="H1346" s="255">
        <v>0.59099999999999997</v>
      </c>
      <c r="I1346" s="256"/>
      <c r="J1346" s="252"/>
      <c r="K1346" s="252"/>
      <c r="L1346" s="257"/>
      <c r="M1346" s="258"/>
      <c r="N1346" s="259"/>
      <c r="O1346" s="259"/>
      <c r="P1346" s="259"/>
      <c r="Q1346" s="259"/>
      <c r="R1346" s="259"/>
      <c r="S1346" s="259"/>
      <c r="T1346" s="260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1" t="s">
        <v>185</v>
      </c>
      <c r="AU1346" s="261" t="s">
        <v>177</v>
      </c>
      <c r="AV1346" s="14" t="s">
        <v>85</v>
      </c>
      <c r="AW1346" s="14" t="s">
        <v>4</v>
      </c>
      <c r="AX1346" s="14" t="s">
        <v>83</v>
      </c>
      <c r="AY1346" s="261" t="s">
        <v>176</v>
      </c>
    </row>
    <row r="1347" s="2" customFormat="1" ht="33" customHeight="1">
      <c r="A1347" s="39"/>
      <c r="B1347" s="40"/>
      <c r="C1347" s="227" t="s">
        <v>1119</v>
      </c>
      <c r="D1347" s="227" t="s">
        <v>179</v>
      </c>
      <c r="E1347" s="228" t="s">
        <v>1120</v>
      </c>
      <c r="F1347" s="229" t="s">
        <v>1121</v>
      </c>
      <c r="G1347" s="230" t="s">
        <v>234</v>
      </c>
      <c r="H1347" s="231">
        <v>1.1819999999999999</v>
      </c>
      <c r="I1347" s="232"/>
      <c r="J1347" s="233">
        <f>ROUND(I1347*H1347,2)</f>
        <v>0</v>
      </c>
      <c r="K1347" s="229" t="s">
        <v>225</v>
      </c>
      <c r="L1347" s="45"/>
      <c r="M1347" s="234" t="s">
        <v>1</v>
      </c>
      <c r="N1347" s="235" t="s">
        <v>41</v>
      </c>
      <c r="O1347" s="92"/>
      <c r="P1347" s="236">
        <f>O1347*H1347</f>
        <v>0</v>
      </c>
      <c r="Q1347" s="236">
        <v>0</v>
      </c>
      <c r="R1347" s="236">
        <f>Q1347*H1347</f>
        <v>0</v>
      </c>
      <c r="S1347" s="236">
        <v>0</v>
      </c>
      <c r="T1347" s="237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38" t="s">
        <v>183</v>
      </c>
      <c r="AT1347" s="238" t="s">
        <v>179</v>
      </c>
      <c r="AU1347" s="238" t="s">
        <v>177</v>
      </c>
      <c r="AY1347" s="18" t="s">
        <v>176</v>
      </c>
      <c r="BE1347" s="239">
        <f>IF(N1347="základní",J1347,0)</f>
        <v>0</v>
      </c>
      <c r="BF1347" s="239">
        <f>IF(N1347="snížená",J1347,0)</f>
        <v>0</v>
      </c>
      <c r="BG1347" s="239">
        <f>IF(N1347="zákl. přenesená",J1347,0)</f>
        <v>0</v>
      </c>
      <c r="BH1347" s="239">
        <f>IF(N1347="sníž. přenesená",J1347,0)</f>
        <v>0</v>
      </c>
      <c r="BI1347" s="239">
        <f>IF(N1347="nulová",J1347,0)</f>
        <v>0</v>
      </c>
      <c r="BJ1347" s="18" t="s">
        <v>83</v>
      </c>
      <c r="BK1347" s="239">
        <f>ROUND(I1347*H1347,2)</f>
        <v>0</v>
      </c>
      <c r="BL1347" s="18" t="s">
        <v>183</v>
      </c>
      <c r="BM1347" s="238" t="s">
        <v>1122</v>
      </c>
    </row>
    <row r="1348" s="2" customFormat="1">
      <c r="A1348" s="39"/>
      <c r="B1348" s="40"/>
      <c r="C1348" s="41"/>
      <c r="D1348" s="262" t="s">
        <v>194</v>
      </c>
      <c r="E1348" s="41"/>
      <c r="F1348" s="263" t="s">
        <v>1123</v>
      </c>
      <c r="G1348" s="41"/>
      <c r="H1348" s="41"/>
      <c r="I1348" s="264"/>
      <c r="J1348" s="41"/>
      <c r="K1348" s="41"/>
      <c r="L1348" s="45"/>
      <c r="M1348" s="265"/>
      <c r="N1348" s="266"/>
      <c r="O1348" s="92"/>
      <c r="P1348" s="92"/>
      <c r="Q1348" s="92"/>
      <c r="R1348" s="92"/>
      <c r="S1348" s="92"/>
      <c r="T1348" s="93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T1348" s="18" t="s">
        <v>194</v>
      </c>
      <c r="AU1348" s="18" t="s">
        <v>177</v>
      </c>
    </row>
    <row r="1349" s="14" customFormat="1">
      <c r="A1349" s="14"/>
      <c r="B1349" s="251"/>
      <c r="C1349" s="252"/>
      <c r="D1349" s="242" t="s">
        <v>185</v>
      </c>
      <c r="E1349" s="252"/>
      <c r="F1349" s="254" t="s">
        <v>1124</v>
      </c>
      <c r="G1349" s="252"/>
      <c r="H1349" s="255">
        <v>1.1819999999999999</v>
      </c>
      <c r="I1349" s="256"/>
      <c r="J1349" s="252"/>
      <c r="K1349" s="252"/>
      <c r="L1349" s="257"/>
      <c r="M1349" s="258"/>
      <c r="N1349" s="259"/>
      <c r="O1349" s="259"/>
      <c r="P1349" s="259"/>
      <c r="Q1349" s="259"/>
      <c r="R1349" s="259"/>
      <c r="S1349" s="259"/>
      <c r="T1349" s="26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1" t="s">
        <v>185</v>
      </c>
      <c r="AU1349" s="261" t="s">
        <v>177</v>
      </c>
      <c r="AV1349" s="14" t="s">
        <v>85</v>
      </c>
      <c r="AW1349" s="14" t="s">
        <v>4</v>
      </c>
      <c r="AX1349" s="14" t="s">
        <v>83</v>
      </c>
      <c r="AY1349" s="261" t="s">
        <v>176</v>
      </c>
    </row>
    <row r="1350" s="2" customFormat="1" ht="37.8" customHeight="1">
      <c r="A1350" s="39"/>
      <c r="B1350" s="40"/>
      <c r="C1350" s="227" t="s">
        <v>1125</v>
      </c>
      <c r="D1350" s="227" t="s">
        <v>179</v>
      </c>
      <c r="E1350" s="228" t="s">
        <v>1126</v>
      </c>
      <c r="F1350" s="229" t="s">
        <v>1127</v>
      </c>
      <c r="G1350" s="230" t="s">
        <v>234</v>
      </c>
      <c r="H1350" s="231">
        <v>11.821</v>
      </c>
      <c r="I1350" s="232"/>
      <c r="J1350" s="233">
        <f>ROUND(I1350*H1350,2)</f>
        <v>0</v>
      </c>
      <c r="K1350" s="229" t="s">
        <v>225</v>
      </c>
      <c r="L1350" s="45"/>
      <c r="M1350" s="234" t="s">
        <v>1</v>
      </c>
      <c r="N1350" s="235" t="s">
        <v>41</v>
      </c>
      <c r="O1350" s="92"/>
      <c r="P1350" s="236">
        <f>O1350*H1350</f>
        <v>0</v>
      </c>
      <c r="Q1350" s="236">
        <v>0</v>
      </c>
      <c r="R1350" s="236">
        <f>Q1350*H1350</f>
        <v>0</v>
      </c>
      <c r="S1350" s="236">
        <v>0</v>
      </c>
      <c r="T1350" s="237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38" t="s">
        <v>183</v>
      </c>
      <c r="AT1350" s="238" t="s">
        <v>179</v>
      </c>
      <c r="AU1350" s="238" t="s">
        <v>177</v>
      </c>
      <c r="AY1350" s="18" t="s">
        <v>176</v>
      </c>
      <c r="BE1350" s="239">
        <f>IF(N1350="základní",J1350,0)</f>
        <v>0</v>
      </c>
      <c r="BF1350" s="239">
        <f>IF(N1350="snížená",J1350,0)</f>
        <v>0</v>
      </c>
      <c r="BG1350" s="239">
        <f>IF(N1350="zákl. přenesená",J1350,0)</f>
        <v>0</v>
      </c>
      <c r="BH1350" s="239">
        <f>IF(N1350="sníž. přenesená",J1350,0)</f>
        <v>0</v>
      </c>
      <c r="BI1350" s="239">
        <f>IF(N1350="nulová",J1350,0)</f>
        <v>0</v>
      </c>
      <c r="BJ1350" s="18" t="s">
        <v>83</v>
      </c>
      <c r="BK1350" s="239">
        <f>ROUND(I1350*H1350,2)</f>
        <v>0</v>
      </c>
      <c r="BL1350" s="18" t="s">
        <v>183</v>
      </c>
      <c r="BM1350" s="238" t="s">
        <v>1128</v>
      </c>
    </row>
    <row r="1351" s="2" customFormat="1">
      <c r="A1351" s="39"/>
      <c r="B1351" s="40"/>
      <c r="C1351" s="41"/>
      <c r="D1351" s="262" t="s">
        <v>194</v>
      </c>
      <c r="E1351" s="41"/>
      <c r="F1351" s="263" t="s">
        <v>1129</v>
      </c>
      <c r="G1351" s="41"/>
      <c r="H1351" s="41"/>
      <c r="I1351" s="264"/>
      <c r="J1351" s="41"/>
      <c r="K1351" s="41"/>
      <c r="L1351" s="45"/>
      <c r="M1351" s="265"/>
      <c r="N1351" s="266"/>
      <c r="O1351" s="92"/>
      <c r="P1351" s="92"/>
      <c r="Q1351" s="92"/>
      <c r="R1351" s="92"/>
      <c r="S1351" s="92"/>
      <c r="T1351" s="93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T1351" s="18" t="s">
        <v>194</v>
      </c>
      <c r="AU1351" s="18" t="s">
        <v>177</v>
      </c>
    </row>
    <row r="1352" s="14" customFormat="1">
      <c r="A1352" s="14"/>
      <c r="B1352" s="251"/>
      <c r="C1352" s="252"/>
      <c r="D1352" s="242" t="s">
        <v>185</v>
      </c>
      <c r="E1352" s="252"/>
      <c r="F1352" s="254" t="s">
        <v>1130</v>
      </c>
      <c r="G1352" s="252"/>
      <c r="H1352" s="255">
        <v>11.821</v>
      </c>
      <c r="I1352" s="256"/>
      <c r="J1352" s="252"/>
      <c r="K1352" s="252"/>
      <c r="L1352" s="257"/>
      <c r="M1352" s="258"/>
      <c r="N1352" s="259"/>
      <c r="O1352" s="259"/>
      <c r="P1352" s="259"/>
      <c r="Q1352" s="259"/>
      <c r="R1352" s="259"/>
      <c r="S1352" s="259"/>
      <c r="T1352" s="260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1" t="s">
        <v>185</v>
      </c>
      <c r="AU1352" s="261" t="s">
        <v>177</v>
      </c>
      <c r="AV1352" s="14" t="s">
        <v>85</v>
      </c>
      <c r="AW1352" s="14" t="s">
        <v>4</v>
      </c>
      <c r="AX1352" s="14" t="s">
        <v>83</v>
      </c>
      <c r="AY1352" s="261" t="s">
        <v>176</v>
      </c>
    </row>
    <row r="1353" s="2" customFormat="1" ht="44.25" customHeight="1">
      <c r="A1353" s="39"/>
      <c r="B1353" s="40"/>
      <c r="C1353" s="227" t="s">
        <v>1131</v>
      </c>
      <c r="D1353" s="227" t="s">
        <v>179</v>
      </c>
      <c r="E1353" s="228" t="s">
        <v>1132</v>
      </c>
      <c r="F1353" s="229" t="s">
        <v>1133</v>
      </c>
      <c r="G1353" s="230" t="s">
        <v>234</v>
      </c>
      <c r="H1353" s="231">
        <v>94.567999999999998</v>
      </c>
      <c r="I1353" s="232"/>
      <c r="J1353" s="233">
        <f>ROUND(I1353*H1353,2)</f>
        <v>0</v>
      </c>
      <c r="K1353" s="229" t="s">
        <v>225</v>
      </c>
      <c r="L1353" s="45"/>
      <c r="M1353" s="234" t="s">
        <v>1</v>
      </c>
      <c r="N1353" s="235" t="s">
        <v>41</v>
      </c>
      <c r="O1353" s="92"/>
      <c r="P1353" s="236">
        <f>O1353*H1353</f>
        <v>0</v>
      </c>
      <c r="Q1353" s="236">
        <v>0</v>
      </c>
      <c r="R1353" s="236">
        <f>Q1353*H1353</f>
        <v>0</v>
      </c>
      <c r="S1353" s="236">
        <v>0</v>
      </c>
      <c r="T1353" s="237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8" t="s">
        <v>183</v>
      </c>
      <c r="AT1353" s="238" t="s">
        <v>179</v>
      </c>
      <c r="AU1353" s="238" t="s">
        <v>177</v>
      </c>
      <c r="AY1353" s="18" t="s">
        <v>176</v>
      </c>
      <c r="BE1353" s="239">
        <f>IF(N1353="základní",J1353,0)</f>
        <v>0</v>
      </c>
      <c r="BF1353" s="239">
        <f>IF(N1353="snížená",J1353,0)</f>
        <v>0</v>
      </c>
      <c r="BG1353" s="239">
        <f>IF(N1353="zákl. přenesená",J1353,0)</f>
        <v>0</v>
      </c>
      <c r="BH1353" s="239">
        <f>IF(N1353="sníž. přenesená",J1353,0)</f>
        <v>0</v>
      </c>
      <c r="BI1353" s="239">
        <f>IF(N1353="nulová",J1353,0)</f>
        <v>0</v>
      </c>
      <c r="BJ1353" s="18" t="s">
        <v>83</v>
      </c>
      <c r="BK1353" s="239">
        <f>ROUND(I1353*H1353,2)</f>
        <v>0</v>
      </c>
      <c r="BL1353" s="18" t="s">
        <v>183</v>
      </c>
      <c r="BM1353" s="238" t="s">
        <v>1134</v>
      </c>
    </row>
    <row r="1354" s="2" customFormat="1">
      <c r="A1354" s="39"/>
      <c r="B1354" s="40"/>
      <c r="C1354" s="41"/>
      <c r="D1354" s="262" t="s">
        <v>194</v>
      </c>
      <c r="E1354" s="41"/>
      <c r="F1354" s="263" t="s">
        <v>1135</v>
      </c>
      <c r="G1354" s="41"/>
      <c r="H1354" s="41"/>
      <c r="I1354" s="264"/>
      <c r="J1354" s="41"/>
      <c r="K1354" s="41"/>
      <c r="L1354" s="45"/>
      <c r="M1354" s="265"/>
      <c r="N1354" s="266"/>
      <c r="O1354" s="92"/>
      <c r="P1354" s="92"/>
      <c r="Q1354" s="92"/>
      <c r="R1354" s="92"/>
      <c r="S1354" s="92"/>
      <c r="T1354" s="93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194</v>
      </c>
      <c r="AU1354" s="18" t="s">
        <v>177</v>
      </c>
    </row>
    <row r="1355" s="14" customFormat="1">
      <c r="A1355" s="14"/>
      <c r="B1355" s="251"/>
      <c r="C1355" s="252"/>
      <c r="D1355" s="242" t="s">
        <v>185</v>
      </c>
      <c r="E1355" s="252"/>
      <c r="F1355" s="254" t="s">
        <v>1136</v>
      </c>
      <c r="G1355" s="252"/>
      <c r="H1355" s="255">
        <v>94.567999999999998</v>
      </c>
      <c r="I1355" s="256"/>
      <c r="J1355" s="252"/>
      <c r="K1355" s="252"/>
      <c r="L1355" s="257"/>
      <c r="M1355" s="258"/>
      <c r="N1355" s="259"/>
      <c r="O1355" s="259"/>
      <c r="P1355" s="259"/>
      <c r="Q1355" s="259"/>
      <c r="R1355" s="259"/>
      <c r="S1355" s="259"/>
      <c r="T1355" s="26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1" t="s">
        <v>185</v>
      </c>
      <c r="AU1355" s="261" t="s">
        <v>177</v>
      </c>
      <c r="AV1355" s="14" t="s">
        <v>85</v>
      </c>
      <c r="AW1355" s="14" t="s">
        <v>4</v>
      </c>
      <c r="AX1355" s="14" t="s">
        <v>83</v>
      </c>
      <c r="AY1355" s="261" t="s">
        <v>176</v>
      </c>
    </row>
    <row r="1356" s="2" customFormat="1" ht="44.25" customHeight="1">
      <c r="A1356" s="39"/>
      <c r="B1356" s="40"/>
      <c r="C1356" s="227" t="s">
        <v>1137</v>
      </c>
      <c r="D1356" s="227" t="s">
        <v>179</v>
      </c>
      <c r="E1356" s="228" t="s">
        <v>1138</v>
      </c>
      <c r="F1356" s="229" t="s">
        <v>1139</v>
      </c>
      <c r="G1356" s="230" t="s">
        <v>234</v>
      </c>
      <c r="H1356" s="231">
        <v>8.8659999999999997</v>
      </c>
      <c r="I1356" s="232"/>
      <c r="J1356" s="233">
        <f>ROUND(I1356*H1356,2)</f>
        <v>0</v>
      </c>
      <c r="K1356" s="229" t="s">
        <v>225</v>
      </c>
      <c r="L1356" s="45"/>
      <c r="M1356" s="234" t="s">
        <v>1</v>
      </c>
      <c r="N1356" s="235" t="s">
        <v>41</v>
      </c>
      <c r="O1356" s="92"/>
      <c r="P1356" s="236">
        <f>O1356*H1356</f>
        <v>0</v>
      </c>
      <c r="Q1356" s="236">
        <v>0</v>
      </c>
      <c r="R1356" s="236">
        <f>Q1356*H1356</f>
        <v>0</v>
      </c>
      <c r="S1356" s="236">
        <v>0</v>
      </c>
      <c r="T1356" s="237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38" t="s">
        <v>183</v>
      </c>
      <c r="AT1356" s="238" t="s">
        <v>179</v>
      </c>
      <c r="AU1356" s="238" t="s">
        <v>177</v>
      </c>
      <c r="AY1356" s="18" t="s">
        <v>176</v>
      </c>
      <c r="BE1356" s="239">
        <f>IF(N1356="základní",J1356,0)</f>
        <v>0</v>
      </c>
      <c r="BF1356" s="239">
        <f>IF(N1356="snížená",J1356,0)</f>
        <v>0</v>
      </c>
      <c r="BG1356" s="239">
        <f>IF(N1356="zákl. přenesená",J1356,0)</f>
        <v>0</v>
      </c>
      <c r="BH1356" s="239">
        <f>IF(N1356="sníž. přenesená",J1356,0)</f>
        <v>0</v>
      </c>
      <c r="BI1356" s="239">
        <f>IF(N1356="nulová",J1356,0)</f>
        <v>0</v>
      </c>
      <c r="BJ1356" s="18" t="s">
        <v>83</v>
      </c>
      <c r="BK1356" s="239">
        <f>ROUND(I1356*H1356,2)</f>
        <v>0</v>
      </c>
      <c r="BL1356" s="18" t="s">
        <v>183</v>
      </c>
      <c r="BM1356" s="238" t="s">
        <v>1140</v>
      </c>
    </row>
    <row r="1357" s="2" customFormat="1">
      <c r="A1357" s="39"/>
      <c r="B1357" s="40"/>
      <c r="C1357" s="41"/>
      <c r="D1357" s="262" t="s">
        <v>194</v>
      </c>
      <c r="E1357" s="41"/>
      <c r="F1357" s="263" t="s">
        <v>1141</v>
      </c>
      <c r="G1357" s="41"/>
      <c r="H1357" s="41"/>
      <c r="I1357" s="264"/>
      <c r="J1357" s="41"/>
      <c r="K1357" s="41"/>
      <c r="L1357" s="45"/>
      <c r="M1357" s="265"/>
      <c r="N1357" s="266"/>
      <c r="O1357" s="92"/>
      <c r="P1357" s="92"/>
      <c r="Q1357" s="92"/>
      <c r="R1357" s="92"/>
      <c r="S1357" s="92"/>
      <c r="T1357" s="93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T1357" s="18" t="s">
        <v>194</v>
      </c>
      <c r="AU1357" s="18" t="s">
        <v>177</v>
      </c>
    </row>
    <row r="1358" s="14" customFormat="1">
      <c r="A1358" s="14"/>
      <c r="B1358" s="251"/>
      <c r="C1358" s="252"/>
      <c r="D1358" s="242" t="s">
        <v>185</v>
      </c>
      <c r="E1358" s="252"/>
      <c r="F1358" s="254" t="s">
        <v>1142</v>
      </c>
      <c r="G1358" s="252"/>
      <c r="H1358" s="255">
        <v>8.8659999999999997</v>
      </c>
      <c r="I1358" s="256"/>
      <c r="J1358" s="252"/>
      <c r="K1358" s="252"/>
      <c r="L1358" s="257"/>
      <c r="M1358" s="258"/>
      <c r="N1358" s="259"/>
      <c r="O1358" s="259"/>
      <c r="P1358" s="259"/>
      <c r="Q1358" s="259"/>
      <c r="R1358" s="259"/>
      <c r="S1358" s="259"/>
      <c r="T1358" s="26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1" t="s">
        <v>185</v>
      </c>
      <c r="AU1358" s="261" t="s">
        <v>177</v>
      </c>
      <c r="AV1358" s="14" t="s">
        <v>85</v>
      </c>
      <c r="AW1358" s="14" t="s">
        <v>4</v>
      </c>
      <c r="AX1358" s="14" t="s">
        <v>83</v>
      </c>
      <c r="AY1358" s="261" t="s">
        <v>176</v>
      </c>
    </row>
    <row r="1359" s="2" customFormat="1" ht="21.75" customHeight="1">
      <c r="A1359" s="39"/>
      <c r="B1359" s="40"/>
      <c r="C1359" s="227" t="s">
        <v>1143</v>
      </c>
      <c r="D1359" s="227" t="s">
        <v>179</v>
      </c>
      <c r="E1359" s="228" t="s">
        <v>1144</v>
      </c>
      <c r="F1359" s="229" t="s">
        <v>1145</v>
      </c>
      <c r="G1359" s="230" t="s">
        <v>234</v>
      </c>
      <c r="H1359" s="231">
        <v>118.20999999999999</v>
      </c>
      <c r="I1359" s="232"/>
      <c r="J1359" s="233">
        <f>ROUND(I1359*H1359,2)</f>
        <v>0</v>
      </c>
      <c r="K1359" s="229" t="s">
        <v>225</v>
      </c>
      <c r="L1359" s="45"/>
      <c r="M1359" s="234" t="s">
        <v>1</v>
      </c>
      <c r="N1359" s="235" t="s">
        <v>41</v>
      </c>
      <c r="O1359" s="92"/>
      <c r="P1359" s="236">
        <f>O1359*H1359</f>
        <v>0</v>
      </c>
      <c r="Q1359" s="236">
        <v>0</v>
      </c>
      <c r="R1359" s="236">
        <f>Q1359*H1359</f>
        <v>0</v>
      </c>
      <c r="S1359" s="236">
        <v>0</v>
      </c>
      <c r="T1359" s="237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38" t="s">
        <v>183</v>
      </c>
      <c r="AT1359" s="238" t="s">
        <v>179</v>
      </c>
      <c r="AU1359" s="238" t="s">
        <v>177</v>
      </c>
      <c r="AY1359" s="18" t="s">
        <v>176</v>
      </c>
      <c r="BE1359" s="239">
        <f>IF(N1359="základní",J1359,0)</f>
        <v>0</v>
      </c>
      <c r="BF1359" s="239">
        <f>IF(N1359="snížená",J1359,0)</f>
        <v>0</v>
      </c>
      <c r="BG1359" s="239">
        <f>IF(N1359="zákl. přenesená",J1359,0)</f>
        <v>0</v>
      </c>
      <c r="BH1359" s="239">
        <f>IF(N1359="sníž. přenesená",J1359,0)</f>
        <v>0</v>
      </c>
      <c r="BI1359" s="239">
        <f>IF(N1359="nulová",J1359,0)</f>
        <v>0</v>
      </c>
      <c r="BJ1359" s="18" t="s">
        <v>83</v>
      </c>
      <c r="BK1359" s="239">
        <f>ROUND(I1359*H1359,2)</f>
        <v>0</v>
      </c>
      <c r="BL1359" s="18" t="s">
        <v>183</v>
      </c>
      <c r="BM1359" s="238" t="s">
        <v>1146</v>
      </c>
    </row>
    <row r="1360" s="2" customFormat="1">
      <c r="A1360" s="39"/>
      <c r="B1360" s="40"/>
      <c r="C1360" s="41"/>
      <c r="D1360" s="262" t="s">
        <v>194</v>
      </c>
      <c r="E1360" s="41"/>
      <c r="F1360" s="263" t="s">
        <v>1147</v>
      </c>
      <c r="G1360" s="41"/>
      <c r="H1360" s="41"/>
      <c r="I1360" s="264"/>
      <c r="J1360" s="41"/>
      <c r="K1360" s="41"/>
      <c r="L1360" s="45"/>
      <c r="M1360" s="265"/>
      <c r="N1360" s="266"/>
      <c r="O1360" s="92"/>
      <c r="P1360" s="92"/>
      <c r="Q1360" s="92"/>
      <c r="R1360" s="92"/>
      <c r="S1360" s="92"/>
      <c r="T1360" s="93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T1360" s="18" t="s">
        <v>194</v>
      </c>
      <c r="AU1360" s="18" t="s">
        <v>177</v>
      </c>
    </row>
    <row r="1361" s="2" customFormat="1" ht="37.8" customHeight="1">
      <c r="A1361" s="39"/>
      <c r="B1361" s="40"/>
      <c r="C1361" s="227" t="s">
        <v>1148</v>
      </c>
      <c r="D1361" s="227" t="s">
        <v>179</v>
      </c>
      <c r="E1361" s="228" t="s">
        <v>1149</v>
      </c>
      <c r="F1361" s="229" t="s">
        <v>1150</v>
      </c>
      <c r="G1361" s="230" t="s">
        <v>234</v>
      </c>
      <c r="H1361" s="231">
        <v>94.430000000000007</v>
      </c>
      <c r="I1361" s="232"/>
      <c r="J1361" s="233">
        <f>ROUND(I1361*H1361,2)</f>
        <v>0</v>
      </c>
      <c r="K1361" s="229" t="s">
        <v>225</v>
      </c>
      <c r="L1361" s="45"/>
      <c r="M1361" s="234" t="s">
        <v>1</v>
      </c>
      <c r="N1361" s="235" t="s">
        <v>41</v>
      </c>
      <c r="O1361" s="92"/>
      <c r="P1361" s="236">
        <f>O1361*H1361</f>
        <v>0</v>
      </c>
      <c r="Q1361" s="236">
        <v>0</v>
      </c>
      <c r="R1361" s="236">
        <f>Q1361*H1361</f>
        <v>0</v>
      </c>
      <c r="S1361" s="236">
        <v>0</v>
      </c>
      <c r="T1361" s="237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8" t="s">
        <v>183</v>
      </c>
      <c r="AT1361" s="238" t="s">
        <v>179</v>
      </c>
      <c r="AU1361" s="238" t="s">
        <v>177</v>
      </c>
      <c r="AY1361" s="18" t="s">
        <v>176</v>
      </c>
      <c r="BE1361" s="239">
        <f>IF(N1361="základní",J1361,0)</f>
        <v>0</v>
      </c>
      <c r="BF1361" s="239">
        <f>IF(N1361="snížená",J1361,0)</f>
        <v>0</v>
      </c>
      <c r="BG1361" s="239">
        <f>IF(N1361="zákl. přenesená",J1361,0)</f>
        <v>0</v>
      </c>
      <c r="BH1361" s="239">
        <f>IF(N1361="sníž. přenesená",J1361,0)</f>
        <v>0</v>
      </c>
      <c r="BI1361" s="239">
        <f>IF(N1361="nulová",J1361,0)</f>
        <v>0</v>
      </c>
      <c r="BJ1361" s="18" t="s">
        <v>83</v>
      </c>
      <c r="BK1361" s="239">
        <f>ROUND(I1361*H1361,2)</f>
        <v>0</v>
      </c>
      <c r="BL1361" s="18" t="s">
        <v>183</v>
      </c>
      <c r="BM1361" s="238" t="s">
        <v>1151</v>
      </c>
    </row>
    <row r="1362" s="2" customFormat="1">
      <c r="A1362" s="39"/>
      <c r="B1362" s="40"/>
      <c r="C1362" s="41"/>
      <c r="D1362" s="262" t="s">
        <v>194</v>
      </c>
      <c r="E1362" s="41"/>
      <c r="F1362" s="263" t="s">
        <v>1152</v>
      </c>
      <c r="G1362" s="41"/>
      <c r="H1362" s="41"/>
      <c r="I1362" s="264"/>
      <c r="J1362" s="41"/>
      <c r="K1362" s="41"/>
      <c r="L1362" s="45"/>
      <c r="M1362" s="265"/>
      <c r="N1362" s="266"/>
      <c r="O1362" s="92"/>
      <c r="P1362" s="92"/>
      <c r="Q1362" s="92"/>
      <c r="R1362" s="92"/>
      <c r="S1362" s="92"/>
      <c r="T1362" s="93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T1362" s="18" t="s">
        <v>194</v>
      </c>
      <c r="AU1362" s="18" t="s">
        <v>177</v>
      </c>
    </row>
    <row r="1363" s="12" customFormat="1" ht="25.92" customHeight="1">
      <c r="A1363" s="12"/>
      <c r="B1363" s="211"/>
      <c r="C1363" s="212"/>
      <c r="D1363" s="213" t="s">
        <v>75</v>
      </c>
      <c r="E1363" s="214" t="s">
        <v>1153</v>
      </c>
      <c r="F1363" s="214" t="s">
        <v>1154</v>
      </c>
      <c r="G1363" s="212"/>
      <c r="H1363" s="212"/>
      <c r="I1363" s="215"/>
      <c r="J1363" s="216">
        <f>BK1363</f>
        <v>0</v>
      </c>
      <c r="K1363" s="212"/>
      <c r="L1363" s="217"/>
      <c r="M1363" s="218"/>
      <c r="N1363" s="219"/>
      <c r="O1363" s="219"/>
      <c r="P1363" s="220">
        <f>P1364+P1508+P1530+P1862+P1890+P1978+P2310+P2322+P2662+P2804+P2839</f>
        <v>0</v>
      </c>
      <c r="Q1363" s="219"/>
      <c r="R1363" s="220">
        <f>R1364+R1508+R1530+R1862+R1890+R1978+R2310+R2322+R2662+R2804+R2839</f>
        <v>32.924916529999997</v>
      </c>
      <c r="S1363" s="219"/>
      <c r="T1363" s="221">
        <f>T1364+T1508+T1530+T1862+T1890+T1978+T2310+T2322+T2662+T2804+T2839</f>
        <v>0.58528924999999998</v>
      </c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R1363" s="222" t="s">
        <v>85</v>
      </c>
      <c r="AT1363" s="223" t="s">
        <v>75</v>
      </c>
      <c r="AU1363" s="223" t="s">
        <v>76</v>
      </c>
      <c r="AY1363" s="222" t="s">
        <v>176</v>
      </c>
      <c r="BK1363" s="224">
        <f>BK1364+BK1508+BK1530+BK1862+BK1890+BK1978+BK2310+BK2322+BK2662+BK2804+BK2839</f>
        <v>0</v>
      </c>
    </row>
    <row r="1364" s="12" customFormat="1" ht="22.8" customHeight="1">
      <c r="A1364" s="12"/>
      <c r="B1364" s="211"/>
      <c r="C1364" s="212"/>
      <c r="D1364" s="213" t="s">
        <v>75</v>
      </c>
      <c r="E1364" s="225" t="s">
        <v>1155</v>
      </c>
      <c r="F1364" s="225" t="s">
        <v>1156</v>
      </c>
      <c r="G1364" s="212"/>
      <c r="H1364" s="212"/>
      <c r="I1364" s="215"/>
      <c r="J1364" s="226">
        <f>BK1364</f>
        <v>0</v>
      </c>
      <c r="K1364" s="212"/>
      <c r="L1364" s="217"/>
      <c r="M1364" s="218"/>
      <c r="N1364" s="219"/>
      <c r="O1364" s="219"/>
      <c r="P1364" s="220">
        <f>SUM(P1365:P1507)</f>
        <v>0</v>
      </c>
      <c r="Q1364" s="219"/>
      <c r="R1364" s="220">
        <f>SUM(R1365:R1507)</f>
        <v>0.27871763000000005</v>
      </c>
      <c r="S1364" s="219"/>
      <c r="T1364" s="221">
        <f>SUM(T1365:T1507)</f>
        <v>0</v>
      </c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R1364" s="222" t="s">
        <v>85</v>
      </c>
      <c r="AT1364" s="223" t="s">
        <v>75</v>
      </c>
      <c r="AU1364" s="223" t="s">
        <v>83</v>
      </c>
      <c r="AY1364" s="222" t="s">
        <v>176</v>
      </c>
      <c r="BK1364" s="224">
        <f>SUM(BK1365:BK1507)</f>
        <v>0</v>
      </c>
    </row>
    <row r="1365" s="2" customFormat="1" ht="24.15" customHeight="1">
      <c r="A1365" s="39"/>
      <c r="B1365" s="40"/>
      <c r="C1365" s="227" t="s">
        <v>1157</v>
      </c>
      <c r="D1365" s="227" t="s">
        <v>179</v>
      </c>
      <c r="E1365" s="228" t="s">
        <v>1158</v>
      </c>
      <c r="F1365" s="229" t="s">
        <v>1159</v>
      </c>
      <c r="G1365" s="230" t="s">
        <v>243</v>
      </c>
      <c r="H1365" s="231">
        <v>181.05600000000001</v>
      </c>
      <c r="I1365" s="232"/>
      <c r="J1365" s="233">
        <f>ROUND(I1365*H1365,2)</f>
        <v>0</v>
      </c>
      <c r="K1365" s="229" t="s">
        <v>225</v>
      </c>
      <c r="L1365" s="45"/>
      <c r="M1365" s="234" t="s">
        <v>1</v>
      </c>
      <c r="N1365" s="235" t="s">
        <v>41</v>
      </c>
      <c r="O1365" s="92"/>
      <c r="P1365" s="236">
        <f>O1365*H1365</f>
        <v>0</v>
      </c>
      <c r="Q1365" s="236">
        <v>0</v>
      </c>
      <c r="R1365" s="236">
        <f>Q1365*H1365</f>
        <v>0</v>
      </c>
      <c r="S1365" s="236">
        <v>0</v>
      </c>
      <c r="T1365" s="237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8" t="s">
        <v>324</v>
      </c>
      <c r="AT1365" s="238" t="s">
        <v>179</v>
      </c>
      <c r="AU1365" s="238" t="s">
        <v>85</v>
      </c>
      <c r="AY1365" s="18" t="s">
        <v>176</v>
      </c>
      <c r="BE1365" s="239">
        <f>IF(N1365="základní",J1365,0)</f>
        <v>0</v>
      </c>
      <c r="BF1365" s="239">
        <f>IF(N1365="snížená",J1365,0)</f>
        <v>0</v>
      </c>
      <c r="BG1365" s="239">
        <f>IF(N1365="zákl. přenesená",J1365,0)</f>
        <v>0</v>
      </c>
      <c r="BH1365" s="239">
        <f>IF(N1365="sníž. přenesená",J1365,0)</f>
        <v>0</v>
      </c>
      <c r="BI1365" s="239">
        <f>IF(N1365="nulová",J1365,0)</f>
        <v>0</v>
      </c>
      <c r="BJ1365" s="18" t="s">
        <v>83</v>
      </c>
      <c r="BK1365" s="239">
        <f>ROUND(I1365*H1365,2)</f>
        <v>0</v>
      </c>
      <c r="BL1365" s="18" t="s">
        <v>324</v>
      </c>
      <c r="BM1365" s="238" t="s">
        <v>1160</v>
      </c>
    </row>
    <row r="1366" s="2" customFormat="1">
      <c r="A1366" s="39"/>
      <c r="B1366" s="40"/>
      <c r="C1366" s="41"/>
      <c r="D1366" s="262" t="s">
        <v>194</v>
      </c>
      <c r="E1366" s="41"/>
      <c r="F1366" s="263" t="s">
        <v>1161</v>
      </c>
      <c r="G1366" s="41"/>
      <c r="H1366" s="41"/>
      <c r="I1366" s="264"/>
      <c r="J1366" s="41"/>
      <c r="K1366" s="41"/>
      <c r="L1366" s="45"/>
      <c r="M1366" s="265"/>
      <c r="N1366" s="266"/>
      <c r="O1366" s="92"/>
      <c r="P1366" s="92"/>
      <c r="Q1366" s="92"/>
      <c r="R1366" s="92"/>
      <c r="S1366" s="92"/>
      <c r="T1366" s="93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T1366" s="18" t="s">
        <v>194</v>
      </c>
      <c r="AU1366" s="18" t="s">
        <v>85</v>
      </c>
    </row>
    <row r="1367" s="2" customFormat="1">
      <c r="A1367" s="39"/>
      <c r="B1367" s="40"/>
      <c r="C1367" s="41"/>
      <c r="D1367" s="242" t="s">
        <v>612</v>
      </c>
      <c r="E1367" s="41"/>
      <c r="F1367" s="299" t="s">
        <v>1162</v>
      </c>
      <c r="G1367" s="41"/>
      <c r="H1367" s="41"/>
      <c r="I1367" s="264"/>
      <c r="J1367" s="41"/>
      <c r="K1367" s="41"/>
      <c r="L1367" s="45"/>
      <c r="M1367" s="265"/>
      <c r="N1367" s="266"/>
      <c r="O1367" s="92"/>
      <c r="P1367" s="92"/>
      <c r="Q1367" s="92"/>
      <c r="R1367" s="92"/>
      <c r="S1367" s="92"/>
      <c r="T1367" s="93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612</v>
      </c>
      <c r="AU1367" s="18" t="s">
        <v>85</v>
      </c>
    </row>
    <row r="1368" s="2" customFormat="1" ht="24.15" customHeight="1">
      <c r="A1368" s="39"/>
      <c r="B1368" s="40"/>
      <c r="C1368" s="289" t="s">
        <v>1163</v>
      </c>
      <c r="D1368" s="289" t="s">
        <v>547</v>
      </c>
      <c r="E1368" s="290" t="s">
        <v>1164</v>
      </c>
      <c r="F1368" s="291" t="s">
        <v>1165</v>
      </c>
      <c r="G1368" s="292" t="s">
        <v>243</v>
      </c>
      <c r="H1368" s="293">
        <v>6.2999999999999998</v>
      </c>
      <c r="I1368" s="294"/>
      <c r="J1368" s="295">
        <f>ROUND(I1368*H1368,2)</f>
        <v>0</v>
      </c>
      <c r="K1368" s="291" t="s">
        <v>225</v>
      </c>
      <c r="L1368" s="296"/>
      <c r="M1368" s="297" t="s">
        <v>1</v>
      </c>
      <c r="N1368" s="298" t="s">
        <v>41</v>
      </c>
      <c r="O1368" s="92"/>
      <c r="P1368" s="236">
        <f>O1368*H1368</f>
        <v>0</v>
      </c>
      <c r="Q1368" s="236">
        <v>0.00089999999999999998</v>
      </c>
      <c r="R1368" s="236">
        <f>Q1368*H1368</f>
        <v>0.0056699999999999997</v>
      </c>
      <c r="S1368" s="236">
        <v>0</v>
      </c>
      <c r="T1368" s="237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8" t="s">
        <v>540</v>
      </c>
      <c r="AT1368" s="238" t="s">
        <v>547</v>
      </c>
      <c r="AU1368" s="238" t="s">
        <v>85</v>
      </c>
      <c r="AY1368" s="18" t="s">
        <v>176</v>
      </c>
      <c r="BE1368" s="239">
        <f>IF(N1368="základní",J1368,0)</f>
        <v>0</v>
      </c>
      <c r="BF1368" s="239">
        <f>IF(N1368="snížená",J1368,0)</f>
        <v>0</v>
      </c>
      <c r="BG1368" s="239">
        <f>IF(N1368="zákl. přenesená",J1368,0)</f>
        <v>0</v>
      </c>
      <c r="BH1368" s="239">
        <f>IF(N1368="sníž. přenesená",J1368,0)</f>
        <v>0</v>
      </c>
      <c r="BI1368" s="239">
        <f>IF(N1368="nulová",J1368,0)</f>
        <v>0</v>
      </c>
      <c r="BJ1368" s="18" t="s">
        <v>83</v>
      </c>
      <c r="BK1368" s="239">
        <f>ROUND(I1368*H1368,2)</f>
        <v>0</v>
      </c>
      <c r="BL1368" s="18" t="s">
        <v>324</v>
      </c>
      <c r="BM1368" s="238" t="s">
        <v>1166</v>
      </c>
    </row>
    <row r="1369" s="13" customFormat="1">
      <c r="A1369" s="13"/>
      <c r="B1369" s="240"/>
      <c r="C1369" s="241"/>
      <c r="D1369" s="242" t="s">
        <v>185</v>
      </c>
      <c r="E1369" s="243" t="s">
        <v>1</v>
      </c>
      <c r="F1369" s="244" t="s">
        <v>207</v>
      </c>
      <c r="G1369" s="241"/>
      <c r="H1369" s="243" t="s">
        <v>1</v>
      </c>
      <c r="I1369" s="245"/>
      <c r="J1369" s="241"/>
      <c r="K1369" s="241"/>
      <c r="L1369" s="246"/>
      <c r="M1369" s="247"/>
      <c r="N1369" s="248"/>
      <c r="O1369" s="248"/>
      <c r="P1369" s="248"/>
      <c r="Q1369" s="248"/>
      <c r="R1369" s="248"/>
      <c r="S1369" s="248"/>
      <c r="T1369" s="24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0" t="s">
        <v>185</v>
      </c>
      <c r="AU1369" s="250" t="s">
        <v>85</v>
      </c>
      <c r="AV1369" s="13" t="s">
        <v>83</v>
      </c>
      <c r="AW1369" s="13" t="s">
        <v>34</v>
      </c>
      <c r="AX1369" s="13" t="s">
        <v>76</v>
      </c>
      <c r="AY1369" s="250" t="s">
        <v>176</v>
      </c>
    </row>
    <row r="1370" s="13" customFormat="1">
      <c r="A1370" s="13"/>
      <c r="B1370" s="240"/>
      <c r="C1370" s="241"/>
      <c r="D1370" s="242" t="s">
        <v>185</v>
      </c>
      <c r="E1370" s="243" t="s">
        <v>1</v>
      </c>
      <c r="F1370" s="244" t="s">
        <v>281</v>
      </c>
      <c r="G1370" s="241"/>
      <c r="H1370" s="243" t="s">
        <v>1</v>
      </c>
      <c r="I1370" s="245"/>
      <c r="J1370" s="241"/>
      <c r="K1370" s="241"/>
      <c r="L1370" s="246"/>
      <c r="M1370" s="247"/>
      <c r="N1370" s="248"/>
      <c r="O1370" s="248"/>
      <c r="P1370" s="248"/>
      <c r="Q1370" s="248"/>
      <c r="R1370" s="248"/>
      <c r="S1370" s="248"/>
      <c r="T1370" s="24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0" t="s">
        <v>185</v>
      </c>
      <c r="AU1370" s="250" t="s">
        <v>85</v>
      </c>
      <c r="AV1370" s="13" t="s">
        <v>83</v>
      </c>
      <c r="AW1370" s="13" t="s">
        <v>34</v>
      </c>
      <c r="AX1370" s="13" t="s">
        <v>76</v>
      </c>
      <c r="AY1370" s="250" t="s">
        <v>176</v>
      </c>
    </row>
    <row r="1371" s="13" customFormat="1">
      <c r="A1371" s="13"/>
      <c r="B1371" s="240"/>
      <c r="C1371" s="241"/>
      <c r="D1371" s="242" t="s">
        <v>185</v>
      </c>
      <c r="E1371" s="243" t="s">
        <v>1</v>
      </c>
      <c r="F1371" s="244" t="s">
        <v>188</v>
      </c>
      <c r="G1371" s="241"/>
      <c r="H1371" s="243" t="s">
        <v>1</v>
      </c>
      <c r="I1371" s="245"/>
      <c r="J1371" s="241"/>
      <c r="K1371" s="241"/>
      <c r="L1371" s="246"/>
      <c r="M1371" s="247"/>
      <c r="N1371" s="248"/>
      <c r="O1371" s="248"/>
      <c r="P1371" s="248"/>
      <c r="Q1371" s="248"/>
      <c r="R1371" s="248"/>
      <c r="S1371" s="248"/>
      <c r="T1371" s="24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0" t="s">
        <v>185</v>
      </c>
      <c r="AU1371" s="250" t="s">
        <v>85</v>
      </c>
      <c r="AV1371" s="13" t="s">
        <v>83</v>
      </c>
      <c r="AW1371" s="13" t="s">
        <v>34</v>
      </c>
      <c r="AX1371" s="13" t="s">
        <v>76</v>
      </c>
      <c r="AY1371" s="250" t="s">
        <v>176</v>
      </c>
    </row>
    <row r="1372" s="13" customFormat="1">
      <c r="A1372" s="13"/>
      <c r="B1372" s="240"/>
      <c r="C1372" s="241"/>
      <c r="D1372" s="242" t="s">
        <v>185</v>
      </c>
      <c r="E1372" s="243" t="s">
        <v>1</v>
      </c>
      <c r="F1372" s="244" t="s">
        <v>1167</v>
      </c>
      <c r="G1372" s="241"/>
      <c r="H1372" s="243" t="s">
        <v>1</v>
      </c>
      <c r="I1372" s="245"/>
      <c r="J1372" s="241"/>
      <c r="K1372" s="241"/>
      <c r="L1372" s="246"/>
      <c r="M1372" s="247"/>
      <c r="N1372" s="248"/>
      <c r="O1372" s="248"/>
      <c r="P1372" s="248"/>
      <c r="Q1372" s="248"/>
      <c r="R1372" s="248"/>
      <c r="S1372" s="248"/>
      <c r="T1372" s="24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0" t="s">
        <v>185</v>
      </c>
      <c r="AU1372" s="250" t="s">
        <v>85</v>
      </c>
      <c r="AV1372" s="13" t="s">
        <v>83</v>
      </c>
      <c r="AW1372" s="13" t="s">
        <v>34</v>
      </c>
      <c r="AX1372" s="13" t="s">
        <v>76</v>
      </c>
      <c r="AY1372" s="250" t="s">
        <v>176</v>
      </c>
    </row>
    <row r="1373" s="13" customFormat="1">
      <c r="A1373" s="13"/>
      <c r="B1373" s="240"/>
      <c r="C1373" s="241"/>
      <c r="D1373" s="242" t="s">
        <v>185</v>
      </c>
      <c r="E1373" s="243" t="s">
        <v>1</v>
      </c>
      <c r="F1373" s="244" t="s">
        <v>417</v>
      </c>
      <c r="G1373" s="241"/>
      <c r="H1373" s="243" t="s">
        <v>1</v>
      </c>
      <c r="I1373" s="245"/>
      <c r="J1373" s="241"/>
      <c r="K1373" s="241"/>
      <c r="L1373" s="246"/>
      <c r="M1373" s="247"/>
      <c r="N1373" s="248"/>
      <c r="O1373" s="248"/>
      <c r="P1373" s="248"/>
      <c r="Q1373" s="248"/>
      <c r="R1373" s="248"/>
      <c r="S1373" s="248"/>
      <c r="T1373" s="24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0" t="s">
        <v>185</v>
      </c>
      <c r="AU1373" s="250" t="s">
        <v>85</v>
      </c>
      <c r="AV1373" s="13" t="s">
        <v>83</v>
      </c>
      <c r="AW1373" s="13" t="s">
        <v>34</v>
      </c>
      <c r="AX1373" s="13" t="s">
        <v>76</v>
      </c>
      <c r="AY1373" s="250" t="s">
        <v>176</v>
      </c>
    </row>
    <row r="1374" s="14" customFormat="1">
      <c r="A1374" s="14"/>
      <c r="B1374" s="251"/>
      <c r="C1374" s="252"/>
      <c r="D1374" s="242" t="s">
        <v>185</v>
      </c>
      <c r="E1374" s="253" t="s">
        <v>1</v>
      </c>
      <c r="F1374" s="254" t="s">
        <v>455</v>
      </c>
      <c r="G1374" s="252"/>
      <c r="H1374" s="255">
        <v>6</v>
      </c>
      <c r="I1374" s="256"/>
      <c r="J1374" s="252"/>
      <c r="K1374" s="252"/>
      <c r="L1374" s="257"/>
      <c r="M1374" s="258"/>
      <c r="N1374" s="259"/>
      <c r="O1374" s="259"/>
      <c r="P1374" s="259"/>
      <c r="Q1374" s="259"/>
      <c r="R1374" s="259"/>
      <c r="S1374" s="259"/>
      <c r="T1374" s="26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1" t="s">
        <v>185</v>
      </c>
      <c r="AU1374" s="261" t="s">
        <v>85</v>
      </c>
      <c r="AV1374" s="14" t="s">
        <v>85</v>
      </c>
      <c r="AW1374" s="14" t="s">
        <v>34</v>
      </c>
      <c r="AX1374" s="14" t="s">
        <v>76</v>
      </c>
      <c r="AY1374" s="261" t="s">
        <v>176</v>
      </c>
    </row>
    <row r="1375" s="16" customFormat="1">
      <c r="A1375" s="16"/>
      <c r="B1375" s="278"/>
      <c r="C1375" s="279"/>
      <c r="D1375" s="242" t="s">
        <v>185</v>
      </c>
      <c r="E1375" s="280" t="s">
        <v>1</v>
      </c>
      <c r="F1375" s="281" t="s">
        <v>307</v>
      </c>
      <c r="G1375" s="279"/>
      <c r="H1375" s="282">
        <v>6</v>
      </c>
      <c r="I1375" s="283"/>
      <c r="J1375" s="279"/>
      <c r="K1375" s="279"/>
      <c r="L1375" s="284"/>
      <c r="M1375" s="285"/>
      <c r="N1375" s="286"/>
      <c r="O1375" s="286"/>
      <c r="P1375" s="286"/>
      <c r="Q1375" s="286"/>
      <c r="R1375" s="286"/>
      <c r="S1375" s="286"/>
      <c r="T1375" s="287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88" t="s">
        <v>185</v>
      </c>
      <c r="AU1375" s="288" t="s">
        <v>85</v>
      </c>
      <c r="AV1375" s="16" t="s">
        <v>183</v>
      </c>
      <c r="AW1375" s="16" t="s">
        <v>34</v>
      </c>
      <c r="AX1375" s="16" t="s">
        <v>83</v>
      </c>
      <c r="AY1375" s="288" t="s">
        <v>176</v>
      </c>
    </row>
    <row r="1376" s="14" customFormat="1">
      <c r="A1376" s="14"/>
      <c r="B1376" s="251"/>
      <c r="C1376" s="252"/>
      <c r="D1376" s="242" t="s">
        <v>185</v>
      </c>
      <c r="E1376" s="252"/>
      <c r="F1376" s="254" t="s">
        <v>1168</v>
      </c>
      <c r="G1376" s="252"/>
      <c r="H1376" s="255">
        <v>6.2999999999999998</v>
      </c>
      <c r="I1376" s="256"/>
      <c r="J1376" s="252"/>
      <c r="K1376" s="252"/>
      <c r="L1376" s="257"/>
      <c r="M1376" s="258"/>
      <c r="N1376" s="259"/>
      <c r="O1376" s="259"/>
      <c r="P1376" s="259"/>
      <c r="Q1376" s="259"/>
      <c r="R1376" s="259"/>
      <c r="S1376" s="259"/>
      <c r="T1376" s="260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1" t="s">
        <v>185</v>
      </c>
      <c r="AU1376" s="261" t="s">
        <v>85</v>
      </c>
      <c r="AV1376" s="14" t="s">
        <v>85</v>
      </c>
      <c r="AW1376" s="14" t="s">
        <v>4</v>
      </c>
      <c r="AX1376" s="14" t="s">
        <v>83</v>
      </c>
      <c r="AY1376" s="261" t="s">
        <v>176</v>
      </c>
    </row>
    <row r="1377" s="2" customFormat="1" ht="24.15" customHeight="1">
      <c r="A1377" s="39"/>
      <c r="B1377" s="40"/>
      <c r="C1377" s="289" t="s">
        <v>1169</v>
      </c>
      <c r="D1377" s="289" t="s">
        <v>547</v>
      </c>
      <c r="E1377" s="290" t="s">
        <v>1170</v>
      </c>
      <c r="F1377" s="291" t="s">
        <v>1171</v>
      </c>
      <c r="G1377" s="292" t="s">
        <v>243</v>
      </c>
      <c r="H1377" s="293">
        <v>44.200000000000003</v>
      </c>
      <c r="I1377" s="294"/>
      <c r="J1377" s="295">
        <f>ROUND(I1377*H1377,2)</f>
        <v>0</v>
      </c>
      <c r="K1377" s="291" t="s">
        <v>225</v>
      </c>
      <c r="L1377" s="296"/>
      <c r="M1377" s="297" t="s">
        <v>1</v>
      </c>
      <c r="N1377" s="298" t="s">
        <v>41</v>
      </c>
      <c r="O1377" s="92"/>
      <c r="P1377" s="236">
        <f>O1377*H1377</f>
        <v>0</v>
      </c>
      <c r="Q1377" s="236">
        <v>0.0011999999999999999</v>
      </c>
      <c r="R1377" s="236">
        <f>Q1377*H1377</f>
        <v>0.053039999999999997</v>
      </c>
      <c r="S1377" s="236">
        <v>0</v>
      </c>
      <c r="T1377" s="237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8" t="s">
        <v>540</v>
      </c>
      <c r="AT1377" s="238" t="s">
        <v>547</v>
      </c>
      <c r="AU1377" s="238" t="s">
        <v>85</v>
      </c>
      <c r="AY1377" s="18" t="s">
        <v>176</v>
      </c>
      <c r="BE1377" s="239">
        <f>IF(N1377="základní",J1377,0)</f>
        <v>0</v>
      </c>
      <c r="BF1377" s="239">
        <f>IF(N1377="snížená",J1377,0)</f>
        <v>0</v>
      </c>
      <c r="BG1377" s="239">
        <f>IF(N1377="zákl. přenesená",J1377,0)</f>
        <v>0</v>
      </c>
      <c r="BH1377" s="239">
        <f>IF(N1377="sníž. přenesená",J1377,0)</f>
        <v>0</v>
      </c>
      <c r="BI1377" s="239">
        <f>IF(N1377="nulová",J1377,0)</f>
        <v>0</v>
      </c>
      <c r="BJ1377" s="18" t="s">
        <v>83</v>
      </c>
      <c r="BK1377" s="239">
        <f>ROUND(I1377*H1377,2)</f>
        <v>0</v>
      </c>
      <c r="BL1377" s="18" t="s">
        <v>324</v>
      </c>
      <c r="BM1377" s="238" t="s">
        <v>1172</v>
      </c>
    </row>
    <row r="1378" s="13" customFormat="1">
      <c r="A1378" s="13"/>
      <c r="B1378" s="240"/>
      <c r="C1378" s="241"/>
      <c r="D1378" s="242" t="s">
        <v>185</v>
      </c>
      <c r="E1378" s="243" t="s">
        <v>1</v>
      </c>
      <c r="F1378" s="244" t="s">
        <v>207</v>
      </c>
      <c r="G1378" s="241"/>
      <c r="H1378" s="243" t="s">
        <v>1</v>
      </c>
      <c r="I1378" s="245"/>
      <c r="J1378" s="241"/>
      <c r="K1378" s="241"/>
      <c r="L1378" s="246"/>
      <c r="M1378" s="247"/>
      <c r="N1378" s="248"/>
      <c r="O1378" s="248"/>
      <c r="P1378" s="248"/>
      <c r="Q1378" s="248"/>
      <c r="R1378" s="248"/>
      <c r="S1378" s="248"/>
      <c r="T1378" s="24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0" t="s">
        <v>185</v>
      </c>
      <c r="AU1378" s="250" t="s">
        <v>85</v>
      </c>
      <c r="AV1378" s="13" t="s">
        <v>83</v>
      </c>
      <c r="AW1378" s="13" t="s">
        <v>34</v>
      </c>
      <c r="AX1378" s="13" t="s">
        <v>76</v>
      </c>
      <c r="AY1378" s="250" t="s">
        <v>176</v>
      </c>
    </row>
    <row r="1379" s="13" customFormat="1">
      <c r="A1379" s="13"/>
      <c r="B1379" s="240"/>
      <c r="C1379" s="241"/>
      <c r="D1379" s="242" t="s">
        <v>185</v>
      </c>
      <c r="E1379" s="243" t="s">
        <v>1</v>
      </c>
      <c r="F1379" s="244" t="s">
        <v>281</v>
      </c>
      <c r="G1379" s="241"/>
      <c r="H1379" s="243" t="s">
        <v>1</v>
      </c>
      <c r="I1379" s="245"/>
      <c r="J1379" s="241"/>
      <c r="K1379" s="241"/>
      <c r="L1379" s="246"/>
      <c r="M1379" s="247"/>
      <c r="N1379" s="248"/>
      <c r="O1379" s="248"/>
      <c r="P1379" s="248"/>
      <c r="Q1379" s="248"/>
      <c r="R1379" s="248"/>
      <c r="S1379" s="248"/>
      <c r="T1379" s="24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0" t="s">
        <v>185</v>
      </c>
      <c r="AU1379" s="250" t="s">
        <v>85</v>
      </c>
      <c r="AV1379" s="13" t="s">
        <v>83</v>
      </c>
      <c r="AW1379" s="13" t="s">
        <v>34</v>
      </c>
      <c r="AX1379" s="13" t="s">
        <v>76</v>
      </c>
      <c r="AY1379" s="250" t="s">
        <v>176</v>
      </c>
    </row>
    <row r="1380" s="13" customFormat="1">
      <c r="A1380" s="13"/>
      <c r="B1380" s="240"/>
      <c r="C1380" s="241"/>
      <c r="D1380" s="242" t="s">
        <v>185</v>
      </c>
      <c r="E1380" s="243" t="s">
        <v>1</v>
      </c>
      <c r="F1380" s="244" t="s">
        <v>188</v>
      </c>
      <c r="G1380" s="241"/>
      <c r="H1380" s="243" t="s">
        <v>1</v>
      </c>
      <c r="I1380" s="245"/>
      <c r="J1380" s="241"/>
      <c r="K1380" s="241"/>
      <c r="L1380" s="246"/>
      <c r="M1380" s="247"/>
      <c r="N1380" s="248"/>
      <c r="O1380" s="248"/>
      <c r="P1380" s="248"/>
      <c r="Q1380" s="248"/>
      <c r="R1380" s="248"/>
      <c r="S1380" s="248"/>
      <c r="T1380" s="249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0" t="s">
        <v>185</v>
      </c>
      <c r="AU1380" s="250" t="s">
        <v>85</v>
      </c>
      <c r="AV1380" s="13" t="s">
        <v>83</v>
      </c>
      <c r="AW1380" s="13" t="s">
        <v>34</v>
      </c>
      <c r="AX1380" s="13" t="s">
        <v>76</v>
      </c>
      <c r="AY1380" s="250" t="s">
        <v>176</v>
      </c>
    </row>
    <row r="1381" s="13" customFormat="1">
      <c r="A1381" s="13"/>
      <c r="B1381" s="240"/>
      <c r="C1381" s="241"/>
      <c r="D1381" s="242" t="s">
        <v>185</v>
      </c>
      <c r="E1381" s="243" t="s">
        <v>1</v>
      </c>
      <c r="F1381" s="244" t="s">
        <v>1173</v>
      </c>
      <c r="G1381" s="241"/>
      <c r="H1381" s="243" t="s">
        <v>1</v>
      </c>
      <c r="I1381" s="245"/>
      <c r="J1381" s="241"/>
      <c r="K1381" s="241"/>
      <c r="L1381" s="246"/>
      <c r="M1381" s="247"/>
      <c r="N1381" s="248"/>
      <c r="O1381" s="248"/>
      <c r="P1381" s="248"/>
      <c r="Q1381" s="248"/>
      <c r="R1381" s="248"/>
      <c r="S1381" s="248"/>
      <c r="T1381" s="24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0" t="s">
        <v>185</v>
      </c>
      <c r="AU1381" s="250" t="s">
        <v>85</v>
      </c>
      <c r="AV1381" s="13" t="s">
        <v>83</v>
      </c>
      <c r="AW1381" s="13" t="s">
        <v>34</v>
      </c>
      <c r="AX1381" s="13" t="s">
        <v>76</v>
      </c>
      <c r="AY1381" s="250" t="s">
        <v>176</v>
      </c>
    </row>
    <row r="1382" s="13" customFormat="1">
      <c r="A1382" s="13"/>
      <c r="B1382" s="240"/>
      <c r="C1382" s="241"/>
      <c r="D1382" s="242" t="s">
        <v>185</v>
      </c>
      <c r="E1382" s="243" t="s">
        <v>1</v>
      </c>
      <c r="F1382" s="244" t="s">
        <v>1174</v>
      </c>
      <c r="G1382" s="241"/>
      <c r="H1382" s="243" t="s">
        <v>1</v>
      </c>
      <c r="I1382" s="245"/>
      <c r="J1382" s="241"/>
      <c r="K1382" s="241"/>
      <c r="L1382" s="246"/>
      <c r="M1382" s="247"/>
      <c r="N1382" s="248"/>
      <c r="O1382" s="248"/>
      <c r="P1382" s="248"/>
      <c r="Q1382" s="248"/>
      <c r="R1382" s="248"/>
      <c r="S1382" s="248"/>
      <c r="T1382" s="24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0" t="s">
        <v>185</v>
      </c>
      <c r="AU1382" s="250" t="s">
        <v>85</v>
      </c>
      <c r="AV1382" s="13" t="s">
        <v>83</v>
      </c>
      <c r="AW1382" s="13" t="s">
        <v>34</v>
      </c>
      <c r="AX1382" s="13" t="s">
        <v>76</v>
      </c>
      <c r="AY1382" s="250" t="s">
        <v>176</v>
      </c>
    </row>
    <row r="1383" s="14" customFormat="1">
      <c r="A1383" s="14"/>
      <c r="B1383" s="251"/>
      <c r="C1383" s="252"/>
      <c r="D1383" s="242" t="s">
        <v>185</v>
      </c>
      <c r="E1383" s="253" t="s">
        <v>1</v>
      </c>
      <c r="F1383" s="254" t="s">
        <v>456</v>
      </c>
      <c r="G1383" s="252"/>
      <c r="H1383" s="255">
        <v>20</v>
      </c>
      <c r="I1383" s="256"/>
      <c r="J1383" s="252"/>
      <c r="K1383" s="252"/>
      <c r="L1383" s="257"/>
      <c r="M1383" s="258"/>
      <c r="N1383" s="259"/>
      <c r="O1383" s="259"/>
      <c r="P1383" s="259"/>
      <c r="Q1383" s="259"/>
      <c r="R1383" s="259"/>
      <c r="S1383" s="259"/>
      <c r="T1383" s="260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1" t="s">
        <v>185</v>
      </c>
      <c r="AU1383" s="261" t="s">
        <v>85</v>
      </c>
      <c r="AV1383" s="14" t="s">
        <v>85</v>
      </c>
      <c r="AW1383" s="14" t="s">
        <v>34</v>
      </c>
      <c r="AX1383" s="14" t="s">
        <v>76</v>
      </c>
      <c r="AY1383" s="261" t="s">
        <v>176</v>
      </c>
    </row>
    <row r="1384" s="14" customFormat="1">
      <c r="A1384" s="14"/>
      <c r="B1384" s="251"/>
      <c r="C1384" s="252"/>
      <c r="D1384" s="242" t="s">
        <v>185</v>
      </c>
      <c r="E1384" s="253" t="s">
        <v>1</v>
      </c>
      <c r="F1384" s="254" t="s">
        <v>457</v>
      </c>
      <c r="G1384" s="252"/>
      <c r="H1384" s="255">
        <v>1.8</v>
      </c>
      <c r="I1384" s="256"/>
      <c r="J1384" s="252"/>
      <c r="K1384" s="252"/>
      <c r="L1384" s="257"/>
      <c r="M1384" s="258"/>
      <c r="N1384" s="259"/>
      <c r="O1384" s="259"/>
      <c r="P1384" s="259"/>
      <c r="Q1384" s="259"/>
      <c r="R1384" s="259"/>
      <c r="S1384" s="259"/>
      <c r="T1384" s="260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1" t="s">
        <v>185</v>
      </c>
      <c r="AU1384" s="261" t="s">
        <v>85</v>
      </c>
      <c r="AV1384" s="14" t="s">
        <v>85</v>
      </c>
      <c r="AW1384" s="14" t="s">
        <v>34</v>
      </c>
      <c r="AX1384" s="14" t="s">
        <v>76</v>
      </c>
      <c r="AY1384" s="261" t="s">
        <v>176</v>
      </c>
    </row>
    <row r="1385" s="14" customFormat="1">
      <c r="A1385" s="14"/>
      <c r="B1385" s="251"/>
      <c r="C1385" s="252"/>
      <c r="D1385" s="242" t="s">
        <v>185</v>
      </c>
      <c r="E1385" s="253" t="s">
        <v>1</v>
      </c>
      <c r="F1385" s="254" t="s">
        <v>458</v>
      </c>
      <c r="G1385" s="252"/>
      <c r="H1385" s="255">
        <v>22.399999999999999</v>
      </c>
      <c r="I1385" s="256"/>
      <c r="J1385" s="252"/>
      <c r="K1385" s="252"/>
      <c r="L1385" s="257"/>
      <c r="M1385" s="258"/>
      <c r="N1385" s="259"/>
      <c r="O1385" s="259"/>
      <c r="P1385" s="259"/>
      <c r="Q1385" s="259"/>
      <c r="R1385" s="259"/>
      <c r="S1385" s="259"/>
      <c r="T1385" s="260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1" t="s">
        <v>185</v>
      </c>
      <c r="AU1385" s="261" t="s">
        <v>85</v>
      </c>
      <c r="AV1385" s="14" t="s">
        <v>85</v>
      </c>
      <c r="AW1385" s="14" t="s">
        <v>34</v>
      </c>
      <c r="AX1385" s="14" t="s">
        <v>76</v>
      </c>
      <c r="AY1385" s="261" t="s">
        <v>176</v>
      </c>
    </row>
    <row r="1386" s="16" customFormat="1">
      <c r="A1386" s="16"/>
      <c r="B1386" s="278"/>
      <c r="C1386" s="279"/>
      <c r="D1386" s="242" t="s">
        <v>185</v>
      </c>
      <c r="E1386" s="280" t="s">
        <v>1</v>
      </c>
      <c r="F1386" s="281" t="s">
        <v>307</v>
      </c>
      <c r="G1386" s="279"/>
      <c r="H1386" s="282">
        <v>44.200000000000003</v>
      </c>
      <c r="I1386" s="283"/>
      <c r="J1386" s="279"/>
      <c r="K1386" s="279"/>
      <c r="L1386" s="284"/>
      <c r="M1386" s="285"/>
      <c r="N1386" s="286"/>
      <c r="O1386" s="286"/>
      <c r="P1386" s="286"/>
      <c r="Q1386" s="286"/>
      <c r="R1386" s="286"/>
      <c r="S1386" s="286"/>
      <c r="T1386" s="287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T1386" s="288" t="s">
        <v>185</v>
      </c>
      <c r="AU1386" s="288" t="s">
        <v>85</v>
      </c>
      <c r="AV1386" s="16" t="s">
        <v>183</v>
      </c>
      <c r="AW1386" s="16" t="s">
        <v>34</v>
      </c>
      <c r="AX1386" s="16" t="s">
        <v>83</v>
      </c>
      <c r="AY1386" s="288" t="s">
        <v>176</v>
      </c>
    </row>
    <row r="1387" s="2" customFormat="1" ht="24.15" customHeight="1">
      <c r="A1387" s="39"/>
      <c r="B1387" s="40"/>
      <c r="C1387" s="289" t="s">
        <v>1175</v>
      </c>
      <c r="D1387" s="289" t="s">
        <v>547</v>
      </c>
      <c r="E1387" s="290" t="s">
        <v>1176</v>
      </c>
      <c r="F1387" s="291" t="s">
        <v>1177</v>
      </c>
      <c r="G1387" s="292" t="s">
        <v>243</v>
      </c>
      <c r="H1387" s="293">
        <v>10.6</v>
      </c>
      <c r="I1387" s="294"/>
      <c r="J1387" s="295">
        <f>ROUND(I1387*H1387,2)</f>
        <v>0</v>
      </c>
      <c r="K1387" s="291" t="s">
        <v>225</v>
      </c>
      <c r="L1387" s="296"/>
      <c r="M1387" s="297" t="s">
        <v>1</v>
      </c>
      <c r="N1387" s="298" t="s">
        <v>41</v>
      </c>
      <c r="O1387" s="92"/>
      <c r="P1387" s="236">
        <f>O1387*H1387</f>
        <v>0</v>
      </c>
      <c r="Q1387" s="236">
        <v>0.0015</v>
      </c>
      <c r="R1387" s="236">
        <f>Q1387*H1387</f>
        <v>0.015900000000000001</v>
      </c>
      <c r="S1387" s="236">
        <v>0</v>
      </c>
      <c r="T1387" s="237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8" t="s">
        <v>540</v>
      </c>
      <c r="AT1387" s="238" t="s">
        <v>547</v>
      </c>
      <c r="AU1387" s="238" t="s">
        <v>85</v>
      </c>
      <c r="AY1387" s="18" t="s">
        <v>176</v>
      </c>
      <c r="BE1387" s="239">
        <f>IF(N1387="základní",J1387,0)</f>
        <v>0</v>
      </c>
      <c r="BF1387" s="239">
        <f>IF(N1387="snížená",J1387,0)</f>
        <v>0</v>
      </c>
      <c r="BG1387" s="239">
        <f>IF(N1387="zákl. přenesená",J1387,0)</f>
        <v>0</v>
      </c>
      <c r="BH1387" s="239">
        <f>IF(N1387="sníž. přenesená",J1387,0)</f>
        <v>0</v>
      </c>
      <c r="BI1387" s="239">
        <f>IF(N1387="nulová",J1387,0)</f>
        <v>0</v>
      </c>
      <c r="BJ1387" s="18" t="s">
        <v>83</v>
      </c>
      <c r="BK1387" s="239">
        <f>ROUND(I1387*H1387,2)</f>
        <v>0</v>
      </c>
      <c r="BL1387" s="18" t="s">
        <v>324</v>
      </c>
      <c r="BM1387" s="238" t="s">
        <v>1178</v>
      </c>
    </row>
    <row r="1388" s="13" customFormat="1">
      <c r="A1388" s="13"/>
      <c r="B1388" s="240"/>
      <c r="C1388" s="241"/>
      <c r="D1388" s="242" t="s">
        <v>185</v>
      </c>
      <c r="E1388" s="243" t="s">
        <v>1</v>
      </c>
      <c r="F1388" s="244" t="s">
        <v>207</v>
      </c>
      <c r="G1388" s="241"/>
      <c r="H1388" s="243" t="s">
        <v>1</v>
      </c>
      <c r="I1388" s="245"/>
      <c r="J1388" s="241"/>
      <c r="K1388" s="241"/>
      <c r="L1388" s="246"/>
      <c r="M1388" s="247"/>
      <c r="N1388" s="248"/>
      <c r="O1388" s="248"/>
      <c r="P1388" s="248"/>
      <c r="Q1388" s="248"/>
      <c r="R1388" s="248"/>
      <c r="S1388" s="248"/>
      <c r="T1388" s="24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0" t="s">
        <v>185</v>
      </c>
      <c r="AU1388" s="250" t="s">
        <v>85</v>
      </c>
      <c r="AV1388" s="13" t="s">
        <v>83</v>
      </c>
      <c r="AW1388" s="13" t="s">
        <v>34</v>
      </c>
      <c r="AX1388" s="13" t="s">
        <v>76</v>
      </c>
      <c r="AY1388" s="250" t="s">
        <v>176</v>
      </c>
    </row>
    <row r="1389" s="13" customFormat="1">
      <c r="A1389" s="13"/>
      <c r="B1389" s="240"/>
      <c r="C1389" s="241"/>
      <c r="D1389" s="242" t="s">
        <v>185</v>
      </c>
      <c r="E1389" s="243" t="s">
        <v>1</v>
      </c>
      <c r="F1389" s="244" t="s">
        <v>281</v>
      </c>
      <c r="G1389" s="241"/>
      <c r="H1389" s="243" t="s">
        <v>1</v>
      </c>
      <c r="I1389" s="245"/>
      <c r="J1389" s="241"/>
      <c r="K1389" s="241"/>
      <c r="L1389" s="246"/>
      <c r="M1389" s="247"/>
      <c r="N1389" s="248"/>
      <c r="O1389" s="248"/>
      <c r="P1389" s="248"/>
      <c r="Q1389" s="248"/>
      <c r="R1389" s="248"/>
      <c r="S1389" s="248"/>
      <c r="T1389" s="24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0" t="s">
        <v>185</v>
      </c>
      <c r="AU1389" s="250" t="s">
        <v>85</v>
      </c>
      <c r="AV1389" s="13" t="s">
        <v>83</v>
      </c>
      <c r="AW1389" s="13" t="s">
        <v>34</v>
      </c>
      <c r="AX1389" s="13" t="s">
        <v>76</v>
      </c>
      <c r="AY1389" s="250" t="s">
        <v>176</v>
      </c>
    </row>
    <row r="1390" s="13" customFormat="1">
      <c r="A1390" s="13"/>
      <c r="B1390" s="240"/>
      <c r="C1390" s="241"/>
      <c r="D1390" s="242" t="s">
        <v>185</v>
      </c>
      <c r="E1390" s="243" t="s">
        <v>1</v>
      </c>
      <c r="F1390" s="244" t="s">
        <v>188</v>
      </c>
      <c r="G1390" s="241"/>
      <c r="H1390" s="243" t="s">
        <v>1</v>
      </c>
      <c r="I1390" s="245"/>
      <c r="J1390" s="241"/>
      <c r="K1390" s="241"/>
      <c r="L1390" s="246"/>
      <c r="M1390" s="247"/>
      <c r="N1390" s="248"/>
      <c r="O1390" s="248"/>
      <c r="P1390" s="248"/>
      <c r="Q1390" s="248"/>
      <c r="R1390" s="248"/>
      <c r="S1390" s="248"/>
      <c r="T1390" s="24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0" t="s">
        <v>185</v>
      </c>
      <c r="AU1390" s="250" t="s">
        <v>85</v>
      </c>
      <c r="AV1390" s="13" t="s">
        <v>83</v>
      </c>
      <c r="AW1390" s="13" t="s">
        <v>34</v>
      </c>
      <c r="AX1390" s="13" t="s">
        <v>76</v>
      </c>
      <c r="AY1390" s="250" t="s">
        <v>176</v>
      </c>
    </row>
    <row r="1391" s="13" customFormat="1">
      <c r="A1391" s="13"/>
      <c r="B1391" s="240"/>
      <c r="C1391" s="241"/>
      <c r="D1391" s="242" t="s">
        <v>185</v>
      </c>
      <c r="E1391" s="243" t="s">
        <v>1</v>
      </c>
      <c r="F1391" s="244" t="s">
        <v>460</v>
      </c>
      <c r="G1391" s="241"/>
      <c r="H1391" s="243" t="s">
        <v>1</v>
      </c>
      <c r="I1391" s="245"/>
      <c r="J1391" s="241"/>
      <c r="K1391" s="241"/>
      <c r="L1391" s="246"/>
      <c r="M1391" s="247"/>
      <c r="N1391" s="248"/>
      <c r="O1391" s="248"/>
      <c r="P1391" s="248"/>
      <c r="Q1391" s="248"/>
      <c r="R1391" s="248"/>
      <c r="S1391" s="248"/>
      <c r="T1391" s="24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0" t="s">
        <v>185</v>
      </c>
      <c r="AU1391" s="250" t="s">
        <v>85</v>
      </c>
      <c r="AV1391" s="13" t="s">
        <v>83</v>
      </c>
      <c r="AW1391" s="13" t="s">
        <v>34</v>
      </c>
      <c r="AX1391" s="13" t="s">
        <v>76</v>
      </c>
      <c r="AY1391" s="250" t="s">
        <v>176</v>
      </c>
    </row>
    <row r="1392" s="13" customFormat="1">
      <c r="A1392" s="13"/>
      <c r="B1392" s="240"/>
      <c r="C1392" s="241"/>
      <c r="D1392" s="242" t="s">
        <v>185</v>
      </c>
      <c r="E1392" s="243" t="s">
        <v>1</v>
      </c>
      <c r="F1392" s="244" t="s">
        <v>1179</v>
      </c>
      <c r="G1392" s="241"/>
      <c r="H1392" s="243" t="s">
        <v>1</v>
      </c>
      <c r="I1392" s="245"/>
      <c r="J1392" s="241"/>
      <c r="K1392" s="241"/>
      <c r="L1392" s="246"/>
      <c r="M1392" s="247"/>
      <c r="N1392" s="248"/>
      <c r="O1392" s="248"/>
      <c r="P1392" s="248"/>
      <c r="Q1392" s="248"/>
      <c r="R1392" s="248"/>
      <c r="S1392" s="248"/>
      <c r="T1392" s="24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0" t="s">
        <v>185</v>
      </c>
      <c r="AU1392" s="250" t="s">
        <v>85</v>
      </c>
      <c r="AV1392" s="13" t="s">
        <v>83</v>
      </c>
      <c r="AW1392" s="13" t="s">
        <v>34</v>
      </c>
      <c r="AX1392" s="13" t="s">
        <v>76</v>
      </c>
      <c r="AY1392" s="250" t="s">
        <v>176</v>
      </c>
    </row>
    <row r="1393" s="14" customFormat="1">
      <c r="A1393" s="14"/>
      <c r="B1393" s="251"/>
      <c r="C1393" s="252"/>
      <c r="D1393" s="242" t="s">
        <v>185</v>
      </c>
      <c r="E1393" s="253" t="s">
        <v>1</v>
      </c>
      <c r="F1393" s="254" t="s">
        <v>461</v>
      </c>
      <c r="G1393" s="252"/>
      <c r="H1393" s="255">
        <v>10.6</v>
      </c>
      <c r="I1393" s="256"/>
      <c r="J1393" s="252"/>
      <c r="K1393" s="252"/>
      <c r="L1393" s="257"/>
      <c r="M1393" s="258"/>
      <c r="N1393" s="259"/>
      <c r="O1393" s="259"/>
      <c r="P1393" s="259"/>
      <c r="Q1393" s="259"/>
      <c r="R1393" s="259"/>
      <c r="S1393" s="259"/>
      <c r="T1393" s="26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1" t="s">
        <v>185</v>
      </c>
      <c r="AU1393" s="261" t="s">
        <v>85</v>
      </c>
      <c r="AV1393" s="14" t="s">
        <v>85</v>
      </c>
      <c r="AW1393" s="14" t="s">
        <v>34</v>
      </c>
      <c r="AX1393" s="14" t="s">
        <v>76</v>
      </c>
      <c r="AY1393" s="261" t="s">
        <v>176</v>
      </c>
    </row>
    <row r="1394" s="16" customFormat="1">
      <c r="A1394" s="16"/>
      <c r="B1394" s="278"/>
      <c r="C1394" s="279"/>
      <c r="D1394" s="242" t="s">
        <v>185</v>
      </c>
      <c r="E1394" s="280" t="s">
        <v>1</v>
      </c>
      <c r="F1394" s="281" t="s">
        <v>307</v>
      </c>
      <c r="G1394" s="279"/>
      <c r="H1394" s="282">
        <v>10.6</v>
      </c>
      <c r="I1394" s="283"/>
      <c r="J1394" s="279"/>
      <c r="K1394" s="279"/>
      <c r="L1394" s="284"/>
      <c r="M1394" s="285"/>
      <c r="N1394" s="286"/>
      <c r="O1394" s="286"/>
      <c r="P1394" s="286"/>
      <c r="Q1394" s="286"/>
      <c r="R1394" s="286"/>
      <c r="S1394" s="286"/>
      <c r="T1394" s="287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88" t="s">
        <v>185</v>
      </c>
      <c r="AU1394" s="288" t="s">
        <v>85</v>
      </c>
      <c r="AV1394" s="16" t="s">
        <v>183</v>
      </c>
      <c r="AW1394" s="16" t="s">
        <v>34</v>
      </c>
      <c r="AX1394" s="16" t="s">
        <v>83</v>
      </c>
      <c r="AY1394" s="288" t="s">
        <v>176</v>
      </c>
    </row>
    <row r="1395" s="2" customFormat="1" ht="24.15" customHeight="1">
      <c r="A1395" s="39"/>
      <c r="B1395" s="40"/>
      <c r="C1395" s="289" t="s">
        <v>1180</v>
      </c>
      <c r="D1395" s="289" t="s">
        <v>547</v>
      </c>
      <c r="E1395" s="290" t="s">
        <v>1181</v>
      </c>
      <c r="F1395" s="291" t="s">
        <v>1182</v>
      </c>
      <c r="G1395" s="292" t="s">
        <v>243</v>
      </c>
      <c r="H1395" s="293">
        <v>116.393</v>
      </c>
      <c r="I1395" s="294"/>
      <c r="J1395" s="295">
        <f>ROUND(I1395*H1395,2)</f>
        <v>0</v>
      </c>
      <c r="K1395" s="291" t="s">
        <v>225</v>
      </c>
      <c r="L1395" s="296"/>
      <c r="M1395" s="297" t="s">
        <v>1</v>
      </c>
      <c r="N1395" s="298" t="s">
        <v>41</v>
      </c>
      <c r="O1395" s="92"/>
      <c r="P1395" s="236">
        <f>O1395*H1395</f>
        <v>0</v>
      </c>
      <c r="Q1395" s="236">
        <v>0.00051999999999999995</v>
      </c>
      <c r="R1395" s="236">
        <f>Q1395*H1395</f>
        <v>0.060524359999999992</v>
      </c>
      <c r="S1395" s="236">
        <v>0</v>
      </c>
      <c r="T1395" s="237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8" t="s">
        <v>540</v>
      </c>
      <c r="AT1395" s="238" t="s">
        <v>547</v>
      </c>
      <c r="AU1395" s="238" t="s">
        <v>85</v>
      </c>
      <c r="AY1395" s="18" t="s">
        <v>176</v>
      </c>
      <c r="BE1395" s="239">
        <f>IF(N1395="základní",J1395,0)</f>
        <v>0</v>
      </c>
      <c r="BF1395" s="239">
        <f>IF(N1395="snížená",J1395,0)</f>
        <v>0</v>
      </c>
      <c r="BG1395" s="239">
        <f>IF(N1395="zákl. přenesená",J1395,0)</f>
        <v>0</v>
      </c>
      <c r="BH1395" s="239">
        <f>IF(N1395="sníž. přenesená",J1395,0)</f>
        <v>0</v>
      </c>
      <c r="BI1395" s="239">
        <f>IF(N1395="nulová",J1395,0)</f>
        <v>0</v>
      </c>
      <c r="BJ1395" s="18" t="s">
        <v>83</v>
      </c>
      <c r="BK1395" s="239">
        <f>ROUND(I1395*H1395,2)</f>
        <v>0</v>
      </c>
      <c r="BL1395" s="18" t="s">
        <v>324</v>
      </c>
      <c r="BM1395" s="238" t="s">
        <v>1183</v>
      </c>
    </row>
    <row r="1396" s="13" customFormat="1">
      <c r="A1396" s="13"/>
      <c r="B1396" s="240"/>
      <c r="C1396" s="241"/>
      <c r="D1396" s="242" t="s">
        <v>185</v>
      </c>
      <c r="E1396" s="243" t="s">
        <v>1</v>
      </c>
      <c r="F1396" s="244" t="s">
        <v>207</v>
      </c>
      <c r="G1396" s="241"/>
      <c r="H1396" s="243" t="s">
        <v>1</v>
      </c>
      <c r="I1396" s="245"/>
      <c r="J1396" s="241"/>
      <c r="K1396" s="241"/>
      <c r="L1396" s="246"/>
      <c r="M1396" s="247"/>
      <c r="N1396" s="248"/>
      <c r="O1396" s="248"/>
      <c r="P1396" s="248"/>
      <c r="Q1396" s="248"/>
      <c r="R1396" s="248"/>
      <c r="S1396" s="248"/>
      <c r="T1396" s="24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0" t="s">
        <v>185</v>
      </c>
      <c r="AU1396" s="250" t="s">
        <v>85</v>
      </c>
      <c r="AV1396" s="13" t="s">
        <v>83</v>
      </c>
      <c r="AW1396" s="13" t="s">
        <v>34</v>
      </c>
      <c r="AX1396" s="13" t="s">
        <v>76</v>
      </c>
      <c r="AY1396" s="250" t="s">
        <v>176</v>
      </c>
    </row>
    <row r="1397" s="13" customFormat="1">
      <c r="A1397" s="13"/>
      <c r="B1397" s="240"/>
      <c r="C1397" s="241"/>
      <c r="D1397" s="242" t="s">
        <v>185</v>
      </c>
      <c r="E1397" s="243" t="s">
        <v>1</v>
      </c>
      <c r="F1397" s="244" t="s">
        <v>281</v>
      </c>
      <c r="G1397" s="241"/>
      <c r="H1397" s="243" t="s">
        <v>1</v>
      </c>
      <c r="I1397" s="245"/>
      <c r="J1397" s="241"/>
      <c r="K1397" s="241"/>
      <c r="L1397" s="246"/>
      <c r="M1397" s="247"/>
      <c r="N1397" s="248"/>
      <c r="O1397" s="248"/>
      <c r="P1397" s="248"/>
      <c r="Q1397" s="248"/>
      <c r="R1397" s="248"/>
      <c r="S1397" s="248"/>
      <c r="T1397" s="24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0" t="s">
        <v>185</v>
      </c>
      <c r="AU1397" s="250" t="s">
        <v>85</v>
      </c>
      <c r="AV1397" s="13" t="s">
        <v>83</v>
      </c>
      <c r="AW1397" s="13" t="s">
        <v>34</v>
      </c>
      <c r="AX1397" s="13" t="s">
        <v>76</v>
      </c>
      <c r="AY1397" s="250" t="s">
        <v>176</v>
      </c>
    </row>
    <row r="1398" s="13" customFormat="1">
      <c r="A1398" s="13"/>
      <c r="B1398" s="240"/>
      <c r="C1398" s="241"/>
      <c r="D1398" s="242" t="s">
        <v>185</v>
      </c>
      <c r="E1398" s="243" t="s">
        <v>1</v>
      </c>
      <c r="F1398" s="244" t="s">
        <v>188</v>
      </c>
      <c r="G1398" s="241"/>
      <c r="H1398" s="243" t="s">
        <v>1</v>
      </c>
      <c r="I1398" s="245"/>
      <c r="J1398" s="241"/>
      <c r="K1398" s="241"/>
      <c r="L1398" s="246"/>
      <c r="M1398" s="247"/>
      <c r="N1398" s="248"/>
      <c r="O1398" s="248"/>
      <c r="P1398" s="248"/>
      <c r="Q1398" s="248"/>
      <c r="R1398" s="248"/>
      <c r="S1398" s="248"/>
      <c r="T1398" s="24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0" t="s">
        <v>185</v>
      </c>
      <c r="AU1398" s="250" t="s">
        <v>85</v>
      </c>
      <c r="AV1398" s="13" t="s">
        <v>83</v>
      </c>
      <c r="AW1398" s="13" t="s">
        <v>34</v>
      </c>
      <c r="AX1398" s="13" t="s">
        <v>76</v>
      </c>
      <c r="AY1398" s="250" t="s">
        <v>176</v>
      </c>
    </row>
    <row r="1399" s="13" customFormat="1">
      <c r="A1399" s="13"/>
      <c r="B1399" s="240"/>
      <c r="C1399" s="241"/>
      <c r="D1399" s="242" t="s">
        <v>185</v>
      </c>
      <c r="E1399" s="243" t="s">
        <v>1</v>
      </c>
      <c r="F1399" s="244" t="s">
        <v>438</v>
      </c>
      <c r="G1399" s="241"/>
      <c r="H1399" s="243" t="s">
        <v>1</v>
      </c>
      <c r="I1399" s="245"/>
      <c r="J1399" s="241"/>
      <c r="K1399" s="241"/>
      <c r="L1399" s="246"/>
      <c r="M1399" s="247"/>
      <c r="N1399" s="248"/>
      <c r="O1399" s="248"/>
      <c r="P1399" s="248"/>
      <c r="Q1399" s="248"/>
      <c r="R1399" s="248"/>
      <c r="S1399" s="248"/>
      <c r="T1399" s="24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0" t="s">
        <v>185</v>
      </c>
      <c r="AU1399" s="250" t="s">
        <v>85</v>
      </c>
      <c r="AV1399" s="13" t="s">
        <v>83</v>
      </c>
      <c r="AW1399" s="13" t="s">
        <v>34</v>
      </c>
      <c r="AX1399" s="13" t="s">
        <v>76</v>
      </c>
      <c r="AY1399" s="250" t="s">
        <v>176</v>
      </c>
    </row>
    <row r="1400" s="13" customFormat="1">
      <c r="A1400" s="13"/>
      <c r="B1400" s="240"/>
      <c r="C1400" s="241"/>
      <c r="D1400" s="242" t="s">
        <v>185</v>
      </c>
      <c r="E1400" s="243" t="s">
        <v>1</v>
      </c>
      <c r="F1400" s="244" t="s">
        <v>397</v>
      </c>
      <c r="G1400" s="241"/>
      <c r="H1400" s="243" t="s">
        <v>1</v>
      </c>
      <c r="I1400" s="245"/>
      <c r="J1400" s="241"/>
      <c r="K1400" s="241"/>
      <c r="L1400" s="246"/>
      <c r="M1400" s="247"/>
      <c r="N1400" s="248"/>
      <c r="O1400" s="248"/>
      <c r="P1400" s="248"/>
      <c r="Q1400" s="248"/>
      <c r="R1400" s="248"/>
      <c r="S1400" s="248"/>
      <c r="T1400" s="24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0" t="s">
        <v>185</v>
      </c>
      <c r="AU1400" s="250" t="s">
        <v>85</v>
      </c>
      <c r="AV1400" s="13" t="s">
        <v>83</v>
      </c>
      <c r="AW1400" s="13" t="s">
        <v>34</v>
      </c>
      <c r="AX1400" s="13" t="s">
        <v>76</v>
      </c>
      <c r="AY1400" s="250" t="s">
        <v>176</v>
      </c>
    </row>
    <row r="1401" s="14" customFormat="1">
      <c r="A1401" s="14"/>
      <c r="B1401" s="251"/>
      <c r="C1401" s="252"/>
      <c r="D1401" s="242" t="s">
        <v>185</v>
      </c>
      <c r="E1401" s="253" t="s">
        <v>1</v>
      </c>
      <c r="F1401" s="254" t="s">
        <v>439</v>
      </c>
      <c r="G1401" s="252"/>
      <c r="H1401" s="255">
        <v>4.0499999999999998</v>
      </c>
      <c r="I1401" s="256"/>
      <c r="J1401" s="252"/>
      <c r="K1401" s="252"/>
      <c r="L1401" s="257"/>
      <c r="M1401" s="258"/>
      <c r="N1401" s="259"/>
      <c r="O1401" s="259"/>
      <c r="P1401" s="259"/>
      <c r="Q1401" s="259"/>
      <c r="R1401" s="259"/>
      <c r="S1401" s="259"/>
      <c r="T1401" s="26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1" t="s">
        <v>185</v>
      </c>
      <c r="AU1401" s="261" t="s">
        <v>85</v>
      </c>
      <c r="AV1401" s="14" t="s">
        <v>85</v>
      </c>
      <c r="AW1401" s="14" t="s">
        <v>34</v>
      </c>
      <c r="AX1401" s="14" t="s">
        <v>76</v>
      </c>
      <c r="AY1401" s="261" t="s">
        <v>176</v>
      </c>
    </row>
    <row r="1402" s="14" customFormat="1">
      <c r="A1402" s="14"/>
      <c r="B1402" s="251"/>
      <c r="C1402" s="252"/>
      <c r="D1402" s="242" t="s">
        <v>185</v>
      </c>
      <c r="E1402" s="253" t="s">
        <v>1</v>
      </c>
      <c r="F1402" s="254" t="s">
        <v>440</v>
      </c>
      <c r="G1402" s="252"/>
      <c r="H1402" s="255">
        <v>10.4</v>
      </c>
      <c r="I1402" s="256"/>
      <c r="J1402" s="252"/>
      <c r="K1402" s="252"/>
      <c r="L1402" s="257"/>
      <c r="M1402" s="258"/>
      <c r="N1402" s="259"/>
      <c r="O1402" s="259"/>
      <c r="P1402" s="259"/>
      <c r="Q1402" s="259"/>
      <c r="R1402" s="259"/>
      <c r="S1402" s="259"/>
      <c r="T1402" s="26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1" t="s">
        <v>185</v>
      </c>
      <c r="AU1402" s="261" t="s">
        <v>85</v>
      </c>
      <c r="AV1402" s="14" t="s">
        <v>85</v>
      </c>
      <c r="AW1402" s="14" t="s">
        <v>34</v>
      </c>
      <c r="AX1402" s="14" t="s">
        <v>76</v>
      </c>
      <c r="AY1402" s="261" t="s">
        <v>176</v>
      </c>
    </row>
    <row r="1403" s="14" customFormat="1">
      <c r="A1403" s="14"/>
      <c r="B1403" s="251"/>
      <c r="C1403" s="252"/>
      <c r="D1403" s="242" t="s">
        <v>185</v>
      </c>
      <c r="E1403" s="253" t="s">
        <v>1</v>
      </c>
      <c r="F1403" s="254" t="s">
        <v>441</v>
      </c>
      <c r="G1403" s="252"/>
      <c r="H1403" s="255">
        <v>19.699999999999999</v>
      </c>
      <c r="I1403" s="256"/>
      <c r="J1403" s="252"/>
      <c r="K1403" s="252"/>
      <c r="L1403" s="257"/>
      <c r="M1403" s="258"/>
      <c r="N1403" s="259"/>
      <c r="O1403" s="259"/>
      <c r="P1403" s="259"/>
      <c r="Q1403" s="259"/>
      <c r="R1403" s="259"/>
      <c r="S1403" s="259"/>
      <c r="T1403" s="26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1" t="s">
        <v>185</v>
      </c>
      <c r="AU1403" s="261" t="s">
        <v>85</v>
      </c>
      <c r="AV1403" s="14" t="s">
        <v>85</v>
      </c>
      <c r="AW1403" s="14" t="s">
        <v>34</v>
      </c>
      <c r="AX1403" s="14" t="s">
        <v>76</v>
      </c>
      <c r="AY1403" s="261" t="s">
        <v>176</v>
      </c>
    </row>
    <row r="1404" s="14" customFormat="1">
      <c r="A1404" s="14"/>
      <c r="B1404" s="251"/>
      <c r="C1404" s="252"/>
      <c r="D1404" s="242" t="s">
        <v>185</v>
      </c>
      <c r="E1404" s="253" t="s">
        <v>1</v>
      </c>
      <c r="F1404" s="254" t="s">
        <v>442</v>
      </c>
      <c r="G1404" s="252"/>
      <c r="H1404" s="255">
        <v>4.2000000000000002</v>
      </c>
      <c r="I1404" s="256"/>
      <c r="J1404" s="252"/>
      <c r="K1404" s="252"/>
      <c r="L1404" s="257"/>
      <c r="M1404" s="258"/>
      <c r="N1404" s="259"/>
      <c r="O1404" s="259"/>
      <c r="P1404" s="259"/>
      <c r="Q1404" s="259"/>
      <c r="R1404" s="259"/>
      <c r="S1404" s="259"/>
      <c r="T1404" s="260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1" t="s">
        <v>185</v>
      </c>
      <c r="AU1404" s="261" t="s">
        <v>85</v>
      </c>
      <c r="AV1404" s="14" t="s">
        <v>85</v>
      </c>
      <c r="AW1404" s="14" t="s">
        <v>34</v>
      </c>
      <c r="AX1404" s="14" t="s">
        <v>76</v>
      </c>
      <c r="AY1404" s="261" t="s">
        <v>176</v>
      </c>
    </row>
    <row r="1405" s="14" customFormat="1">
      <c r="A1405" s="14"/>
      <c r="B1405" s="251"/>
      <c r="C1405" s="252"/>
      <c r="D1405" s="242" t="s">
        <v>185</v>
      </c>
      <c r="E1405" s="253" t="s">
        <v>1</v>
      </c>
      <c r="F1405" s="254" t="s">
        <v>443</v>
      </c>
      <c r="G1405" s="252"/>
      <c r="H1405" s="255">
        <v>14.25</v>
      </c>
      <c r="I1405" s="256"/>
      <c r="J1405" s="252"/>
      <c r="K1405" s="252"/>
      <c r="L1405" s="257"/>
      <c r="M1405" s="258"/>
      <c r="N1405" s="259"/>
      <c r="O1405" s="259"/>
      <c r="P1405" s="259"/>
      <c r="Q1405" s="259"/>
      <c r="R1405" s="259"/>
      <c r="S1405" s="259"/>
      <c r="T1405" s="26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1" t="s">
        <v>185</v>
      </c>
      <c r="AU1405" s="261" t="s">
        <v>85</v>
      </c>
      <c r="AV1405" s="14" t="s">
        <v>85</v>
      </c>
      <c r="AW1405" s="14" t="s">
        <v>34</v>
      </c>
      <c r="AX1405" s="14" t="s">
        <v>76</v>
      </c>
      <c r="AY1405" s="261" t="s">
        <v>176</v>
      </c>
    </row>
    <row r="1406" s="15" customFormat="1">
      <c r="A1406" s="15"/>
      <c r="B1406" s="267"/>
      <c r="C1406" s="268"/>
      <c r="D1406" s="242" t="s">
        <v>185</v>
      </c>
      <c r="E1406" s="269" t="s">
        <v>1</v>
      </c>
      <c r="F1406" s="270" t="s">
        <v>291</v>
      </c>
      <c r="G1406" s="268"/>
      <c r="H1406" s="271">
        <v>52.600000000000001</v>
      </c>
      <c r="I1406" s="272"/>
      <c r="J1406" s="268"/>
      <c r="K1406" s="268"/>
      <c r="L1406" s="273"/>
      <c r="M1406" s="274"/>
      <c r="N1406" s="275"/>
      <c r="O1406" s="275"/>
      <c r="P1406" s="275"/>
      <c r="Q1406" s="275"/>
      <c r="R1406" s="275"/>
      <c r="S1406" s="275"/>
      <c r="T1406" s="276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77" t="s">
        <v>185</v>
      </c>
      <c r="AU1406" s="277" t="s">
        <v>85</v>
      </c>
      <c r="AV1406" s="15" t="s">
        <v>177</v>
      </c>
      <c r="AW1406" s="15" t="s">
        <v>34</v>
      </c>
      <c r="AX1406" s="15" t="s">
        <v>76</v>
      </c>
      <c r="AY1406" s="277" t="s">
        <v>176</v>
      </c>
    </row>
    <row r="1407" s="13" customFormat="1">
      <c r="A1407" s="13"/>
      <c r="B1407" s="240"/>
      <c r="C1407" s="241"/>
      <c r="D1407" s="242" t="s">
        <v>185</v>
      </c>
      <c r="E1407" s="243" t="s">
        <v>1</v>
      </c>
      <c r="F1407" s="244" t="s">
        <v>403</v>
      </c>
      <c r="G1407" s="241"/>
      <c r="H1407" s="243" t="s">
        <v>1</v>
      </c>
      <c r="I1407" s="245"/>
      <c r="J1407" s="241"/>
      <c r="K1407" s="241"/>
      <c r="L1407" s="246"/>
      <c r="M1407" s="247"/>
      <c r="N1407" s="248"/>
      <c r="O1407" s="248"/>
      <c r="P1407" s="248"/>
      <c r="Q1407" s="248"/>
      <c r="R1407" s="248"/>
      <c r="S1407" s="248"/>
      <c r="T1407" s="249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0" t="s">
        <v>185</v>
      </c>
      <c r="AU1407" s="250" t="s">
        <v>85</v>
      </c>
      <c r="AV1407" s="13" t="s">
        <v>83</v>
      </c>
      <c r="AW1407" s="13" t="s">
        <v>34</v>
      </c>
      <c r="AX1407" s="13" t="s">
        <v>76</v>
      </c>
      <c r="AY1407" s="250" t="s">
        <v>176</v>
      </c>
    </row>
    <row r="1408" s="14" customFormat="1">
      <c r="A1408" s="14"/>
      <c r="B1408" s="251"/>
      <c r="C1408" s="252"/>
      <c r="D1408" s="242" t="s">
        <v>185</v>
      </c>
      <c r="E1408" s="253" t="s">
        <v>1</v>
      </c>
      <c r="F1408" s="254" t="s">
        <v>444</v>
      </c>
      <c r="G1408" s="252"/>
      <c r="H1408" s="255">
        <v>20.300000000000001</v>
      </c>
      <c r="I1408" s="256"/>
      <c r="J1408" s="252"/>
      <c r="K1408" s="252"/>
      <c r="L1408" s="257"/>
      <c r="M1408" s="258"/>
      <c r="N1408" s="259"/>
      <c r="O1408" s="259"/>
      <c r="P1408" s="259"/>
      <c r="Q1408" s="259"/>
      <c r="R1408" s="259"/>
      <c r="S1408" s="259"/>
      <c r="T1408" s="260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1" t="s">
        <v>185</v>
      </c>
      <c r="AU1408" s="261" t="s">
        <v>85</v>
      </c>
      <c r="AV1408" s="14" t="s">
        <v>85</v>
      </c>
      <c r="AW1408" s="14" t="s">
        <v>34</v>
      </c>
      <c r="AX1408" s="14" t="s">
        <v>76</v>
      </c>
      <c r="AY1408" s="261" t="s">
        <v>176</v>
      </c>
    </row>
    <row r="1409" s="14" customFormat="1">
      <c r="A1409" s="14"/>
      <c r="B1409" s="251"/>
      <c r="C1409" s="252"/>
      <c r="D1409" s="242" t="s">
        <v>185</v>
      </c>
      <c r="E1409" s="253" t="s">
        <v>1</v>
      </c>
      <c r="F1409" s="254" t="s">
        <v>445</v>
      </c>
      <c r="G1409" s="252"/>
      <c r="H1409" s="255">
        <v>17</v>
      </c>
      <c r="I1409" s="256"/>
      <c r="J1409" s="252"/>
      <c r="K1409" s="252"/>
      <c r="L1409" s="257"/>
      <c r="M1409" s="258"/>
      <c r="N1409" s="259"/>
      <c r="O1409" s="259"/>
      <c r="P1409" s="259"/>
      <c r="Q1409" s="259"/>
      <c r="R1409" s="259"/>
      <c r="S1409" s="259"/>
      <c r="T1409" s="26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1" t="s">
        <v>185</v>
      </c>
      <c r="AU1409" s="261" t="s">
        <v>85</v>
      </c>
      <c r="AV1409" s="14" t="s">
        <v>85</v>
      </c>
      <c r="AW1409" s="14" t="s">
        <v>34</v>
      </c>
      <c r="AX1409" s="14" t="s">
        <v>76</v>
      </c>
      <c r="AY1409" s="261" t="s">
        <v>176</v>
      </c>
    </row>
    <row r="1410" s="14" customFormat="1">
      <c r="A1410" s="14"/>
      <c r="B1410" s="251"/>
      <c r="C1410" s="252"/>
      <c r="D1410" s="242" t="s">
        <v>185</v>
      </c>
      <c r="E1410" s="253" t="s">
        <v>1</v>
      </c>
      <c r="F1410" s="254" t="s">
        <v>446</v>
      </c>
      <c r="G1410" s="252"/>
      <c r="H1410" s="255">
        <v>4.5999999999999996</v>
      </c>
      <c r="I1410" s="256"/>
      <c r="J1410" s="252"/>
      <c r="K1410" s="252"/>
      <c r="L1410" s="257"/>
      <c r="M1410" s="258"/>
      <c r="N1410" s="259"/>
      <c r="O1410" s="259"/>
      <c r="P1410" s="259"/>
      <c r="Q1410" s="259"/>
      <c r="R1410" s="259"/>
      <c r="S1410" s="259"/>
      <c r="T1410" s="260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1" t="s">
        <v>185</v>
      </c>
      <c r="AU1410" s="261" t="s">
        <v>85</v>
      </c>
      <c r="AV1410" s="14" t="s">
        <v>85</v>
      </c>
      <c r="AW1410" s="14" t="s">
        <v>34</v>
      </c>
      <c r="AX1410" s="14" t="s">
        <v>76</v>
      </c>
      <c r="AY1410" s="261" t="s">
        <v>176</v>
      </c>
    </row>
    <row r="1411" s="15" customFormat="1">
      <c r="A1411" s="15"/>
      <c r="B1411" s="267"/>
      <c r="C1411" s="268"/>
      <c r="D1411" s="242" t="s">
        <v>185</v>
      </c>
      <c r="E1411" s="269" t="s">
        <v>1</v>
      </c>
      <c r="F1411" s="270" t="s">
        <v>291</v>
      </c>
      <c r="G1411" s="268"/>
      <c r="H1411" s="271">
        <v>41.899999999999999</v>
      </c>
      <c r="I1411" s="272"/>
      <c r="J1411" s="268"/>
      <c r="K1411" s="268"/>
      <c r="L1411" s="273"/>
      <c r="M1411" s="274"/>
      <c r="N1411" s="275"/>
      <c r="O1411" s="275"/>
      <c r="P1411" s="275"/>
      <c r="Q1411" s="275"/>
      <c r="R1411" s="275"/>
      <c r="S1411" s="275"/>
      <c r="T1411" s="276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77" t="s">
        <v>185</v>
      </c>
      <c r="AU1411" s="277" t="s">
        <v>85</v>
      </c>
      <c r="AV1411" s="15" t="s">
        <v>177</v>
      </c>
      <c r="AW1411" s="15" t="s">
        <v>34</v>
      </c>
      <c r="AX1411" s="15" t="s">
        <v>76</v>
      </c>
      <c r="AY1411" s="277" t="s">
        <v>176</v>
      </c>
    </row>
    <row r="1412" s="13" customFormat="1">
      <c r="A1412" s="13"/>
      <c r="B1412" s="240"/>
      <c r="C1412" s="241"/>
      <c r="D1412" s="242" t="s">
        <v>185</v>
      </c>
      <c r="E1412" s="243" t="s">
        <v>1</v>
      </c>
      <c r="F1412" s="244" t="s">
        <v>407</v>
      </c>
      <c r="G1412" s="241"/>
      <c r="H1412" s="243" t="s">
        <v>1</v>
      </c>
      <c r="I1412" s="245"/>
      <c r="J1412" s="241"/>
      <c r="K1412" s="241"/>
      <c r="L1412" s="246"/>
      <c r="M1412" s="247"/>
      <c r="N1412" s="248"/>
      <c r="O1412" s="248"/>
      <c r="P1412" s="248"/>
      <c r="Q1412" s="248"/>
      <c r="R1412" s="248"/>
      <c r="S1412" s="248"/>
      <c r="T1412" s="24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0" t="s">
        <v>185</v>
      </c>
      <c r="AU1412" s="250" t="s">
        <v>85</v>
      </c>
      <c r="AV1412" s="13" t="s">
        <v>83</v>
      </c>
      <c r="AW1412" s="13" t="s">
        <v>34</v>
      </c>
      <c r="AX1412" s="13" t="s">
        <v>76</v>
      </c>
      <c r="AY1412" s="250" t="s">
        <v>176</v>
      </c>
    </row>
    <row r="1413" s="14" customFormat="1">
      <c r="A1413" s="14"/>
      <c r="B1413" s="251"/>
      <c r="C1413" s="252"/>
      <c r="D1413" s="242" t="s">
        <v>185</v>
      </c>
      <c r="E1413" s="253" t="s">
        <v>1</v>
      </c>
      <c r="F1413" s="254" t="s">
        <v>447</v>
      </c>
      <c r="G1413" s="252"/>
      <c r="H1413" s="255">
        <v>2.6499999999999999</v>
      </c>
      <c r="I1413" s="256"/>
      <c r="J1413" s="252"/>
      <c r="K1413" s="252"/>
      <c r="L1413" s="257"/>
      <c r="M1413" s="258"/>
      <c r="N1413" s="259"/>
      <c r="O1413" s="259"/>
      <c r="P1413" s="259"/>
      <c r="Q1413" s="259"/>
      <c r="R1413" s="259"/>
      <c r="S1413" s="259"/>
      <c r="T1413" s="260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1" t="s">
        <v>185</v>
      </c>
      <c r="AU1413" s="261" t="s">
        <v>85</v>
      </c>
      <c r="AV1413" s="14" t="s">
        <v>85</v>
      </c>
      <c r="AW1413" s="14" t="s">
        <v>34</v>
      </c>
      <c r="AX1413" s="14" t="s">
        <v>76</v>
      </c>
      <c r="AY1413" s="261" t="s">
        <v>176</v>
      </c>
    </row>
    <row r="1414" s="15" customFormat="1">
      <c r="A1414" s="15"/>
      <c r="B1414" s="267"/>
      <c r="C1414" s="268"/>
      <c r="D1414" s="242" t="s">
        <v>185</v>
      </c>
      <c r="E1414" s="269" t="s">
        <v>1</v>
      </c>
      <c r="F1414" s="270" t="s">
        <v>291</v>
      </c>
      <c r="G1414" s="268"/>
      <c r="H1414" s="271">
        <v>2.6499999999999999</v>
      </c>
      <c r="I1414" s="272"/>
      <c r="J1414" s="268"/>
      <c r="K1414" s="268"/>
      <c r="L1414" s="273"/>
      <c r="M1414" s="274"/>
      <c r="N1414" s="275"/>
      <c r="O1414" s="275"/>
      <c r="P1414" s="275"/>
      <c r="Q1414" s="275"/>
      <c r="R1414" s="275"/>
      <c r="S1414" s="275"/>
      <c r="T1414" s="276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77" t="s">
        <v>185</v>
      </c>
      <c r="AU1414" s="277" t="s">
        <v>85</v>
      </c>
      <c r="AV1414" s="15" t="s">
        <v>177</v>
      </c>
      <c r="AW1414" s="15" t="s">
        <v>34</v>
      </c>
      <c r="AX1414" s="15" t="s">
        <v>76</v>
      </c>
      <c r="AY1414" s="277" t="s">
        <v>176</v>
      </c>
    </row>
    <row r="1415" s="13" customFormat="1">
      <c r="A1415" s="13"/>
      <c r="B1415" s="240"/>
      <c r="C1415" s="241"/>
      <c r="D1415" s="242" t="s">
        <v>185</v>
      </c>
      <c r="E1415" s="243" t="s">
        <v>1</v>
      </c>
      <c r="F1415" s="244" t="s">
        <v>1184</v>
      </c>
      <c r="G1415" s="241"/>
      <c r="H1415" s="243" t="s">
        <v>1</v>
      </c>
      <c r="I1415" s="245"/>
      <c r="J1415" s="241"/>
      <c r="K1415" s="241"/>
      <c r="L1415" s="246"/>
      <c r="M1415" s="247"/>
      <c r="N1415" s="248"/>
      <c r="O1415" s="248"/>
      <c r="P1415" s="248"/>
      <c r="Q1415" s="248"/>
      <c r="R1415" s="248"/>
      <c r="S1415" s="248"/>
      <c r="T1415" s="24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0" t="s">
        <v>185</v>
      </c>
      <c r="AU1415" s="250" t="s">
        <v>85</v>
      </c>
      <c r="AV1415" s="13" t="s">
        <v>83</v>
      </c>
      <c r="AW1415" s="13" t="s">
        <v>34</v>
      </c>
      <c r="AX1415" s="13" t="s">
        <v>76</v>
      </c>
      <c r="AY1415" s="250" t="s">
        <v>176</v>
      </c>
    </row>
    <row r="1416" s="13" customFormat="1">
      <c r="A1416" s="13"/>
      <c r="B1416" s="240"/>
      <c r="C1416" s="241"/>
      <c r="D1416" s="242" t="s">
        <v>185</v>
      </c>
      <c r="E1416" s="243" t="s">
        <v>1</v>
      </c>
      <c r="F1416" s="244" t="s">
        <v>410</v>
      </c>
      <c r="G1416" s="241"/>
      <c r="H1416" s="243" t="s">
        <v>1</v>
      </c>
      <c r="I1416" s="245"/>
      <c r="J1416" s="241"/>
      <c r="K1416" s="241"/>
      <c r="L1416" s="246"/>
      <c r="M1416" s="247"/>
      <c r="N1416" s="248"/>
      <c r="O1416" s="248"/>
      <c r="P1416" s="248"/>
      <c r="Q1416" s="248"/>
      <c r="R1416" s="248"/>
      <c r="S1416" s="248"/>
      <c r="T1416" s="24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0" t="s">
        <v>185</v>
      </c>
      <c r="AU1416" s="250" t="s">
        <v>85</v>
      </c>
      <c r="AV1416" s="13" t="s">
        <v>83</v>
      </c>
      <c r="AW1416" s="13" t="s">
        <v>34</v>
      </c>
      <c r="AX1416" s="13" t="s">
        <v>76</v>
      </c>
      <c r="AY1416" s="250" t="s">
        <v>176</v>
      </c>
    </row>
    <row r="1417" s="14" customFormat="1">
      <c r="A1417" s="14"/>
      <c r="B1417" s="251"/>
      <c r="C1417" s="252"/>
      <c r="D1417" s="242" t="s">
        <v>185</v>
      </c>
      <c r="E1417" s="253" t="s">
        <v>1</v>
      </c>
      <c r="F1417" s="254" t="s">
        <v>449</v>
      </c>
      <c r="G1417" s="252"/>
      <c r="H1417" s="255">
        <v>3.7000000000000002</v>
      </c>
      <c r="I1417" s="256"/>
      <c r="J1417" s="252"/>
      <c r="K1417" s="252"/>
      <c r="L1417" s="257"/>
      <c r="M1417" s="258"/>
      <c r="N1417" s="259"/>
      <c r="O1417" s="259"/>
      <c r="P1417" s="259"/>
      <c r="Q1417" s="259"/>
      <c r="R1417" s="259"/>
      <c r="S1417" s="259"/>
      <c r="T1417" s="260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1" t="s">
        <v>185</v>
      </c>
      <c r="AU1417" s="261" t="s">
        <v>85</v>
      </c>
      <c r="AV1417" s="14" t="s">
        <v>85</v>
      </c>
      <c r="AW1417" s="14" t="s">
        <v>34</v>
      </c>
      <c r="AX1417" s="14" t="s">
        <v>76</v>
      </c>
      <c r="AY1417" s="261" t="s">
        <v>176</v>
      </c>
    </row>
    <row r="1418" s="14" customFormat="1">
      <c r="A1418" s="14"/>
      <c r="B1418" s="251"/>
      <c r="C1418" s="252"/>
      <c r="D1418" s="242" t="s">
        <v>185</v>
      </c>
      <c r="E1418" s="253" t="s">
        <v>1</v>
      </c>
      <c r="F1418" s="254" t="s">
        <v>450</v>
      </c>
      <c r="G1418" s="252"/>
      <c r="H1418" s="255">
        <v>2.7000000000000002</v>
      </c>
      <c r="I1418" s="256"/>
      <c r="J1418" s="252"/>
      <c r="K1418" s="252"/>
      <c r="L1418" s="257"/>
      <c r="M1418" s="258"/>
      <c r="N1418" s="259"/>
      <c r="O1418" s="259"/>
      <c r="P1418" s="259"/>
      <c r="Q1418" s="259"/>
      <c r="R1418" s="259"/>
      <c r="S1418" s="259"/>
      <c r="T1418" s="26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1" t="s">
        <v>185</v>
      </c>
      <c r="AU1418" s="261" t="s">
        <v>85</v>
      </c>
      <c r="AV1418" s="14" t="s">
        <v>85</v>
      </c>
      <c r="AW1418" s="14" t="s">
        <v>34</v>
      </c>
      <c r="AX1418" s="14" t="s">
        <v>76</v>
      </c>
      <c r="AY1418" s="261" t="s">
        <v>176</v>
      </c>
    </row>
    <row r="1419" s="14" customFormat="1">
      <c r="A1419" s="14"/>
      <c r="B1419" s="251"/>
      <c r="C1419" s="252"/>
      <c r="D1419" s="242" t="s">
        <v>185</v>
      </c>
      <c r="E1419" s="253" t="s">
        <v>1</v>
      </c>
      <c r="F1419" s="254" t="s">
        <v>451</v>
      </c>
      <c r="G1419" s="252"/>
      <c r="H1419" s="255">
        <v>1.5</v>
      </c>
      <c r="I1419" s="256"/>
      <c r="J1419" s="252"/>
      <c r="K1419" s="252"/>
      <c r="L1419" s="257"/>
      <c r="M1419" s="258"/>
      <c r="N1419" s="259"/>
      <c r="O1419" s="259"/>
      <c r="P1419" s="259"/>
      <c r="Q1419" s="259"/>
      <c r="R1419" s="259"/>
      <c r="S1419" s="259"/>
      <c r="T1419" s="26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1" t="s">
        <v>185</v>
      </c>
      <c r="AU1419" s="261" t="s">
        <v>85</v>
      </c>
      <c r="AV1419" s="14" t="s">
        <v>85</v>
      </c>
      <c r="AW1419" s="14" t="s">
        <v>34</v>
      </c>
      <c r="AX1419" s="14" t="s">
        <v>76</v>
      </c>
      <c r="AY1419" s="261" t="s">
        <v>176</v>
      </c>
    </row>
    <row r="1420" s="14" customFormat="1">
      <c r="A1420" s="14"/>
      <c r="B1420" s="251"/>
      <c r="C1420" s="252"/>
      <c r="D1420" s="242" t="s">
        <v>185</v>
      </c>
      <c r="E1420" s="253" t="s">
        <v>1</v>
      </c>
      <c r="F1420" s="254" t="s">
        <v>452</v>
      </c>
      <c r="G1420" s="252"/>
      <c r="H1420" s="255">
        <v>2.2999999999999998</v>
      </c>
      <c r="I1420" s="256"/>
      <c r="J1420" s="252"/>
      <c r="K1420" s="252"/>
      <c r="L1420" s="257"/>
      <c r="M1420" s="258"/>
      <c r="N1420" s="259"/>
      <c r="O1420" s="259"/>
      <c r="P1420" s="259"/>
      <c r="Q1420" s="259"/>
      <c r="R1420" s="259"/>
      <c r="S1420" s="259"/>
      <c r="T1420" s="26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1" t="s">
        <v>185</v>
      </c>
      <c r="AU1420" s="261" t="s">
        <v>85</v>
      </c>
      <c r="AV1420" s="14" t="s">
        <v>85</v>
      </c>
      <c r="AW1420" s="14" t="s">
        <v>34</v>
      </c>
      <c r="AX1420" s="14" t="s">
        <v>76</v>
      </c>
      <c r="AY1420" s="261" t="s">
        <v>176</v>
      </c>
    </row>
    <row r="1421" s="14" customFormat="1">
      <c r="A1421" s="14"/>
      <c r="B1421" s="251"/>
      <c r="C1421" s="252"/>
      <c r="D1421" s="242" t="s">
        <v>185</v>
      </c>
      <c r="E1421" s="253" t="s">
        <v>1</v>
      </c>
      <c r="F1421" s="254" t="s">
        <v>453</v>
      </c>
      <c r="G1421" s="252"/>
      <c r="H1421" s="255">
        <v>1.8</v>
      </c>
      <c r="I1421" s="256"/>
      <c r="J1421" s="252"/>
      <c r="K1421" s="252"/>
      <c r="L1421" s="257"/>
      <c r="M1421" s="258"/>
      <c r="N1421" s="259"/>
      <c r="O1421" s="259"/>
      <c r="P1421" s="259"/>
      <c r="Q1421" s="259"/>
      <c r="R1421" s="259"/>
      <c r="S1421" s="259"/>
      <c r="T1421" s="26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1" t="s">
        <v>185</v>
      </c>
      <c r="AU1421" s="261" t="s">
        <v>85</v>
      </c>
      <c r="AV1421" s="14" t="s">
        <v>85</v>
      </c>
      <c r="AW1421" s="14" t="s">
        <v>34</v>
      </c>
      <c r="AX1421" s="14" t="s">
        <v>76</v>
      </c>
      <c r="AY1421" s="261" t="s">
        <v>176</v>
      </c>
    </row>
    <row r="1422" s="14" customFormat="1">
      <c r="A1422" s="14"/>
      <c r="B1422" s="251"/>
      <c r="C1422" s="252"/>
      <c r="D1422" s="242" t="s">
        <v>185</v>
      </c>
      <c r="E1422" s="253" t="s">
        <v>1</v>
      </c>
      <c r="F1422" s="254" t="s">
        <v>454</v>
      </c>
      <c r="G1422" s="252"/>
      <c r="H1422" s="255">
        <v>1.7</v>
      </c>
      <c r="I1422" s="256"/>
      <c r="J1422" s="252"/>
      <c r="K1422" s="252"/>
      <c r="L1422" s="257"/>
      <c r="M1422" s="258"/>
      <c r="N1422" s="259"/>
      <c r="O1422" s="259"/>
      <c r="P1422" s="259"/>
      <c r="Q1422" s="259"/>
      <c r="R1422" s="259"/>
      <c r="S1422" s="259"/>
      <c r="T1422" s="260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1" t="s">
        <v>185</v>
      </c>
      <c r="AU1422" s="261" t="s">
        <v>85</v>
      </c>
      <c r="AV1422" s="14" t="s">
        <v>85</v>
      </c>
      <c r="AW1422" s="14" t="s">
        <v>34</v>
      </c>
      <c r="AX1422" s="14" t="s">
        <v>76</v>
      </c>
      <c r="AY1422" s="261" t="s">
        <v>176</v>
      </c>
    </row>
    <row r="1423" s="15" customFormat="1">
      <c r="A1423" s="15"/>
      <c r="B1423" s="267"/>
      <c r="C1423" s="268"/>
      <c r="D1423" s="242" t="s">
        <v>185</v>
      </c>
      <c r="E1423" s="269" t="s">
        <v>1</v>
      </c>
      <c r="F1423" s="270" t="s">
        <v>291</v>
      </c>
      <c r="G1423" s="268"/>
      <c r="H1423" s="271">
        <v>13.699999999999999</v>
      </c>
      <c r="I1423" s="272"/>
      <c r="J1423" s="268"/>
      <c r="K1423" s="268"/>
      <c r="L1423" s="273"/>
      <c r="M1423" s="274"/>
      <c r="N1423" s="275"/>
      <c r="O1423" s="275"/>
      <c r="P1423" s="275"/>
      <c r="Q1423" s="275"/>
      <c r="R1423" s="275"/>
      <c r="S1423" s="275"/>
      <c r="T1423" s="276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7" t="s">
        <v>185</v>
      </c>
      <c r="AU1423" s="277" t="s">
        <v>85</v>
      </c>
      <c r="AV1423" s="15" t="s">
        <v>177</v>
      </c>
      <c r="AW1423" s="15" t="s">
        <v>34</v>
      </c>
      <c r="AX1423" s="15" t="s">
        <v>76</v>
      </c>
      <c r="AY1423" s="277" t="s">
        <v>176</v>
      </c>
    </row>
    <row r="1424" s="16" customFormat="1">
      <c r="A1424" s="16"/>
      <c r="B1424" s="278"/>
      <c r="C1424" s="279"/>
      <c r="D1424" s="242" t="s">
        <v>185</v>
      </c>
      <c r="E1424" s="280" t="s">
        <v>1</v>
      </c>
      <c r="F1424" s="281" t="s">
        <v>307</v>
      </c>
      <c r="G1424" s="279"/>
      <c r="H1424" s="282">
        <v>110.84999999999999</v>
      </c>
      <c r="I1424" s="283"/>
      <c r="J1424" s="279"/>
      <c r="K1424" s="279"/>
      <c r="L1424" s="284"/>
      <c r="M1424" s="285"/>
      <c r="N1424" s="286"/>
      <c r="O1424" s="286"/>
      <c r="P1424" s="286"/>
      <c r="Q1424" s="286"/>
      <c r="R1424" s="286"/>
      <c r="S1424" s="286"/>
      <c r="T1424" s="287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T1424" s="288" t="s">
        <v>185</v>
      </c>
      <c r="AU1424" s="288" t="s">
        <v>85</v>
      </c>
      <c r="AV1424" s="16" t="s">
        <v>183</v>
      </c>
      <c r="AW1424" s="16" t="s">
        <v>34</v>
      </c>
      <c r="AX1424" s="16" t="s">
        <v>83</v>
      </c>
      <c r="AY1424" s="288" t="s">
        <v>176</v>
      </c>
    </row>
    <row r="1425" s="14" customFormat="1">
      <c r="A1425" s="14"/>
      <c r="B1425" s="251"/>
      <c r="C1425" s="252"/>
      <c r="D1425" s="242" t="s">
        <v>185</v>
      </c>
      <c r="E1425" s="252"/>
      <c r="F1425" s="254" t="s">
        <v>1185</v>
      </c>
      <c r="G1425" s="252"/>
      <c r="H1425" s="255">
        <v>116.393</v>
      </c>
      <c r="I1425" s="256"/>
      <c r="J1425" s="252"/>
      <c r="K1425" s="252"/>
      <c r="L1425" s="257"/>
      <c r="M1425" s="258"/>
      <c r="N1425" s="259"/>
      <c r="O1425" s="259"/>
      <c r="P1425" s="259"/>
      <c r="Q1425" s="259"/>
      <c r="R1425" s="259"/>
      <c r="S1425" s="259"/>
      <c r="T1425" s="260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1" t="s">
        <v>185</v>
      </c>
      <c r="AU1425" s="261" t="s">
        <v>85</v>
      </c>
      <c r="AV1425" s="14" t="s">
        <v>85</v>
      </c>
      <c r="AW1425" s="14" t="s">
        <v>4</v>
      </c>
      <c r="AX1425" s="14" t="s">
        <v>83</v>
      </c>
      <c r="AY1425" s="261" t="s">
        <v>176</v>
      </c>
    </row>
    <row r="1426" s="2" customFormat="1" ht="33" customHeight="1">
      <c r="A1426" s="39"/>
      <c r="B1426" s="40"/>
      <c r="C1426" s="289" t="s">
        <v>1186</v>
      </c>
      <c r="D1426" s="289" t="s">
        <v>547</v>
      </c>
      <c r="E1426" s="290" t="s">
        <v>1187</v>
      </c>
      <c r="F1426" s="291" t="s">
        <v>1188</v>
      </c>
      <c r="G1426" s="292" t="s">
        <v>243</v>
      </c>
      <c r="H1426" s="293">
        <v>9.8759999999999994</v>
      </c>
      <c r="I1426" s="294"/>
      <c r="J1426" s="295">
        <f>ROUND(I1426*H1426,2)</f>
        <v>0</v>
      </c>
      <c r="K1426" s="291" t="s">
        <v>225</v>
      </c>
      <c r="L1426" s="296"/>
      <c r="M1426" s="297" t="s">
        <v>1</v>
      </c>
      <c r="N1426" s="298" t="s">
        <v>41</v>
      </c>
      <c r="O1426" s="92"/>
      <c r="P1426" s="236">
        <f>O1426*H1426</f>
        <v>0</v>
      </c>
      <c r="Q1426" s="236">
        <v>0.0044400000000000004</v>
      </c>
      <c r="R1426" s="236">
        <f>Q1426*H1426</f>
        <v>0.043849440000000003</v>
      </c>
      <c r="S1426" s="236">
        <v>0</v>
      </c>
      <c r="T1426" s="237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8" t="s">
        <v>540</v>
      </c>
      <c r="AT1426" s="238" t="s">
        <v>547</v>
      </c>
      <c r="AU1426" s="238" t="s">
        <v>85</v>
      </c>
      <c r="AY1426" s="18" t="s">
        <v>176</v>
      </c>
      <c r="BE1426" s="239">
        <f>IF(N1426="základní",J1426,0)</f>
        <v>0</v>
      </c>
      <c r="BF1426" s="239">
        <f>IF(N1426="snížená",J1426,0)</f>
        <v>0</v>
      </c>
      <c r="BG1426" s="239">
        <f>IF(N1426="zákl. přenesená",J1426,0)</f>
        <v>0</v>
      </c>
      <c r="BH1426" s="239">
        <f>IF(N1426="sníž. přenesená",J1426,0)</f>
        <v>0</v>
      </c>
      <c r="BI1426" s="239">
        <f>IF(N1426="nulová",J1426,0)</f>
        <v>0</v>
      </c>
      <c r="BJ1426" s="18" t="s">
        <v>83</v>
      </c>
      <c r="BK1426" s="239">
        <f>ROUND(I1426*H1426,2)</f>
        <v>0</v>
      </c>
      <c r="BL1426" s="18" t="s">
        <v>324</v>
      </c>
      <c r="BM1426" s="238" t="s">
        <v>1189</v>
      </c>
    </row>
    <row r="1427" s="13" customFormat="1">
      <c r="A1427" s="13"/>
      <c r="B1427" s="240"/>
      <c r="C1427" s="241"/>
      <c r="D1427" s="242" t="s">
        <v>185</v>
      </c>
      <c r="E1427" s="243" t="s">
        <v>1</v>
      </c>
      <c r="F1427" s="244" t="s">
        <v>207</v>
      </c>
      <c r="G1427" s="241"/>
      <c r="H1427" s="243" t="s">
        <v>1</v>
      </c>
      <c r="I1427" s="245"/>
      <c r="J1427" s="241"/>
      <c r="K1427" s="241"/>
      <c r="L1427" s="246"/>
      <c r="M1427" s="247"/>
      <c r="N1427" s="248"/>
      <c r="O1427" s="248"/>
      <c r="P1427" s="248"/>
      <c r="Q1427" s="248"/>
      <c r="R1427" s="248"/>
      <c r="S1427" s="248"/>
      <c r="T1427" s="24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0" t="s">
        <v>185</v>
      </c>
      <c r="AU1427" s="250" t="s">
        <v>85</v>
      </c>
      <c r="AV1427" s="13" t="s">
        <v>83</v>
      </c>
      <c r="AW1427" s="13" t="s">
        <v>34</v>
      </c>
      <c r="AX1427" s="13" t="s">
        <v>76</v>
      </c>
      <c r="AY1427" s="250" t="s">
        <v>176</v>
      </c>
    </row>
    <row r="1428" s="13" customFormat="1">
      <c r="A1428" s="13"/>
      <c r="B1428" s="240"/>
      <c r="C1428" s="241"/>
      <c r="D1428" s="242" t="s">
        <v>185</v>
      </c>
      <c r="E1428" s="243" t="s">
        <v>1</v>
      </c>
      <c r="F1428" s="244" t="s">
        <v>188</v>
      </c>
      <c r="G1428" s="241"/>
      <c r="H1428" s="243" t="s">
        <v>1</v>
      </c>
      <c r="I1428" s="245"/>
      <c r="J1428" s="241"/>
      <c r="K1428" s="241"/>
      <c r="L1428" s="246"/>
      <c r="M1428" s="247"/>
      <c r="N1428" s="248"/>
      <c r="O1428" s="248"/>
      <c r="P1428" s="248"/>
      <c r="Q1428" s="248"/>
      <c r="R1428" s="248"/>
      <c r="S1428" s="248"/>
      <c r="T1428" s="24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0" t="s">
        <v>185</v>
      </c>
      <c r="AU1428" s="250" t="s">
        <v>85</v>
      </c>
      <c r="AV1428" s="13" t="s">
        <v>83</v>
      </c>
      <c r="AW1428" s="13" t="s">
        <v>34</v>
      </c>
      <c r="AX1428" s="13" t="s">
        <v>76</v>
      </c>
      <c r="AY1428" s="250" t="s">
        <v>176</v>
      </c>
    </row>
    <row r="1429" s="13" customFormat="1">
      <c r="A1429" s="13"/>
      <c r="B1429" s="240"/>
      <c r="C1429" s="241"/>
      <c r="D1429" s="242" t="s">
        <v>185</v>
      </c>
      <c r="E1429" s="243" t="s">
        <v>1</v>
      </c>
      <c r="F1429" s="244" t="s">
        <v>503</v>
      </c>
      <c r="G1429" s="241"/>
      <c r="H1429" s="243" t="s">
        <v>1</v>
      </c>
      <c r="I1429" s="245"/>
      <c r="J1429" s="241"/>
      <c r="K1429" s="241"/>
      <c r="L1429" s="246"/>
      <c r="M1429" s="247"/>
      <c r="N1429" s="248"/>
      <c r="O1429" s="248"/>
      <c r="P1429" s="248"/>
      <c r="Q1429" s="248"/>
      <c r="R1429" s="248"/>
      <c r="S1429" s="248"/>
      <c r="T1429" s="249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0" t="s">
        <v>185</v>
      </c>
      <c r="AU1429" s="250" t="s">
        <v>85</v>
      </c>
      <c r="AV1429" s="13" t="s">
        <v>83</v>
      </c>
      <c r="AW1429" s="13" t="s">
        <v>34</v>
      </c>
      <c r="AX1429" s="13" t="s">
        <v>76</v>
      </c>
      <c r="AY1429" s="250" t="s">
        <v>176</v>
      </c>
    </row>
    <row r="1430" s="14" customFormat="1">
      <c r="A1430" s="14"/>
      <c r="B1430" s="251"/>
      <c r="C1430" s="252"/>
      <c r="D1430" s="242" t="s">
        <v>185</v>
      </c>
      <c r="E1430" s="253" t="s">
        <v>1</v>
      </c>
      <c r="F1430" s="254" t="s">
        <v>1190</v>
      </c>
      <c r="G1430" s="252"/>
      <c r="H1430" s="255">
        <v>1.1240000000000001</v>
      </c>
      <c r="I1430" s="256"/>
      <c r="J1430" s="252"/>
      <c r="K1430" s="252"/>
      <c r="L1430" s="257"/>
      <c r="M1430" s="258"/>
      <c r="N1430" s="259"/>
      <c r="O1430" s="259"/>
      <c r="P1430" s="259"/>
      <c r="Q1430" s="259"/>
      <c r="R1430" s="259"/>
      <c r="S1430" s="259"/>
      <c r="T1430" s="26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1" t="s">
        <v>185</v>
      </c>
      <c r="AU1430" s="261" t="s">
        <v>85</v>
      </c>
      <c r="AV1430" s="14" t="s">
        <v>85</v>
      </c>
      <c r="AW1430" s="14" t="s">
        <v>34</v>
      </c>
      <c r="AX1430" s="14" t="s">
        <v>76</v>
      </c>
      <c r="AY1430" s="261" t="s">
        <v>176</v>
      </c>
    </row>
    <row r="1431" s="14" customFormat="1">
      <c r="A1431" s="14"/>
      <c r="B1431" s="251"/>
      <c r="C1431" s="252"/>
      <c r="D1431" s="242" t="s">
        <v>185</v>
      </c>
      <c r="E1431" s="253" t="s">
        <v>1</v>
      </c>
      <c r="F1431" s="254" t="s">
        <v>1191</v>
      </c>
      <c r="G1431" s="252"/>
      <c r="H1431" s="255">
        <v>2.8650000000000002</v>
      </c>
      <c r="I1431" s="256"/>
      <c r="J1431" s="252"/>
      <c r="K1431" s="252"/>
      <c r="L1431" s="257"/>
      <c r="M1431" s="258"/>
      <c r="N1431" s="259"/>
      <c r="O1431" s="259"/>
      <c r="P1431" s="259"/>
      <c r="Q1431" s="259"/>
      <c r="R1431" s="259"/>
      <c r="S1431" s="259"/>
      <c r="T1431" s="260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1" t="s">
        <v>185</v>
      </c>
      <c r="AU1431" s="261" t="s">
        <v>85</v>
      </c>
      <c r="AV1431" s="14" t="s">
        <v>85</v>
      </c>
      <c r="AW1431" s="14" t="s">
        <v>34</v>
      </c>
      <c r="AX1431" s="14" t="s">
        <v>76</v>
      </c>
      <c r="AY1431" s="261" t="s">
        <v>176</v>
      </c>
    </row>
    <row r="1432" s="14" customFormat="1">
      <c r="A1432" s="14"/>
      <c r="B1432" s="251"/>
      <c r="C1432" s="252"/>
      <c r="D1432" s="242" t="s">
        <v>185</v>
      </c>
      <c r="E1432" s="253" t="s">
        <v>1</v>
      </c>
      <c r="F1432" s="254" t="s">
        <v>504</v>
      </c>
      <c r="G1432" s="252"/>
      <c r="H1432" s="255">
        <v>3.2444999999999999</v>
      </c>
      <c r="I1432" s="256"/>
      <c r="J1432" s="252"/>
      <c r="K1432" s="252"/>
      <c r="L1432" s="257"/>
      <c r="M1432" s="258"/>
      <c r="N1432" s="259"/>
      <c r="O1432" s="259"/>
      <c r="P1432" s="259"/>
      <c r="Q1432" s="259"/>
      <c r="R1432" s="259"/>
      <c r="S1432" s="259"/>
      <c r="T1432" s="26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1" t="s">
        <v>185</v>
      </c>
      <c r="AU1432" s="261" t="s">
        <v>85</v>
      </c>
      <c r="AV1432" s="14" t="s">
        <v>85</v>
      </c>
      <c r="AW1432" s="14" t="s">
        <v>34</v>
      </c>
      <c r="AX1432" s="14" t="s">
        <v>76</v>
      </c>
      <c r="AY1432" s="261" t="s">
        <v>176</v>
      </c>
    </row>
    <row r="1433" s="14" customFormat="1">
      <c r="A1433" s="14"/>
      <c r="B1433" s="251"/>
      <c r="C1433" s="252"/>
      <c r="D1433" s="242" t="s">
        <v>185</v>
      </c>
      <c r="E1433" s="253" t="s">
        <v>1</v>
      </c>
      <c r="F1433" s="254" t="s">
        <v>505</v>
      </c>
      <c r="G1433" s="252"/>
      <c r="H1433" s="255">
        <v>0.41999999999999998</v>
      </c>
      <c r="I1433" s="256"/>
      <c r="J1433" s="252"/>
      <c r="K1433" s="252"/>
      <c r="L1433" s="257"/>
      <c r="M1433" s="258"/>
      <c r="N1433" s="259"/>
      <c r="O1433" s="259"/>
      <c r="P1433" s="259"/>
      <c r="Q1433" s="259"/>
      <c r="R1433" s="259"/>
      <c r="S1433" s="259"/>
      <c r="T1433" s="26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1" t="s">
        <v>185</v>
      </c>
      <c r="AU1433" s="261" t="s">
        <v>85</v>
      </c>
      <c r="AV1433" s="14" t="s">
        <v>85</v>
      </c>
      <c r="AW1433" s="14" t="s">
        <v>34</v>
      </c>
      <c r="AX1433" s="14" t="s">
        <v>76</v>
      </c>
      <c r="AY1433" s="261" t="s">
        <v>176</v>
      </c>
    </row>
    <row r="1434" s="13" customFormat="1">
      <c r="A1434" s="13"/>
      <c r="B1434" s="240"/>
      <c r="C1434" s="241"/>
      <c r="D1434" s="242" t="s">
        <v>185</v>
      </c>
      <c r="E1434" s="243" t="s">
        <v>1</v>
      </c>
      <c r="F1434" s="244" t="s">
        <v>188</v>
      </c>
      <c r="G1434" s="241"/>
      <c r="H1434" s="243" t="s">
        <v>1</v>
      </c>
      <c r="I1434" s="245"/>
      <c r="J1434" s="241"/>
      <c r="K1434" s="241"/>
      <c r="L1434" s="246"/>
      <c r="M1434" s="247"/>
      <c r="N1434" s="248"/>
      <c r="O1434" s="248"/>
      <c r="P1434" s="248"/>
      <c r="Q1434" s="248"/>
      <c r="R1434" s="248"/>
      <c r="S1434" s="248"/>
      <c r="T1434" s="24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0" t="s">
        <v>185</v>
      </c>
      <c r="AU1434" s="250" t="s">
        <v>85</v>
      </c>
      <c r="AV1434" s="13" t="s">
        <v>83</v>
      </c>
      <c r="AW1434" s="13" t="s">
        <v>34</v>
      </c>
      <c r="AX1434" s="13" t="s">
        <v>76</v>
      </c>
      <c r="AY1434" s="250" t="s">
        <v>176</v>
      </c>
    </row>
    <row r="1435" s="13" customFormat="1">
      <c r="A1435" s="13"/>
      <c r="B1435" s="240"/>
      <c r="C1435" s="241"/>
      <c r="D1435" s="242" t="s">
        <v>185</v>
      </c>
      <c r="E1435" s="243" t="s">
        <v>1</v>
      </c>
      <c r="F1435" s="244" t="s">
        <v>506</v>
      </c>
      <c r="G1435" s="241"/>
      <c r="H1435" s="243" t="s">
        <v>1</v>
      </c>
      <c r="I1435" s="245"/>
      <c r="J1435" s="241"/>
      <c r="K1435" s="241"/>
      <c r="L1435" s="246"/>
      <c r="M1435" s="247"/>
      <c r="N1435" s="248"/>
      <c r="O1435" s="248"/>
      <c r="P1435" s="248"/>
      <c r="Q1435" s="248"/>
      <c r="R1435" s="248"/>
      <c r="S1435" s="248"/>
      <c r="T1435" s="24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0" t="s">
        <v>185</v>
      </c>
      <c r="AU1435" s="250" t="s">
        <v>85</v>
      </c>
      <c r="AV1435" s="13" t="s">
        <v>83</v>
      </c>
      <c r="AW1435" s="13" t="s">
        <v>34</v>
      </c>
      <c r="AX1435" s="13" t="s">
        <v>76</v>
      </c>
      <c r="AY1435" s="250" t="s">
        <v>176</v>
      </c>
    </row>
    <row r="1436" s="14" customFormat="1">
      <c r="A1436" s="14"/>
      <c r="B1436" s="251"/>
      <c r="C1436" s="252"/>
      <c r="D1436" s="242" t="s">
        <v>185</v>
      </c>
      <c r="E1436" s="253" t="s">
        <v>1</v>
      </c>
      <c r="F1436" s="254" t="s">
        <v>507</v>
      </c>
      <c r="G1436" s="252"/>
      <c r="H1436" s="255">
        <v>1.407</v>
      </c>
      <c r="I1436" s="256"/>
      <c r="J1436" s="252"/>
      <c r="K1436" s="252"/>
      <c r="L1436" s="257"/>
      <c r="M1436" s="258"/>
      <c r="N1436" s="259"/>
      <c r="O1436" s="259"/>
      <c r="P1436" s="259"/>
      <c r="Q1436" s="259"/>
      <c r="R1436" s="259"/>
      <c r="S1436" s="259"/>
      <c r="T1436" s="26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1" t="s">
        <v>185</v>
      </c>
      <c r="AU1436" s="261" t="s">
        <v>85</v>
      </c>
      <c r="AV1436" s="14" t="s">
        <v>85</v>
      </c>
      <c r="AW1436" s="14" t="s">
        <v>34</v>
      </c>
      <c r="AX1436" s="14" t="s">
        <v>76</v>
      </c>
      <c r="AY1436" s="261" t="s">
        <v>176</v>
      </c>
    </row>
    <row r="1437" s="14" customFormat="1">
      <c r="A1437" s="14"/>
      <c r="B1437" s="251"/>
      <c r="C1437" s="252"/>
      <c r="D1437" s="242" t="s">
        <v>185</v>
      </c>
      <c r="E1437" s="253" t="s">
        <v>1</v>
      </c>
      <c r="F1437" s="254" t="s">
        <v>1192</v>
      </c>
      <c r="G1437" s="252"/>
      <c r="H1437" s="255">
        <v>0.34499999999999997</v>
      </c>
      <c r="I1437" s="256"/>
      <c r="J1437" s="252"/>
      <c r="K1437" s="252"/>
      <c r="L1437" s="257"/>
      <c r="M1437" s="258"/>
      <c r="N1437" s="259"/>
      <c r="O1437" s="259"/>
      <c r="P1437" s="259"/>
      <c r="Q1437" s="259"/>
      <c r="R1437" s="259"/>
      <c r="S1437" s="259"/>
      <c r="T1437" s="26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1" t="s">
        <v>185</v>
      </c>
      <c r="AU1437" s="261" t="s">
        <v>85</v>
      </c>
      <c r="AV1437" s="14" t="s">
        <v>85</v>
      </c>
      <c r="AW1437" s="14" t="s">
        <v>34</v>
      </c>
      <c r="AX1437" s="14" t="s">
        <v>76</v>
      </c>
      <c r="AY1437" s="261" t="s">
        <v>176</v>
      </c>
    </row>
    <row r="1438" s="14" customFormat="1">
      <c r="A1438" s="14"/>
      <c r="B1438" s="251"/>
      <c r="C1438" s="252"/>
      <c r="D1438" s="242" t="s">
        <v>185</v>
      </c>
      <c r="E1438" s="252"/>
      <c r="F1438" s="254" t="s">
        <v>1193</v>
      </c>
      <c r="G1438" s="252"/>
      <c r="H1438" s="255">
        <v>9.8759999999999994</v>
      </c>
      <c r="I1438" s="256"/>
      <c r="J1438" s="252"/>
      <c r="K1438" s="252"/>
      <c r="L1438" s="257"/>
      <c r="M1438" s="258"/>
      <c r="N1438" s="259"/>
      <c r="O1438" s="259"/>
      <c r="P1438" s="259"/>
      <c r="Q1438" s="259"/>
      <c r="R1438" s="259"/>
      <c r="S1438" s="259"/>
      <c r="T1438" s="260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1" t="s">
        <v>185</v>
      </c>
      <c r="AU1438" s="261" t="s">
        <v>85</v>
      </c>
      <c r="AV1438" s="14" t="s">
        <v>85</v>
      </c>
      <c r="AW1438" s="14" t="s">
        <v>4</v>
      </c>
      <c r="AX1438" s="14" t="s">
        <v>83</v>
      </c>
      <c r="AY1438" s="261" t="s">
        <v>176</v>
      </c>
    </row>
    <row r="1439" s="2" customFormat="1" ht="24.15" customHeight="1">
      <c r="A1439" s="39"/>
      <c r="B1439" s="40"/>
      <c r="C1439" s="227" t="s">
        <v>1194</v>
      </c>
      <c r="D1439" s="227" t="s">
        <v>179</v>
      </c>
      <c r="E1439" s="228" t="s">
        <v>1195</v>
      </c>
      <c r="F1439" s="229" t="s">
        <v>1196</v>
      </c>
      <c r="G1439" s="230" t="s">
        <v>243</v>
      </c>
      <c r="H1439" s="231">
        <v>9.4060000000000006</v>
      </c>
      <c r="I1439" s="232"/>
      <c r="J1439" s="233">
        <f>ROUND(I1439*H1439,2)</f>
        <v>0</v>
      </c>
      <c r="K1439" s="229" t="s">
        <v>225</v>
      </c>
      <c r="L1439" s="45"/>
      <c r="M1439" s="234" t="s">
        <v>1</v>
      </c>
      <c r="N1439" s="235" t="s">
        <v>41</v>
      </c>
      <c r="O1439" s="92"/>
      <c r="P1439" s="236">
        <f>O1439*H1439</f>
        <v>0</v>
      </c>
      <c r="Q1439" s="236">
        <v>0</v>
      </c>
      <c r="R1439" s="236">
        <f>Q1439*H1439</f>
        <v>0</v>
      </c>
      <c r="S1439" s="236">
        <v>0</v>
      </c>
      <c r="T1439" s="237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8" t="s">
        <v>324</v>
      </c>
      <c r="AT1439" s="238" t="s">
        <v>179</v>
      </c>
      <c r="AU1439" s="238" t="s">
        <v>85</v>
      </c>
      <c r="AY1439" s="18" t="s">
        <v>176</v>
      </c>
      <c r="BE1439" s="239">
        <f>IF(N1439="základní",J1439,0)</f>
        <v>0</v>
      </c>
      <c r="BF1439" s="239">
        <f>IF(N1439="snížená",J1439,0)</f>
        <v>0</v>
      </c>
      <c r="BG1439" s="239">
        <f>IF(N1439="zákl. přenesená",J1439,0)</f>
        <v>0</v>
      </c>
      <c r="BH1439" s="239">
        <f>IF(N1439="sníž. přenesená",J1439,0)</f>
        <v>0</v>
      </c>
      <c r="BI1439" s="239">
        <f>IF(N1439="nulová",J1439,0)</f>
        <v>0</v>
      </c>
      <c r="BJ1439" s="18" t="s">
        <v>83</v>
      </c>
      <c r="BK1439" s="239">
        <f>ROUND(I1439*H1439,2)</f>
        <v>0</v>
      </c>
      <c r="BL1439" s="18" t="s">
        <v>324</v>
      </c>
      <c r="BM1439" s="238" t="s">
        <v>1197</v>
      </c>
    </row>
    <row r="1440" s="2" customFormat="1">
      <c r="A1440" s="39"/>
      <c r="B1440" s="40"/>
      <c r="C1440" s="41"/>
      <c r="D1440" s="262" t="s">
        <v>194</v>
      </c>
      <c r="E1440" s="41"/>
      <c r="F1440" s="263" t="s">
        <v>1198</v>
      </c>
      <c r="G1440" s="41"/>
      <c r="H1440" s="41"/>
      <c r="I1440" s="264"/>
      <c r="J1440" s="41"/>
      <c r="K1440" s="41"/>
      <c r="L1440" s="45"/>
      <c r="M1440" s="265"/>
      <c r="N1440" s="266"/>
      <c r="O1440" s="92"/>
      <c r="P1440" s="92"/>
      <c r="Q1440" s="92"/>
      <c r="R1440" s="92"/>
      <c r="S1440" s="92"/>
      <c r="T1440" s="93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T1440" s="18" t="s">
        <v>194</v>
      </c>
      <c r="AU1440" s="18" t="s">
        <v>85</v>
      </c>
    </row>
    <row r="1441" s="13" customFormat="1">
      <c r="A1441" s="13"/>
      <c r="B1441" s="240"/>
      <c r="C1441" s="241"/>
      <c r="D1441" s="242" t="s">
        <v>185</v>
      </c>
      <c r="E1441" s="243" t="s">
        <v>1</v>
      </c>
      <c r="F1441" s="244" t="s">
        <v>207</v>
      </c>
      <c r="G1441" s="241"/>
      <c r="H1441" s="243" t="s">
        <v>1</v>
      </c>
      <c r="I1441" s="245"/>
      <c r="J1441" s="241"/>
      <c r="K1441" s="241"/>
      <c r="L1441" s="246"/>
      <c r="M1441" s="247"/>
      <c r="N1441" s="248"/>
      <c r="O1441" s="248"/>
      <c r="P1441" s="248"/>
      <c r="Q1441" s="248"/>
      <c r="R1441" s="248"/>
      <c r="S1441" s="248"/>
      <c r="T1441" s="24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0" t="s">
        <v>185</v>
      </c>
      <c r="AU1441" s="250" t="s">
        <v>85</v>
      </c>
      <c r="AV1441" s="13" t="s">
        <v>83</v>
      </c>
      <c r="AW1441" s="13" t="s">
        <v>34</v>
      </c>
      <c r="AX1441" s="13" t="s">
        <v>76</v>
      </c>
      <c r="AY1441" s="250" t="s">
        <v>176</v>
      </c>
    </row>
    <row r="1442" s="13" customFormat="1">
      <c r="A1442" s="13"/>
      <c r="B1442" s="240"/>
      <c r="C1442" s="241"/>
      <c r="D1442" s="242" t="s">
        <v>185</v>
      </c>
      <c r="E1442" s="243" t="s">
        <v>1</v>
      </c>
      <c r="F1442" s="244" t="s">
        <v>188</v>
      </c>
      <c r="G1442" s="241"/>
      <c r="H1442" s="243" t="s">
        <v>1</v>
      </c>
      <c r="I1442" s="245"/>
      <c r="J1442" s="241"/>
      <c r="K1442" s="241"/>
      <c r="L1442" s="246"/>
      <c r="M1442" s="247"/>
      <c r="N1442" s="248"/>
      <c r="O1442" s="248"/>
      <c r="P1442" s="248"/>
      <c r="Q1442" s="248"/>
      <c r="R1442" s="248"/>
      <c r="S1442" s="248"/>
      <c r="T1442" s="24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0" t="s">
        <v>185</v>
      </c>
      <c r="AU1442" s="250" t="s">
        <v>85</v>
      </c>
      <c r="AV1442" s="13" t="s">
        <v>83</v>
      </c>
      <c r="AW1442" s="13" t="s">
        <v>34</v>
      </c>
      <c r="AX1442" s="13" t="s">
        <v>76</v>
      </c>
      <c r="AY1442" s="250" t="s">
        <v>176</v>
      </c>
    </row>
    <row r="1443" s="13" customFormat="1">
      <c r="A1443" s="13"/>
      <c r="B1443" s="240"/>
      <c r="C1443" s="241"/>
      <c r="D1443" s="242" t="s">
        <v>185</v>
      </c>
      <c r="E1443" s="243" t="s">
        <v>1</v>
      </c>
      <c r="F1443" s="244" t="s">
        <v>503</v>
      </c>
      <c r="G1443" s="241"/>
      <c r="H1443" s="243" t="s">
        <v>1</v>
      </c>
      <c r="I1443" s="245"/>
      <c r="J1443" s="241"/>
      <c r="K1443" s="241"/>
      <c r="L1443" s="246"/>
      <c r="M1443" s="247"/>
      <c r="N1443" s="248"/>
      <c r="O1443" s="248"/>
      <c r="P1443" s="248"/>
      <c r="Q1443" s="248"/>
      <c r="R1443" s="248"/>
      <c r="S1443" s="248"/>
      <c r="T1443" s="24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0" t="s">
        <v>185</v>
      </c>
      <c r="AU1443" s="250" t="s">
        <v>85</v>
      </c>
      <c r="AV1443" s="13" t="s">
        <v>83</v>
      </c>
      <c r="AW1443" s="13" t="s">
        <v>34</v>
      </c>
      <c r="AX1443" s="13" t="s">
        <v>76</v>
      </c>
      <c r="AY1443" s="250" t="s">
        <v>176</v>
      </c>
    </row>
    <row r="1444" s="14" customFormat="1">
      <c r="A1444" s="14"/>
      <c r="B1444" s="251"/>
      <c r="C1444" s="252"/>
      <c r="D1444" s="242" t="s">
        <v>185</v>
      </c>
      <c r="E1444" s="253" t="s">
        <v>1</v>
      </c>
      <c r="F1444" s="254" t="s">
        <v>1190</v>
      </c>
      <c r="G1444" s="252"/>
      <c r="H1444" s="255">
        <v>1.1240000000000001</v>
      </c>
      <c r="I1444" s="256"/>
      <c r="J1444" s="252"/>
      <c r="K1444" s="252"/>
      <c r="L1444" s="257"/>
      <c r="M1444" s="258"/>
      <c r="N1444" s="259"/>
      <c r="O1444" s="259"/>
      <c r="P1444" s="259"/>
      <c r="Q1444" s="259"/>
      <c r="R1444" s="259"/>
      <c r="S1444" s="259"/>
      <c r="T1444" s="26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1" t="s">
        <v>185</v>
      </c>
      <c r="AU1444" s="261" t="s">
        <v>85</v>
      </c>
      <c r="AV1444" s="14" t="s">
        <v>85</v>
      </c>
      <c r="AW1444" s="14" t="s">
        <v>34</v>
      </c>
      <c r="AX1444" s="14" t="s">
        <v>76</v>
      </c>
      <c r="AY1444" s="261" t="s">
        <v>176</v>
      </c>
    </row>
    <row r="1445" s="14" customFormat="1">
      <c r="A1445" s="14"/>
      <c r="B1445" s="251"/>
      <c r="C1445" s="252"/>
      <c r="D1445" s="242" t="s">
        <v>185</v>
      </c>
      <c r="E1445" s="253" t="s">
        <v>1</v>
      </c>
      <c r="F1445" s="254" t="s">
        <v>1191</v>
      </c>
      <c r="G1445" s="252"/>
      <c r="H1445" s="255">
        <v>2.8650000000000002</v>
      </c>
      <c r="I1445" s="256"/>
      <c r="J1445" s="252"/>
      <c r="K1445" s="252"/>
      <c r="L1445" s="257"/>
      <c r="M1445" s="258"/>
      <c r="N1445" s="259"/>
      <c r="O1445" s="259"/>
      <c r="P1445" s="259"/>
      <c r="Q1445" s="259"/>
      <c r="R1445" s="259"/>
      <c r="S1445" s="259"/>
      <c r="T1445" s="26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1" t="s">
        <v>185</v>
      </c>
      <c r="AU1445" s="261" t="s">
        <v>85</v>
      </c>
      <c r="AV1445" s="14" t="s">
        <v>85</v>
      </c>
      <c r="AW1445" s="14" t="s">
        <v>34</v>
      </c>
      <c r="AX1445" s="14" t="s">
        <v>76</v>
      </c>
      <c r="AY1445" s="261" t="s">
        <v>176</v>
      </c>
    </row>
    <row r="1446" s="14" customFormat="1">
      <c r="A1446" s="14"/>
      <c r="B1446" s="251"/>
      <c r="C1446" s="252"/>
      <c r="D1446" s="242" t="s">
        <v>185</v>
      </c>
      <c r="E1446" s="253" t="s">
        <v>1</v>
      </c>
      <c r="F1446" s="254" t="s">
        <v>504</v>
      </c>
      <c r="G1446" s="252"/>
      <c r="H1446" s="255">
        <v>3.2444999999999999</v>
      </c>
      <c r="I1446" s="256"/>
      <c r="J1446" s="252"/>
      <c r="K1446" s="252"/>
      <c r="L1446" s="257"/>
      <c r="M1446" s="258"/>
      <c r="N1446" s="259"/>
      <c r="O1446" s="259"/>
      <c r="P1446" s="259"/>
      <c r="Q1446" s="259"/>
      <c r="R1446" s="259"/>
      <c r="S1446" s="259"/>
      <c r="T1446" s="26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1" t="s">
        <v>185</v>
      </c>
      <c r="AU1446" s="261" t="s">
        <v>85</v>
      </c>
      <c r="AV1446" s="14" t="s">
        <v>85</v>
      </c>
      <c r="AW1446" s="14" t="s">
        <v>34</v>
      </c>
      <c r="AX1446" s="14" t="s">
        <v>76</v>
      </c>
      <c r="AY1446" s="261" t="s">
        <v>176</v>
      </c>
    </row>
    <row r="1447" s="14" customFormat="1">
      <c r="A1447" s="14"/>
      <c r="B1447" s="251"/>
      <c r="C1447" s="252"/>
      <c r="D1447" s="242" t="s">
        <v>185</v>
      </c>
      <c r="E1447" s="253" t="s">
        <v>1</v>
      </c>
      <c r="F1447" s="254" t="s">
        <v>505</v>
      </c>
      <c r="G1447" s="252"/>
      <c r="H1447" s="255">
        <v>0.41999999999999998</v>
      </c>
      <c r="I1447" s="256"/>
      <c r="J1447" s="252"/>
      <c r="K1447" s="252"/>
      <c r="L1447" s="257"/>
      <c r="M1447" s="258"/>
      <c r="N1447" s="259"/>
      <c r="O1447" s="259"/>
      <c r="P1447" s="259"/>
      <c r="Q1447" s="259"/>
      <c r="R1447" s="259"/>
      <c r="S1447" s="259"/>
      <c r="T1447" s="260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1" t="s">
        <v>185</v>
      </c>
      <c r="AU1447" s="261" t="s">
        <v>85</v>
      </c>
      <c r="AV1447" s="14" t="s">
        <v>85</v>
      </c>
      <c r="AW1447" s="14" t="s">
        <v>34</v>
      </c>
      <c r="AX1447" s="14" t="s">
        <v>76</v>
      </c>
      <c r="AY1447" s="261" t="s">
        <v>176</v>
      </c>
    </row>
    <row r="1448" s="13" customFormat="1">
      <c r="A1448" s="13"/>
      <c r="B1448" s="240"/>
      <c r="C1448" s="241"/>
      <c r="D1448" s="242" t="s">
        <v>185</v>
      </c>
      <c r="E1448" s="243" t="s">
        <v>1</v>
      </c>
      <c r="F1448" s="244" t="s">
        <v>188</v>
      </c>
      <c r="G1448" s="241"/>
      <c r="H1448" s="243" t="s">
        <v>1</v>
      </c>
      <c r="I1448" s="245"/>
      <c r="J1448" s="241"/>
      <c r="K1448" s="241"/>
      <c r="L1448" s="246"/>
      <c r="M1448" s="247"/>
      <c r="N1448" s="248"/>
      <c r="O1448" s="248"/>
      <c r="P1448" s="248"/>
      <c r="Q1448" s="248"/>
      <c r="R1448" s="248"/>
      <c r="S1448" s="248"/>
      <c r="T1448" s="249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0" t="s">
        <v>185</v>
      </c>
      <c r="AU1448" s="250" t="s">
        <v>85</v>
      </c>
      <c r="AV1448" s="13" t="s">
        <v>83</v>
      </c>
      <c r="AW1448" s="13" t="s">
        <v>34</v>
      </c>
      <c r="AX1448" s="13" t="s">
        <v>76</v>
      </c>
      <c r="AY1448" s="250" t="s">
        <v>176</v>
      </c>
    </row>
    <row r="1449" s="13" customFormat="1">
      <c r="A1449" s="13"/>
      <c r="B1449" s="240"/>
      <c r="C1449" s="241"/>
      <c r="D1449" s="242" t="s">
        <v>185</v>
      </c>
      <c r="E1449" s="243" t="s">
        <v>1</v>
      </c>
      <c r="F1449" s="244" t="s">
        <v>506</v>
      </c>
      <c r="G1449" s="241"/>
      <c r="H1449" s="243" t="s">
        <v>1</v>
      </c>
      <c r="I1449" s="245"/>
      <c r="J1449" s="241"/>
      <c r="K1449" s="241"/>
      <c r="L1449" s="246"/>
      <c r="M1449" s="247"/>
      <c r="N1449" s="248"/>
      <c r="O1449" s="248"/>
      <c r="P1449" s="248"/>
      <c r="Q1449" s="248"/>
      <c r="R1449" s="248"/>
      <c r="S1449" s="248"/>
      <c r="T1449" s="24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0" t="s">
        <v>185</v>
      </c>
      <c r="AU1449" s="250" t="s">
        <v>85</v>
      </c>
      <c r="AV1449" s="13" t="s">
        <v>83</v>
      </c>
      <c r="AW1449" s="13" t="s">
        <v>34</v>
      </c>
      <c r="AX1449" s="13" t="s">
        <v>76</v>
      </c>
      <c r="AY1449" s="250" t="s">
        <v>176</v>
      </c>
    </row>
    <row r="1450" s="14" customFormat="1">
      <c r="A1450" s="14"/>
      <c r="B1450" s="251"/>
      <c r="C1450" s="252"/>
      <c r="D1450" s="242" t="s">
        <v>185</v>
      </c>
      <c r="E1450" s="253" t="s">
        <v>1</v>
      </c>
      <c r="F1450" s="254" t="s">
        <v>507</v>
      </c>
      <c r="G1450" s="252"/>
      <c r="H1450" s="255">
        <v>1.407</v>
      </c>
      <c r="I1450" s="256"/>
      <c r="J1450" s="252"/>
      <c r="K1450" s="252"/>
      <c r="L1450" s="257"/>
      <c r="M1450" s="258"/>
      <c r="N1450" s="259"/>
      <c r="O1450" s="259"/>
      <c r="P1450" s="259"/>
      <c r="Q1450" s="259"/>
      <c r="R1450" s="259"/>
      <c r="S1450" s="259"/>
      <c r="T1450" s="26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1" t="s">
        <v>185</v>
      </c>
      <c r="AU1450" s="261" t="s">
        <v>85</v>
      </c>
      <c r="AV1450" s="14" t="s">
        <v>85</v>
      </c>
      <c r="AW1450" s="14" t="s">
        <v>34</v>
      </c>
      <c r="AX1450" s="14" t="s">
        <v>76</v>
      </c>
      <c r="AY1450" s="261" t="s">
        <v>176</v>
      </c>
    </row>
    <row r="1451" s="14" customFormat="1">
      <c r="A1451" s="14"/>
      <c r="B1451" s="251"/>
      <c r="C1451" s="252"/>
      <c r="D1451" s="242" t="s">
        <v>185</v>
      </c>
      <c r="E1451" s="253" t="s">
        <v>1</v>
      </c>
      <c r="F1451" s="254" t="s">
        <v>1192</v>
      </c>
      <c r="G1451" s="252"/>
      <c r="H1451" s="255">
        <v>0.34499999999999997</v>
      </c>
      <c r="I1451" s="256"/>
      <c r="J1451" s="252"/>
      <c r="K1451" s="252"/>
      <c r="L1451" s="257"/>
      <c r="M1451" s="258"/>
      <c r="N1451" s="259"/>
      <c r="O1451" s="259"/>
      <c r="P1451" s="259"/>
      <c r="Q1451" s="259"/>
      <c r="R1451" s="259"/>
      <c r="S1451" s="259"/>
      <c r="T1451" s="26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1" t="s">
        <v>185</v>
      </c>
      <c r="AU1451" s="261" t="s">
        <v>85</v>
      </c>
      <c r="AV1451" s="14" t="s">
        <v>85</v>
      </c>
      <c r="AW1451" s="14" t="s">
        <v>34</v>
      </c>
      <c r="AX1451" s="14" t="s">
        <v>76</v>
      </c>
      <c r="AY1451" s="261" t="s">
        <v>176</v>
      </c>
    </row>
    <row r="1452" s="2" customFormat="1" ht="16.5" customHeight="1">
      <c r="A1452" s="39"/>
      <c r="B1452" s="40"/>
      <c r="C1452" s="289" t="s">
        <v>1199</v>
      </c>
      <c r="D1452" s="289" t="s">
        <v>547</v>
      </c>
      <c r="E1452" s="290" t="s">
        <v>1200</v>
      </c>
      <c r="F1452" s="291" t="s">
        <v>1201</v>
      </c>
      <c r="G1452" s="292" t="s">
        <v>243</v>
      </c>
      <c r="H1452" s="293">
        <v>10.816000000000001</v>
      </c>
      <c r="I1452" s="294"/>
      <c r="J1452" s="295">
        <f>ROUND(I1452*H1452,2)</f>
        <v>0</v>
      </c>
      <c r="K1452" s="291" t="s">
        <v>225</v>
      </c>
      <c r="L1452" s="296"/>
      <c r="M1452" s="297" t="s">
        <v>1</v>
      </c>
      <c r="N1452" s="298" t="s">
        <v>41</v>
      </c>
      <c r="O1452" s="92"/>
      <c r="P1452" s="236">
        <f>O1452*H1452</f>
        <v>0</v>
      </c>
      <c r="Q1452" s="236">
        <v>0.00012</v>
      </c>
      <c r="R1452" s="236">
        <f>Q1452*H1452</f>
        <v>0.0012979200000000002</v>
      </c>
      <c r="S1452" s="236">
        <v>0</v>
      </c>
      <c r="T1452" s="237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38" t="s">
        <v>540</v>
      </c>
      <c r="AT1452" s="238" t="s">
        <v>547</v>
      </c>
      <c r="AU1452" s="238" t="s">
        <v>85</v>
      </c>
      <c r="AY1452" s="18" t="s">
        <v>176</v>
      </c>
      <c r="BE1452" s="239">
        <f>IF(N1452="základní",J1452,0)</f>
        <v>0</v>
      </c>
      <c r="BF1452" s="239">
        <f>IF(N1452="snížená",J1452,0)</f>
        <v>0</v>
      </c>
      <c r="BG1452" s="239">
        <f>IF(N1452="zákl. přenesená",J1452,0)</f>
        <v>0</v>
      </c>
      <c r="BH1452" s="239">
        <f>IF(N1452="sníž. přenesená",J1452,0)</f>
        <v>0</v>
      </c>
      <c r="BI1452" s="239">
        <f>IF(N1452="nulová",J1452,0)</f>
        <v>0</v>
      </c>
      <c r="BJ1452" s="18" t="s">
        <v>83</v>
      </c>
      <c r="BK1452" s="239">
        <f>ROUND(I1452*H1452,2)</f>
        <v>0</v>
      </c>
      <c r="BL1452" s="18" t="s">
        <v>324</v>
      </c>
      <c r="BM1452" s="238" t="s">
        <v>1202</v>
      </c>
    </row>
    <row r="1453" s="14" customFormat="1">
      <c r="A1453" s="14"/>
      <c r="B1453" s="251"/>
      <c r="C1453" s="252"/>
      <c r="D1453" s="242" t="s">
        <v>185</v>
      </c>
      <c r="E1453" s="252"/>
      <c r="F1453" s="254" t="s">
        <v>1203</v>
      </c>
      <c r="G1453" s="252"/>
      <c r="H1453" s="255">
        <v>10.816000000000001</v>
      </c>
      <c r="I1453" s="256"/>
      <c r="J1453" s="252"/>
      <c r="K1453" s="252"/>
      <c r="L1453" s="257"/>
      <c r="M1453" s="258"/>
      <c r="N1453" s="259"/>
      <c r="O1453" s="259"/>
      <c r="P1453" s="259"/>
      <c r="Q1453" s="259"/>
      <c r="R1453" s="259"/>
      <c r="S1453" s="259"/>
      <c r="T1453" s="260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1" t="s">
        <v>185</v>
      </c>
      <c r="AU1453" s="261" t="s">
        <v>85</v>
      </c>
      <c r="AV1453" s="14" t="s">
        <v>85</v>
      </c>
      <c r="AW1453" s="14" t="s">
        <v>4</v>
      </c>
      <c r="AX1453" s="14" t="s">
        <v>83</v>
      </c>
      <c r="AY1453" s="261" t="s">
        <v>176</v>
      </c>
    </row>
    <row r="1454" s="2" customFormat="1" ht="24.15" customHeight="1">
      <c r="A1454" s="39"/>
      <c r="B1454" s="40"/>
      <c r="C1454" s="227" t="s">
        <v>1204</v>
      </c>
      <c r="D1454" s="227" t="s">
        <v>179</v>
      </c>
      <c r="E1454" s="228" t="s">
        <v>1205</v>
      </c>
      <c r="F1454" s="229" t="s">
        <v>1206</v>
      </c>
      <c r="G1454" s="230" t="s">
        <v>243</v>
      </c>
      <c r="H1454" s="231">
        <v>206.71100000000001</v>
      </c>
      <c r="I1454" s="232"/>
      <c r="J1454" s="233">
        <f>ROUND(I1454*H1454,2)</f>
        <v>0</v>
      </c>
      <c r="K1454" s="229" t="s">
        <v>225</v>
      </c>
      <c r="L1454" s="45"/>
      <c r="M1454" s="234" t="s">
        <v>1</v>
      </c>
      <c r="N1454" s="235" t="s">
        <v>41</v>
      </c>
      <c r="O1454" s="92"/>
      <c r="P1454" s="236">
        <f>O1454*H1454</f>
        <v>0</v>
      </c>
      <c r="Q1454" s="236">
        <v>1.0000000000000001E-05</v>
      </c>
      <c r="R1454" s="236">
        <f>Q1454*H1454</f>
        <v>0.0020671100000000005</v>
      </c>
      <c r="S1454" s="236">
        <v>0</v>
      </c>
      <c r="T1454" s="237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8" t="s">
        <v>324</v>
      </c>
      <c r="AT1454" s="238" t="s">
        <v>179</v>
      </c>
      <c r="AU1454" s="238" t="s">
        <v>85</v>
      </c>
      <c r="AY1454" s="18" t="s">
        <v>176</v>
      </c>
      <c r="BE1454" s="239">
        <f>IF(N1454="základní",J1454,0)</f>
        <v>0</v>
      </c>
      <c r="BF1454" s="239">
        <f>IF(N1454="snížená",J1454,0)</f>
        <v>0</v>
      </c>
      <c r="BG1454" s="239">
        <f>IF(N1454="zákl. přenesená",J1454,0)</f>
        <v>0</v>
      </c>
      <c r="BH1454" s="239">
        <f>IF(N1454="sníž. přenesená",J1454,0)</f>
        <v>0</v>
      </c>
      <c r="BI1454" s="239">
        <f>IF(N1454="nulová",J1454,0)</f>
        <v>0</v>
      </c>
      <c r="BJ1454" s="18" t="s">
        <v>83</v>
      </c>
      <c r="BK1454" s="239">
        <f>ROUND(I1454*H1454,2)</f>
        <v>0</v>
      </c>
      <c r="BL1454" s="18" t="s">
        <v>324</v>
      </c>
      <c r="BM1454" s="238" t="s">
        <v>1207</v>
      </c>
    </row>
    <row r="1455" s="2" customFormat="1">
      <c r="A1455" s="39"/>
      <c r="B1455" s="40"/>
      <c r="C1455" s="41"/>
      <c r="D1455" s="262" t="s">
        <v>194</v>
      </c>
      <c r="E1455" s="41"/>
      <c r="F1455" s="263" t="s">
        <v>1208</v>
      </c>
      <c r="G1455" s="41"/>
      <c r="H1455" s="41"/>
      <c r="I1455" s="264"/>
      <c r="J1455" s="41"/>
      <c r="K1455" s="41"/>
      <c r="L1455" s="45"/>
      <c r="M1455" s="265"/>
      <c r="N1455" s="266"/>
      <c r="O1455" s="92"/>
      <c r="P1455" s="92"/>
      <c r="Q1455" s="92"/>
      <c r="R1455" s="92"/>
      <c r="S1455" s="92"/>
      <c r="T1455" s="93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T1455" s="18" t="s">
        <v>194</v>
      </c>
      <c r="AU1455" s="18" t="s">
        <v>85</v>
      </c>
    </row>
    <row r="1456" s="2" customFormat="1" ht="16.5" customHeight="1">
      <c r="A1456" s="39"/>
      <c r="B1456" s="40"/>
      <c r="C1456" s="289" t="s">
        <v>1209</v>
      </c>
      <c r="D1456" s="289" t="s">
        <v>547</v>
      </c>
      <c r="E1456" s="290" t="s">
        <v>1210</v>
      </c>
      <c r="F1456" s="291" t="s">
        <v>1211</v>
      </c>
      <c r="G1456" s="292" t="s">
        <v>243</v>
      </c>
      <c r="H1456" s="293">
        <v>240.922</v>
      </c>
      <c r="I1456" s="294"/>
      <c r="J1456" s="295">
        <f>ROUND(I1456*H1456,2)</f>
        <v>0</v>
      </c>
      <c r="K1456" s="291" t="s">
        <v>225</v>
      </c>
      <c r="L1456" s="296"/>
      <c r="M1456" s="297" t="s">
        <v>1</v>
      </c>
      <c r="N1456" s="298" t="s">
        <v>41</v>
      </c>
      <c r="O1456" s="92"/>
      <c r="P1456" s="236">
        <f>O1456*H1456</f>
        <v>0</v>
      </c>
      <c r="Q1456" s="236">
        <v>0.00040000000000000002</v>
      </c>
      <c r="R1456" s="236">
        <f>Q1456*H1456</f>
        <v>0.096368800000000004</v>
      </c>
      <c r="S1456" s="236">
        <v>0</v>
      </c>
      <c r="T1456" s="237">
        <f>S1456*H1456</f>
        <v>0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38" t="s">
        <v>540</v>
      </c>
      <c r="AT1456" s="238" t="s">
        <v>547</v>
      </c>
      <c r="AU1456" s="238" t="s">
        <v>85</v>
      </c>
      <c r="AY1456" s="18" t="s">
        <v>176</v>
      </c>
      <c r="BE1456" s="239">
        <f>IF(N1456="základní",J1456,0)</f>
        <v>0</v>
      </c>
      <c r="BF1456" s="239">
        <f>IF(N1456="snížená",J1456,0)</f>
        <v>0</v>
      </c>
      <c r="BG1456" s="239">
        <f>IF(N1456="zákl. přenesená",J1456,0)</f>
        <v>0</v>
      </c>
      <c r="BH1456" s="239">
        <f>IF(N1456="sníž. přenesená",J1456,0)</f>
        <v>0</v>
      </c>
      <c r="BI1456" s="239">
        <f>IF(N1456="nulová",J1456,0)</f>
        <v>0</v>
      </c>
      <c r="BJ1456" s="18" t="s">
        <v>83</v>
      </c>
      <c r="BK1456" s="239">
        <f>ROUND(I1456*H1456,2)</f>
        <v>0</v>
      </c>
      <c r="BL1456" s="18" t="s">
        <v>324</v>
      </c>
      <c r="BM1456" s="238" t="s">
        <v>1212</v>
      </c>
    </row>
    <row r="1457" s="13" customFormat="1">
      <c r="A1457" s="13"/>
      <c r="B1457" s="240"/>
      <c r="C1457" s="241"/>
      <c r="D1457" s="242" t="s">
        <v>185</v>
      </c>
      <c r="E1457" s="243" t="s">
        <v>1</v>
      </c>
      <c r="F1457" s="244" t="s">
        <v>207</v>
      </c>
      <c r="G1457" s="241"/>
      <c r="H1457" s="243" t="s">
        <v>1</v>
      </c>
      <c r="I1457" s="245"/>
      <c r="J1457" s="241"/>
      <c r="K1457" s="241"/>
      <c r="L1457" s="246"/>
      <c r="M1457" s="247"/>
      <c r="N1457" s="248"/>
      <c r="O1457" s="248"/>
      <c r="P1457" s="248"/>
      <c r="Q1457" s="248"/>
      <c r="R1457" s="248"/>
      <c r="S1457" s="248"/>
      <c r="T1457" s="24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0" t="s">
        <v>185</v>
      </c>
      <c r="AU1457" s="250" t="s">
        <v>85</v>
      </c>
      <c r="AV1457" s="13" t="s">
        <v>83</v>
      </c>
      <c r="AW1457" s="13" t="s">
        <v>34</v>
      </c>
      <c r="AX1457" s="13" t="s">
        <v>76</v>
      </c>
      <c r="AY1457" s="250" t="s">
        <v>176</v>
      </c>
    </row>
    <row r="1458" s="13" customFormat="1">
      <c r="A1458" s="13"/>
      <c r="B1458" s="240"/>
      <c r="C1458" s="241"/>
      <c r="D1458" s="242" t="s">
        <v>185</v>
      </c>
      <c r="E1458" s="243" t="s">
        <v>1</v>
      </c>
      <c r="F1458" s="244" t="s">
        <v>281</v>
      </c>
      <c r="G1458" s="241"/>
      <c r="H1458" s="243" t="s">
        <v>1</v>
      </c>
      <c r="I1458" s="245"/>
      <c r="J1458" s="241"/>
      <c r="K1458" s="241"/>
      <c r="L1458" s="246"/>
      <c r="M1458" s="247"/>
      <c r="N1458" s="248"/>
      <c r="O1458" s="248"/>
      <c r="P1458" s="248"/>
      <c r="Q1458" s="248"/>
      <c r="R1458" s="248"/>
      <c r="S1458" s="248"/>
      <c r="T1458" s="249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0" t="s">
        <v>185</v>
      </c>
      <c r="AU1458" s="250" t="s">
        <v>85</v>
      </c>
      <c r="AV1458" s="13" t="s">
        <v>83</v>
      </c>
      <c r="AW1458" s="13" t="s">
        <v>34</v>
      </c>
      <c r="AX1458" s="13" t="s">
        <v>76</v>
      </c>
      <c r="AY1458" s="250" t="s">
        <v>176</v>
      </c>
    </row>
    <row r="1459" s="13" customFormat="1">
      <c r="A1459" s="13"/>
      <c r="B1459" s="240"/>
      <c r="C1459" s="241"/>
      <c r="D1459" s="242" t="s">
        <v>185</v>
      </c>
      <c r="E1459" s="243" t="s">
        <v>1</v>
      </c>
      <c r="F1459" s="244" t="s">
        <v>188</v>
      </c>
      <c r="G1459" s="241"/>
      <c r="H1459" s="243" t="s">
        <v>1</v>
      </c>
      <c r="I1459" s="245"/>
      <c r="J1459" s="241"/>
      <c r="K1459" s="241"/>
      <c r="L1459" s="246"/>
      <c r="M1459" s="247"/>
      <c r="N1459" s="248"/>
      <c r="O1459" s="248"/>
      <c r="P1459" s="248"/>
      <c r="Q1459" s="248"/>
      <c r="R1459" s="248"/>
      <c r="S1459" s="248"/>
      <c r="T1459" s="24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0" t="s">
        <v>185</v>
      </c>
      <c r="AU1459" s="250" t="s">
        <v>85</v>
      </c>
      <c r="AV1459" s="13" t="s">
        <v>83</v>
      </c>
      <c r="AW1459" s="13" t="s">
        <v>34</v>
      </c>
      <c r="AX1459" s="13" t="s">
        <v>76</v>
      </c>
      <c r="AY1459" s="250" t="s">
        <v>176</v>
      </c>
    </row>
    <row r="1460" s="13" customFormat="1">
      <c r="A1460" s="13"/>
      <c r="B1460" s="240"/>
      <c r="C1460" s="241"/>
      <c r="D1460" s="242" t="s">
        <v>185</v>
      </c>
      <c r="E1460" s="243" t="s">
        <v>1</v>
      </c>
      <c r="F1460" s="244" t="s">
        <v>438</v>
      </c>
      <c r="G1460" s="241"/>
      <c r="H1460" s="243" t="s">
        <v>1</v>
      </c>
      <c r="I1460" s="245"/>
      <c r="J1460" s="241"/>
      <c r="K1460" s="241"/>
      <c r="L1460" s="246"/>
      <c r="M1460" s="247"/>
      <c r="N1460" s="248"/>
      <c r="O1460" s="248"/>
      <c r="P1460" s="248"/>
      <c r="Q1460" s="248"/>
      <c r="R1460" s="248"/>
      <c r="S1460" s="248"/>
      <c r="T1460" s="24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0" t="s">
        <v>185</v>
      </c>
      <c r="AU1460" s="250" t="s">
        <v>85</v>
      </c>
      <c r="AV1460" s="13" t="s">
        <v>83</v>
      </c>
      <c r="AW1460" s="13" t="s">
        <v>34</v>
      </c>
      <c r="AX1460" s="13" t="s">
        <v>76</v>
      </c>
      <c r="AY1460" s="250" t="s">
        <v>176</v>
      </c>
    </row>
    <row r="1461" s="13" customFormat="1">
      <c r="A1461" s="13"/>
      <c r="B1461" s="240"/>
      <c r="C1461" s="241"/>
      <c r="D1461" s="242" t="s">
        <v>185</v>
      </c>
      <c r="E1461" s="243" t="s">
        <v>1</v>
      </c>
      <c r="F1461" s="244" t="s">
        <v>397</v>
      </c>
      <c r="G1461" s="241"/>
      <c r="H1461" s="243" t="s">
        <v>1</v>
      </c>
      <c r="I1461" s="245"/>
      <c r="J1461" s="241"/>
      <c r="K1461" s="241"/>
      <c r="L1461" s="246"/>
      <c r="M1461" s="247"/>
      <c r="N1461" s="248"/>
      <c r="O1461" s="248"/>
      <c r="P1461" s="248"/>
      <c r="Q1461" s="248"/>
      <c r="R1461" s="248"/>
      <c r="S1461" s="248"/>
      <c r="T1461" s="24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0" t="s">
        <v>185</v>
      </c>
      <c r="AU1461" s="250" t="s">
        <v>85</v>
      </c>
      <c r="AV1461" s="13" t="s">
        <v>83</v>
      </c>
      <c r="AW1461" s="13" t="s">
        <v>34</v>
      </c>
      <c r="AX1461" s="13" t="s">
        <v>76</v>
      </c>
      <c r="AY1461" s="250" t="s">
        <v>176</v>
      </c>
    </row>
    <row r="1462" s="14" customFormat="1">
      <c r="A1462" s="14"/>
      <c r="B1462" s="251"/>
      <c r="C1462" s="252"/>
      <c r="D1462" s="242" t="s">
        <v>185</v>
      </c>
      <c r="E1462" s="253" t="s">
        <v>1</v>
      </c>
      <c r="F1462" s="254" t="s">
        <v>439</v>
      </c>
      <c r="G1462" s="252"/>
      <c r="H1462" s="255">
        <v>4.0499999999999998</v>
      </c>
      <c r="I1462" s="256"/>
      <c r="J1462" s="252"/>
      <c r="K1462" s="252"/>
      <c r="L1462" s="257"/>
      <c r="M1462" s="258"/>
      <c r="N1462" s="259"/>
      <c r="O1462" s="259"/>
      <c r="P1462" s="259"/>
      <c r="Q1462" s="259"/>
      <c r="R1462" s="259"/>
      <c r="S1462" s="259"/>
      <c r="T1462" s="26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1" t="s">
        <v>185</v>
      </c>
      <c r="AU1462" s="261" t="s">
        <v>85</v>
      </c>
      <c r="AV1462" s="14" t="s">
        <v>85</v>
      </c>
      <c r="AW1462" s="14" t="s">
        <v>34</v>
      </c>
      <c r="AX1462" s="14" t="s">
        <v>76</v>
      </c>
      <c r="AY1462" s="261" t="s">
        <v>176</v>
      </c>
    </row>
    <row r="1463" s="14" customFormat="1">
      <c r="A1463" s="14"/>
      <c r="B1463" s="251"/>
      <c r="C1463" s="252"/>
      <c r="D1463" s="242" t="s">
        <v>185</v>
      </c>
      <c r="E1463" s="253" t="s">
        <v>1</v>
      </c>
      <c r="F1463" s="254" t="s">
        <v>440</v>
      </c>
      <c r="G1463" s="252"/>
      <c r="H1463" s="255">
        <v>10.4</v>
      </c>
      <c r="I1463" s="256"/>
      <c r="J1463" s="252"/>
      <c r="K1463" s="252"/>
      <c r="L1463" s="257"/>
      <c r="M1463" s="258"/>
      <c r="N1463" s="259"/>
      <c r="O1463" s="259"/>
      <c r="P1463" s="259"/>
      <c r="Q1463" s="259"/>
      <c r="R1463" s="259"/>
      <c r="S1463" s="259"/>
      <c r="T1463" s="260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1" t="s">
        <v>185</v>
      </c>
      <c r="AU1463" s="261" t="s">
        <v>85</v>
      </c>
      <c r="AV1463" s="14" t="s">
        <v>85</v>
      </c>
      <c r="AW1463" s="14" t="s">
        <v>34</v>
      </c>
      <c r="AX1463" s="14" t="s">
        <v>76</v>
      </c>
      <c r="AY1463" s="261" t="s">
        <v>176</v>
      </c>
    </row>
    <row r="1464" s="14" customFormat="1">
      <c r="A1464" s="14"/>
      <c r="B1464" s="251"/>
      <c r="C1464" s="252"/>
      <c r="D1464" s="242" t="s">
        <v>185</v>
      </c>
      <c r="E1464" s="253" t="s">
        <v>1</v>
      </c>
      <c r="F1464" s="254" t="s">
        <v>441</v>
      </c>
      <c r="G1464" s="252"/>
      <c r="H1464" s="255">
        <v>19.699999999999999</v>
      </c>
      <c r="I1464" s="256"/>
      <c r="J1464" s="252"/>
      <c r="K1464" s="252"/>
      <c r="L1464" s="257"/>
      <c r="M1464" s="258"/>
      <c r="N1464" s="259"/>
      <c r="O1464" s="259"/>
      <c r="P1464" s="259"/>
      <c r="Q1464" s="259"/>
      <c r="R1464" s="259"/>
      <c r="S1464" s="259"/>
      <c r="T1464" s="26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1" t="s">
        <v>185</v>
      </c>
      <c r="AU1464" s="261" t="s">
        <v>85</v>
      </c>
      <c r="AV1464" s="14" t="s">
        <v>85</v>
      </c>
      <c r="AW1464" s="14" t="s">
        <v>34</v>
      </c>
      <c r="AX1464" s="14" t="s">
        <v>76</v>
      </c>
      <c r="AY1464" s="261" t="s">
        <v>176</v>
      </c>
    </row>
    <row r="1465" s="14" customFormat="1">
      <c r="A1465" s="14"/>
      <c r="B1465" s="251"/>
      <c r="C1465" s="252"/>
      <c r="D1465" s="242" t="s">
        <v>185</v>
      </c>
      <c r="E1465" s="253" t="s">
        <v>1</v>
      </c>
      <c r="F1465" s="254" t="s">
        <v>442</v>
      </c>
      <c r="G1465" s="252"/>
      <c r="H1465" s="255">
        <v>4.2000000000000002</v>
      </c>
      <c r="I1465" s="256"/>
      <c r="J1465" s="252"/>
      <c r="K1465" s="252"/>
      <c r="L1465" s="257"/>
      <c r="M1465" s="258"/>
      <c r="N1465" s="259"/>
      <c r="O1465" s="259"/>
      <c r="P1465" s="259"/>
      <c r="Q1465" s="259"/>
      <c r="R1465" s="259"/>
      <c r="S1465" s="259"/>
      <c r="T1465" s="26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1" t="s">
        <v>185</v>
      </c>
      <c r="AU1465" s="261" t="s">
        <v>85</v>
      </c>
      <c r="AV1465" s="14" t="s">
        <v>85</v>
      </c>
      <c r="AW1465" s="14" t="s">
        <v>34</v>
      </c>
      <c r="AX1465" s="14" t="s">
        <v>76</v>
      </c>
      <c r="AY1465" s="261" t="s">
        <v>176</v>
      </c>
    </row>
    <row r="1466" s="14" customFormat="1">
      <c r="A1466" s="14"/>
      <c r="B1466" s="251"/>
      <c r="C1466" s="252"/>
      <c r="D1466" s="242" t="s">
        <v>185</v>
      </c>
      <c r="E1466" s="253" t="s">
        <v>1</v>
      </c>
      <c r="F1466" s="254" t="s">
        <v>443</v>
      </c>
      <c r="G1466" s="252"/>
      <c r="H1466" s="255">
        <v>14.25</v>
      </c>
      <c r="I1466" s="256"/>
      <c r="J1466" s="252"/>
      <c r="K1466" s="252"/>
      <c r="L1466" s="257"/>
      <c r="M1466" s="258"/>
      <c r="N1466" s="259"/>
      <c r="O1466" s="259"/>
      <c r="P1466" s="259"/>
      <c r="Q1466" s="259"/>
      <c r="R1466" s="259"/>
      <c r="S1466" s="259"/>
      <c r="T1466" s="260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1" t="s">
        <v>185</v>
      </c>
      <c r="AU1466" s="261" t="s">
        <v>85</v>
      </c>
      <c r="AV1466" s="14" t="s">
        <v>85</v>
      </c>
      <c r="AW1466" s="14" t="s">
        <v>34</v>
      </c>
      <c r="AX1466" s="14" t="s">
        <v>76</v>
      </c>
      <c r="AY1466" s="261" t="s">
        <v>176</v>
      </c>
    </row>
    <row r="1467" s="15" customFormat="1">
      <c r="A1467" s="15"/>
      <c r="B1467" s="267"/>
      <c r="C1467" s="268"/>
      <c r="D1467" s="242" t="s">
        <v>185</v>
      </c>
      <c r="E1467" s="269" t="s">
        <v>1</v>
      </c>
      <c r="F1467" s="270" t="s">
        <v>291</v>
      </c>
      <c r="G1467" s="268"/>
      <c r="H1467" s="271">
        <v>52.600000000000001</v>
      </c>
      <c r="I1467" s="272"/>
      <c r="J1467" s="268"/>
      <c r="K1467" s="268"/>
      <c r="L1467" s="273"/>
      <c r="M1467" s="274"/>
      <c r="N1467" s="275"/>
      <c r="O1467" s="275"/>
      <c r="P1467" s="275"/>
      <c r="Q1467" s="275"/>
      <c r="R1467" s="275"/>
      <c r="S1467" s="275"/>
      <c r="T1467" s="276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77" t="s">
        <v>185</v>
      </c>
      <c r="AU1467" s="277" t="s">
        <v>85</v>
      </c>
      <c r="AV1467" s="15" t="s">
        <v>177</v>
      </c>
      <c r="AW1467" s="15" t="s">
        <v>34</v>
      </c>
      <c r="AX1467" s="15" t="s">
        <v>76</v>
      </c>
      <c r="AY1467" s="277" t="s">
        <v>176</v>
      </c>
    </row>
    <row r="1468" s="13" customFormat="1">
      <c r="A1468" s="13"/>
      <c r="B1468" s="240"/>
      <c r="C1468" s="241"/>
      <c r="D1468" s="242" t="s">
        <v>185</v>
      </c>
      <c r="E1468" s="243" t="s">
        <v>1</v>
      </c>
      <c r="F1468" s="244" t="s">
        <v>403</v>
      </c>
      <c r="G1468" s="241"/>
      <c r="H1468" s="243" t="s">
        <v>1</v>
      </c>
      <c r="I1468" s="245"/>
      <c r="J1468" s="241"/>
      <c r="K1468" s="241"/>
      <c r="L1468" s="246"/>
      <c r="M1468" s="247"/>
      <c r="N1468" s="248"/>
      <c r="O1468" s="248"/>
      <c r="P1468" s="248"/>
      <c r="Q1468" s="248"/>
      <c r="R1468" s="248"/>
      <c r="S1468" s="248"/>
      <c r="T1468" s="249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0" t="s">
        <v>185</v>
      </c>
      <c r="AU1468" s="250" t="s">
        <v>85</v>
      </c>
      <c r="AV1468" s="13" t="s">
        <v>83</v>
      </c>
      <c r="AW1468" s="13" t="s">
        <v>34</v>
      </c>
      <c r="AX1468" s="13" t="s">
        <v>76</v>
      </c>
      <c r="AY1468" s="250" t="s">
        <v>176</v>
      </c>
    </row>
    <row r="1469" s="14" customFormat="1">
      <c r="A1469" s="14"/>
      <c r="B1469" s="251"/>
      <c r="C1469" s="252"/>
      <c r="D1469" s="242" t="s">
        <v>185</v>
      </c>
      <c r="E1469" s="253" t="s">
        <v>1</v>
      </c>
      <c r="F1469" s="254" t="s">
        <v>444</v>
      </c>
      <c r="G1469" s="252"/>
      <c r="H1469" s="255">
        <v>20.300000000000001</v>
      </c>
      <c r="I1469" s="256"/>
      <c r="J1469" s="252"/>
      <c r="K1469" s="252"/>
      <c r="L1469" s="257"/>
      <c r="M1469" s="258"/>
      <c r="N1469" s="259"/>
      <c r="O1469" s="259"/>
      <c r="P1469" s="259"/>
      <c r="Q1469" s="259"/>
      <c r="R1469" s="259"/>
      <c r="S1469" s="259"/>
      <c r="T1469" s="260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1" t="s">
        <v>185</v>
      </c>
      <c r="AU1469" s="261" t="s">
        <v>85</v>
      </c>
      <c r="AV1469" s="14" t="s">
        <v>85</v>
      </c>
      <c r="AW1469" s="14" t="s">
        <v>34</v>
      </c>
      <c r="AX1469" s="14" t="s">
        <v>76</v>
      </c>
      <c r="AY1469" s="261" t="s">
        <v>176</v>
      </c>
    </row>
    <row r="1470" s="14" customFormat="1">
      <c r="A1470" s="14"/>
      <c r="B1470" s="251"/>
      <c r="C1470" s="252"/>
      <c r="D1470" s="242" t="s">
        <v>185</v>
      </c>
      <c r="E1470" s="253" t="s">
        <v>1</v>
      </c>
      <c r="F1470" s="254" t="s">
        <v>445</v>
      </c>
      <c r="G1470" s="252"/>
      <c r="H1470" s="255">
        <v>17</v>
      </c>
      <c r="I1470" s="256"/>
      <c r="J1470" s="252"/>
      <c r="K1470" s="252"/>
      <c r="L1470" s="257"/>
      <c r="M1470" s="258"/>
      <c r="N1470" s="259"/>
      <c r="O1470" s="259"/>
      <c r="P1470" s="259"/>
      <c r="Q1470" s="259"/>
      <c r="R1470" s="259"/>
      <c r="S1470" s="259"/>
      <c r="T1470" s="26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1" t="s">
        <v>185</v>
      </c>
      <c r="AU1470" s="261" t="s">
        <v>85</v>
      </c>
      <c r="AV1470" s="14" t="s">
        <v>85</v>
      </c>
      <c r="AW1470" s="14" t="s">
        <v>34</v>
      </c>
      <c r="AX1470" s="14" t="s">
        <v>76</v>
      </c>
      <c r="AY1470" s="261" t="s">
        <v>176</v>
      </c>
    </row>
    <row r="1471" s="14" customFormat="1">
      <c r="A1471" s="14"/>
      <c r="B1471" s="251"/>
      <c r="C1471" s="252"/>
      <c r="D1471" s="242" t="s">
        <v>185</v>
      </c>
      <c r="E1471" s="253" t="s">
        <v>1</v>
      </c>
      <c r="F1471" s="254" t="s">
        <v>446</v>
      </c>
      <c r="G1471" s="252"/>
      <c r="H1471" s="255">
        <v>4.5999999999999996</v>
      </c>
      <c r="I1471" s="256"/>
      <c r="J1471" s="252"/>
      <c r="K1471" s="252"/>
      <c r="L1471" s="257"/>
      <c r="M1471" s="258"/>
      <c r="N1471" s="259"/>
      <c r="O1471" s="259"/>
      <c r="P1471" s="259"/>
      <c r="Q1471" s="259"/>
      <c r="R1471" s="259"/>
      <c r="S1471" s="259"/>
      <c r="T1471" s="26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1" t="s">
        <v>185</v>
      </c>
      <c r="AU1471" s="261" t="s">
        <v>85</v>
      </c>
      <c r="AV1471" s="14" t="s">
        <v>85</v>
      </c>
      <c r="AW1471" s="14" t="s">
        <v>34</v>
      </c>
      <c r="AX1471" s="14" t="s">
        <v>76</v>
      </c>
      <c r="AY1471" s="261" t="s">
        <v>176</v>
      </c>
    </row>
    <row r="1472" s="15" customFormat="1">
      <c r="A1472" s="15"/>
      <c r="B1472" s="267"/>
      <c r="C1472" s="268"/>
      <c r="D1472" s="242" t="s">
        <v>185</v>
      </c>
      <c r="E1472" s="269" t="s">
        <v>1</v>
      </c>
      <c r="F1472" s="270" t="s">
        <v>291</v>
      </c>
      <c r="G1472" s="268"/>
      <c r="H1472" s="271">
        <v>41.899999999999999</v>
      </c>
      <c r="I1472" s="272"/>
      <c r="J1472" s="268"/>
      <c r="K1472" s="268"/>
      <c r="L1472" s="273"/>
      <c r="M1472" s="274"/>
      <c r="N1472" s="275"/>
      <c r="O1472" s="275"/>
      <c r="P1472" s="275"/>
      <c r="Q1472" s="275"/>
      <c r="R1472" s="275"/>
      <c r="S1472" s="275"/>
      <c r="T1472" s="27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77" t="s">
        <v>185</v>
      </c>
      <c r="AU1472" s="277" t="s">
        <v>85</v>
      </c>
      <c r="AV1472" s="15" t="s">
        <v>177</v>
      </c>
      <c r="AW1472" s="15" t="s">
        <v>34</v>
      </c>
      <c r="AX1472" s="15" t="s">
        <v>76</v>
      </c>
      <c r="AY1472" s="277" t="s">
        <v>176</v>
      </c>
    </row>
    <row r="1473" s="13" customFormat="1">
      <c r="A1473" s="13"/>
      <c r="B1473" s="240"/>
      <c r="C1473" s="241"/>
      <c r="D1473" s="242" t="s">
        <v>185</v>
      </c>
      <c r="E1473" s="243" t="s">
        <v>1</v>
      </c>
      <c r="F1473" s="244" t="s">
        <v>407</v>
      </c>
      <c r="G1473" s="241"/>
      <c r="H1473" s="243" t="s">
        <v>1</v>
      </c>
      <c r="I1473" s="245"/>
      <c r="J1473" s="241"/>
      <c r="K1473" s="241"/>
      <c r="L1473" s="246"/>
      <c r="M1473" s="247"/>
      <c r="N1473" s="248"/>
      <c r="O1473" s="248"/>
      <c r="P1473" s="248"/>
      <c r="Q1473" s="248"/>
      <c r="R1473" s="248"/>
      <c r="S1473" s="248"/>
      <c r="T1473" s="24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0" t="s">
        <v>185</v>
      </c>
      <c r="AU1473" s="250" t="s">
        <v>85</v>
      </c>
      <c r="AV1473" s="13" t="s">
        <v>83</v>
      </c>
      <c r="AW1473" s="13" t="s">
        <v>34</v>
      </c>
      <c r="AX1473" s="13" t="s">
        <v>76</v>
      </c>
      <c r="AY1473" s="250" t="s">
        <v>176</v>
      </c>
    </row>
    <row r="1474" s="14" customFormat="1">
      <c r="A1474" s="14"/>
      <c r="B1474" s="251"/>
      <c r="C1474" s="252"/>
      <c r="D1474" s="242" t="s">
        <v>185</v>
      </c>
      <c r="E1474" s="253" t="s">
        <v>1</v>
      </c>
      <c r="F1474" s="254" t="s">
        <v>447</v>
      </c>
      <c r="G1474" s="252"/>
      <c r="H1474" s="255">
        <v>2.6499999999999999</v>
      </c>
      <c r="I1474" s="256"/>
      <c r="J1474" s="252"/>
      <c r="K1474" s="252"/>
      <c r="L1474" s="257"/>
      <c r="M1474" s="258"/>
      <c r="N1474" s="259"/>
      <c r="O1474" s="259"/>
      <c r="P1474" s="259"/>
      <c r="Q1474" s="259"/>
      <c r="R1474" s="259"/>
      <c r="S1474" s="259"/>
      <c r="T1474" s="26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1" t="s">
        <v>185</v>
      </c>
      <c r="AU1474" s="261" t="s">
        <v>85</v>
      </c>
      <c r="AV1474" s="14" t="s">
        <v>85</v>
      </c>
      <c r="AW1474" s="14" t="s">
        <v>34</v>
      </c>
      <c r="AX1474" s="14" t="s">
        <v>76</v>
      </c>
      <c r="AY1474" s="261" t="s">
        <v>176</v>
      </c>
    </row>
    <row r="1475" s="15" customFormat="1">
      <c r="A1475" s="15"/>
      <c r="B1475" s="267"/>
      <c r="C1475" s="268"/>
      <c r="D1475" s="242" t="s">
        <v>185</v>
      </c>
      <c r="E1475" s="269" t="s">
        <v>1</v>
      </c>
      <c r="F1475" s="270" t="s">
        <v>291</v>
      </c>
      <c r="G1475" s="268"/>
      <c r="H1475" s="271">
        <v>2.6499999999999999</v>
      </c>
      <c r="I1475" s="272"/>
      <c r="J1475" s="268"/>
      <c r="K1475" s="268"/>
      <c r="L1475" s="273"/>
      <c r="M1475" s="274"/>
      <c r="N1475" s="275"/>
      <c r="O1475" s="275"/>
      <c r="P1475" s="275"/>
      <c r="Q1475" s="275"/>
      <c r="R1475" s="275"/>
      <c r="S1475" s="275"/>
      <c r="T1475" s="276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77" t="s">
        <v>185</v>
      </c>
      <c r="AU1475" s="277" t="s">
        <v>85</v>
      </c>
      <c r="AV1475" s="15" t="s">
        <v>177</v>
      </c>
      <c r="AW1475" s="15" t="s">
        <v>34</v>
      </c>
      <c r="AX1475" s="15" t="s">
        <v>76</v>
      </c>
      <c r="AY1475" s="277" t="s">
        <v>176</v>
      </c>
    </row>
    <row r="1476" s="13" customFormat="1">
      <c r="A1476" s="13"/>
      <c r="B1476" s="240"/>
      <c r="C1476" s="241"/>
      <c r="D1476" s="242" t="s">
        <v>185</v>
      </c>
      <c r="E1476" s="243" t="s">
        <v>1</v>
      </c>
      <c r="F1476" s="244" t="s">
        <v>188</v>
      </c>
      <c r="G1476" s="241"/>
      <c r="H1476" s="243" t="s">
        <v>1</v>
      </c>
      <c r="I1476" s="245"/>
      <c r="J1476" s="241"/>
      <c r="K1476" s="241"/>
      <c r="L1476" s="246"/>
      <c r="M1476" s="247"/>
      <c r="N1476" s="248"/>
      <c r="O1476" s="248"/>
      <c r="P1476" s="248"/>
      <c r="Q1476" s="248"/>
      <c r="R1476" s="248"/>
      <c r="S1476" s="248"/>
      <c r="T1476" s="24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0" t="s">
        <v>185</v>
      </c>
      <c r="AU1476" s="250" t="s">
        <v>85</v>
      </c>
      <c r="AV1476" s="13" t="s">
        <v>83</v>
      </c>
      <c r="AW1476" s="13" t="s">
        <v>34</v>
      </c>
      <c r="AX1476" s="13" t="s">
        <v>76</v>
      </c>
      <c r="AY1476" s="250" t="s">
        <v>176</v>
      </c>
    </row>
    <row r="1477" s="13" customFormat="1">
      <c r="A1477" s="13"/>
      <c r="B1477" s="240"/>
      <c r="C1477" s="241"/>
      <c r="D1477" s="242" t="s">
        <v>185</v>
      </c>
      <c r="E1477" s="243" t="s">
        <v>1</v>
      </c>
      <c r="F1477" s="244" t="s">
        <v>1213</v>
      </c>
      <c r="G1477" s="241"/>
      <c r="H1477" s="243" t="s">
        <v>1</v>
      </c>
      <c r="I1477" s="245"/>
      <c r="J1477" s="241"/>
      <c r="K1477" s="241"/>
      <c r="L1477" s="246"/>
      <c r="M1477" s="247"/>
      <c r="N1477" s="248"/>
      <c r="O1477" s="248"/>
      <c r="P1477" s="248"/>
      <c r="Q1477" s="248"/>
      <c r="R1477" s="248"/>
      <c r="S1477" s="248"/>
      <c r="T1477" s="24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0" t="s">
        <v>185</v>
      </c>
      <c r="AU1477" s="250" t="s">
        <v>85</v>
      </c>
      <c r="AV1477" s="13" t="s">
        <v>83</v>
      </c>
      <c r="AW1477" s="13" t="s">
        <v>34</v>
      </c>
      <c r="AX1477" s="13" t="s">
        <v>76</v>
      </c>
      <c r="AY1477" s="250" t="s">
        <v>176</v>
      </c>
    </row>
    <row r="1478" s="13" customFormat="1">
      <c r="A1478" s="13"/>
      <c r="B1478" s="240"/>
      <c r="C1478" s="241"/>
      <c r="D1478" s="242" t="s">
        <v>185</v>
      </c>
      <c r="E1478" s="243" t="s">
        <v>1</v>
      </c>
      <c r="F1478" s="244" t="s">
        <v>410</v>
      </c>
      <c r="G1478" s="241"/>
      <c r="H1478" s="243" t="s">
        <v>1</v>
      </c>
      <c r="I1478" s="245"/>
      <c r="J1478" s="241"/>
      <c r="K1478" s="241"/>
      <c r="L1478" s="246"/>
      <c r="M1478" s="247"/>
      <c r="N1478" s="248"/>
      <c r="O1478" s="248"/>
      <c r="P1478" s="248"/>
      <c r="Q1478" s="248"/>
      <c r="R1478" s="248"/>
      <c r="S1478" s="248"/>
      <c r="T1478" s="24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0" t="s">
        <v>185</v>
      </c>
      <c r="AU1478" s="250" t="s">
        <v>85</v>
      </c>
      <c r="AV1478" s="13" t="s">
        <v>83</v>
      </c>
      <c r="AW1478" s="13" t="s">
        <v>34</v>
      </c>
      <c r="AX1478" s="13" t="s">
        <v>76</v>
      </c>
      <c r="AY1478" s="250" t="s">
        <v>176</v>
      </c>
    </row>
    <row r="1479" s="14" customFormat="1">
      <c r="A1479" s="14"/>
      <c r="B1479" s="251"/>
      <c r="C1479" s="252"/>
      <c r="D1479" s="242" t="s">
        <v>185</v>
      </c>
      <c r="E1479" s="253" t="s">
        <v>1</v>
      </c>
      <c r="F1479" s="254" t="s">
        <v>449</v>
      </c>
      <c r="G1479" s="252"/>
      <c r="H1479" s="255">
        <v>3.7000000000000002</v>
      </c>
      <c r="I1479" s="256"/>
      <c r="J1479" s="252"/>
      <c r="K1479" s="252"/>
      <c r="L1479" s="257"/>
      <c r="M1479" s="258"/>
      <c r="N1479" s="259"/>
      <c r="O1479" s="259"/>
      <c r="P1479" s="259"/>
      <c r="Q1479" s="259"/>
      <c r="R1479" s="259"/>
      <c r="S1479" s="259"/>
      <c r="T1479" s="26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1" t="s">
        <v>185</v>
      </c>
      <c r="AU1479" s="261" t="s">
        <v>85</v>
      </c>
      <c r="AV1479" s="14" t="s">
        <v>85</v>
      </c>
      <c r="AW1479" s="14" t="s">
        <v>34</v>
      </c>
      <c r="AX1479" s="14" t="s">
        <v>76</v>
      </c>
      <c r="AY1479" s="261" t="s">
        <v>176</v>
      </c>
    </row>
    <row r="1480" s="14" customFormat="1">
      <c r="A1480" s="14"/>
      <c r="B1480" s="251"/>
      <c r="C1480" s="252"/>
      <c r="D1480" s="242" t="s">
        <v>185</v>
      </c>
      <c r="E1480" s="253" t="s">
        <v>1</v>
      </c>
      <c r="F1480" s="254" t="s">
        <v>450</v>
      </c>
      <c r="G1480" s="252"/>
      <c r="H1480" s="255">
        <v>2.7000000000000002</v>
      </c>
      <c r="I1480" s="256"/>
      <c r="J1480" s="252"/>
      <c r="K1480" s="252"/>
      <c r="L1480" s="257"/>
      <c r="M1480" s="258"/>
      <c r="N1480" s="259"/>
      <c r="O1480" s="259"/>
      <c r="P1480" s="259"/>
      <c r="Q1480" s="259"/>
      <c r="R1480" s="259"/>
      <c r="S1480" s="259"/>
      <c r="T1480" s="26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1" t="s">
        <v>185</v>
      </c>
      <c r="AU1480" s="261" t="s">
        <v>85</v>
      </c>
      <c r="AV1480" s="14" t="s">
        <v>85</v>
      </c>
      <c r="AW1480" s="14" t="s">
        <v>34</v>
      </c>
      <c r="AX1480" s="14" t="s">
        <v>76</v>
      </c>
      <c r="AY1480" s="261" t="s">
        <v>176</v>
      </c>
    </row>
    <row r="1481" s="14" customFormat="1">
      <c r="A1481" s="14"/>
      <c r="B1481" s="251"/>
      <c r="C1481" s="252"/>
      <c r="D1481" s="242" t="s">
        <v>185</v>
      </c>
      <c r="E1481" s="253" t="s">
        <v>1</v>
      </c>
      <c r="F1481" s="254" t="s">
        <v>451</v>
      </c>
      <c r="G1481" s="252"/>
      <c r="H1481" s="255">
        <v>1.5</v>
      </c>
      <c r="I1481" s="256"/>
      <c r="J1481" s="252"/>
      <c r="K1481" s="252"/>
      <c r="L1481" s="257"/>
      <c r="M1481" s="258"/>
      <c r="N1481" s="259"/>
      <c r="O1481" s="259"/>
      <c r="P1481" s="259"/>
      <c r="Q1481" s="259"/>
      <c r="R1481" s="259"/>
      <c r="S1481" s="259"/>
      <c r="T1481" s="26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1" t="s">
        <v>185</v>
      </c>
      <c r="AU1481" s="261" t="s">
        <v>85</v>
      </c>
      <c r="AV1481" s="14" t="s">
        <v>85</v>
      </c>
      <c r="AW1481" s="14" t="s">
        <v>34</v>
      </c>
      <c r="AX1481" s="14" t="s">
        <v>76</v>
      </c>
      <c r="AY1481" s="261" t="s">
        <v>176</v>
      </c>
    </row>
    <row r="1482" s="14" customFormat="1">
      <c r="A1482" s="14"/>
      <c r="B1482" s="251"/>
      <c r="C1482" s="252"/>
      <c r="D1482" s="242" t="s">
        <v>185</v>
      </c>
      <c r="E1482" s="253" t="s">
        <v>1</v>
      </c>
      <c r="F1482" s="254" t="s">
        <v>452</v>
      </c>
      <c r="G1482" s="252"/>
      <c r="H1482" s="255">
        <v>2.2999999999999998</v>
      </c>
      <c r="I1482" s="256"/>
      <c r="J1482" s="252"/>
      <c r="K1482" s="252"/>
      <c r="L1482" s="257"/>
      <c r="M1482" s="258"/>
      <c r="N1482" s="259"/>
      <c r="O1482" s="259"/>
      <c r="P1482" s="259"/>
      <c r="Q1482" s="259"/>
      <c r="R1482" s="259"/>
      <c r="S1482" s="259"/>
      <c r="T1482" s="260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1" t="s">
        <v>185</v>
      </c>
      <c r="AU1482" s="261" t="s">
        <v>85</v>
      </c>
      <c r="AV1482" s="14" t="s">
        <v>85</v>
      </c>
      <c r="AW1482" s="14" t="s">
        <v>34</v>
      </c>
      <c r="AX1482" s="14" t="s">
        <v>76</v>
      </c>
      <c r="AY1482" s="261" t="s">
        <v>176</v>
      </c>
    </row>
    <row r="1483" s="14" customFormat="1">
      <c r="A1483" s="14"/>
      <c r="B1483" s="251"/>
      <c r="C1483" s="252"/>
      <c r="D1483" s="242" t="s">
        <v>185</v>
      </c>
      <c r="E1483" s="253" t="s">
        <v>1</v>
      </c>
      <c r="F1483" s="254" t="s">
        <v>453</v>
      </c>
      <c r="G1483" s="252"/>
      <c r="H1483" s="255">
        <v>1.8</v>
      </c>
      <c r="I1483" s="256"/>
      <c r="J1483" s="252"/>
      <c r="K1483" s="252"/>
      <c r="L1483" s="257"/>
      <c r="M1483" s="258"/>
      <c r="N1483" s="259"/>
      <c r="O1483" s="259"/>
      <c r="P1483" s="259"/>
      <c r="Q1483" s="259"/>
      <c r="R1483" s="259"/>
      <c r="S1483" s="259"/>
      <c r="T1483" s="260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1" t="s">
        <v>185</v>
      </c>
      <c r="AU1483" s="261" t="s">
        <v>85</v>
      </c>
      <c r="AV1483" s="14" t="s">
        <v>85</v>
      </c>
      <c r="AW1483" s="14" t="s">
        <v>34</v>
      </c>
      <c r="AX1483" s="14" t="s">
        <v>76</v>
      </c>
      <c r="AY1483" s="261" t="s">
        <v>176</v>
      </c>
    </row>
    <row r="1484" s="14" customFormat="1">
      <c r="A1484" s="14"/>
      <c r="B1484" s="251"/>
      <c r="C1484" s="252"/>
      <c r="D1484" s="242" t="s">
        <v>185</v>
      </c>
      <c r="E1484" s="253" t="s">
        <v>1</v>
      </c>
      <c r="F1484" s="254" t="s">
        <v>454</v>
      </c>
      <c r="G1484" s="252"/>
      <c r="H1484" s="255">
        <v>1.7</v>
      </c>
      <c r="I1484" s="256"/>
      <c r="J1484" s="252"/>
      <c r="K1484" s="252"/>
      <c r="L1484" s="257"/>
      <c r="M1484" s="258"/>
      <c r="N1484" s="259"/>
      <c r="O1484" s="259"/>
      <c r="P1484" s="259"/>
      <c r="Q1484" s="259"/>
      <c r="R1484" s="259"/>
      <c r="S1484" s="259"/>
      <c r="T1484" s="26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1" t="s">
        <v>185</v>
      </c>
      <c r="AU1484" s="261" t="s">
        <v>85</v>
      </c>
      <c r="AV1484" s="14" t="s">
        <v>85</v>
      </c>
      <c r="AW1484" s="14" t="s">
        <v>34</v>
      </c>
      <c r="AX1484" s="14" t="s">
        <v>76</v>
      </c>
      <c r="AY1484" s="261" t="s">
        <v>176</v>
      </c>
    </row>
    <row r="1485" s="15" customFormat="1">
      <c r="A1485" s="15"/>
      <c r="B1485" s="267"/>
      <c r="C1485" s="268"/>
      <c r="D1485" s="242" t="s">
        <v>185</v>
      </c>
      <c r="E1485" s="269" t="s">
        <v>1</v>
      </c>
      <c r="F1485" s="270" t="s">
        <v>291</v>
      </c>
      <c r="G1485" s="268"/>
      <c r="H1485" s="271">
        <v>13.699999999999999</v>
      </c>
      <c r="I1485" s="272"/>
      <c r="J1485" s="268"/>
      <c r="K1485" s="268"/>
      <c r="L1485" s="273"/>
      <c r="M1485" s="274"/>
      <c r="N1485" s="275"/>
      <c r="O1485" s="275"/>
      <c r="P1485" s="275"/>
      <c r="Q1485" s="275"/>
      <c r="R1485" s="275"/>
      <c r="S1485" s="275"/>
      <c r="T1485" s="276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77" t="s">
        <v>185</v>
      </c>
      <c r="AU1485" s="277" t="s">
        <v>85</v>
      </c>
      <c r="AV1485" s="15" t="s">
        <v>177</v>
      </c>
      <c r="AW1485" s="15" t="s">
        <v>34</v>
      </c>
      <c r="AX1485" s="15" t="s">
        <v>76</v>
      </c>
      <c r="AY1485" s="277" t="s">
        <v>176</v>
      </c>
    </row>
    <row r="1486" s="13" customFormat="1">
      <c r="A1486" s="13"/>
      <c r="B1486" s="240"/>
      <c r="C1486" s="241"/>
      <c r="D1486" s="242" t="s">
        <v>185</v>
      </c>
      <c r="E1486" s="243" t="s">
        <v>1</v>
      </c>
      <c r="F1486" s="244" t="s">
        <v>417</v>
      </c>
      <c r="G1486" s="241"/>
      <c r="H1486" s="243" t="s">
        <v>1</v>
      </c>
      <c r="I1486" s="245"/>
      <c r="J1486" s="241"/>
      <c r="K1486" s="241"/>
      <c r="L1486" s="246"/>
      <c r="M1486" s="247"/>
      <c r="N1486" s="248"/>
      <c r="O1486" s="248"/>
      <c r="P1486" s="248"/>
      <c r="Q1486" s="248"/>
      <c r="R1486" s="248"/>
      <c r="S1486" s="248"/>
      <c r="T1486" s="24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0" t="s">
        <v>185</v>
      </c>
      <c r="AU1486" s="250" t="s">
        <v>85</v>
      </c>
      <c r="AV1486" s="13" t="s">
        <v>83</v>
      </c>
      <c r="AW1486" s="13" t="s">
        <v>34</v>
      </c>
      <c r="AX1486" s="13" t="s">
        <v>76</v>
      </c>
      <c r="AY1486" s="250" t="s">
        <v>176</v>
      </c>
    </row>
    <row r="1487" s="14" customFormat="1">
      <c r="A1487" s="14"/>
      <c r="B1487" s="251"/>
      <c r="C1487" s="252"/>
      <c r="D1487" s="242" t="s">
        <v>185</v>
      </c>
      <c r="E1487" s="253" t="s">
        <v>1</v>
      </c>
      <c r="F1487" s="254" t="s">
        <v>455</v>
      </c>
      <c r="G1487" s="252"/>
      <c r="H1487" s="255">
        <v>6</v>
      </c>
      <c r="I1487" s="256"/>
      <c r="J1487" s="252"/>
      <c r="K1487" s="252"/>
      <c r="L1487" s="257"/>
      <c r="M1487" s="258"/>
      <c r="N1487" s="259"/>
      <c r="O1487" s="259"/>
      <c r="P1487" s="259"/>
      <c r="Q1487" s="259"/>
      <c r="R1487" s="259"/>
      <c r="S1487" s="259"/>
      <c r="T1487" s="26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1" t="s">
        <v>185</v>
      </c>
      <c r="AU1487" s="261" t="s">
        <v>85</v>
      </c>
      <c r="AV1487" s="14" t="s">
        <v>85</v>
      </c>
      <c r="AW1487" s="14" t="s">
        <v>34</v>
      </c>
      <c r="AX1487" s="14" t="s">
        <v>76</v>
      </c>
      <c r="AY1487" s="261" t="s">
        <v>176</v>
      </c>
    </row>
    <row r="1488" s="15" customFormat="1">
      <c r="A1488" s="15"/>
      <c r="B1488" s="267"/>
      <c r="C1488" s="268"/>
      <c r="D1488" s="242" t="s">
        <v>185</v>
      </c>
      <c r="E1488" s="269" t="s">
        <v>1</v>
      </c>
      <c r="F1488" s="270" t="s">
        <v>291</v>
      </c>
      <c r="G1488" s="268"/>
      <c r="H1488" s="271">
        <v>6</v>
      </c>
      <c r="I1488" s="272"/>
      <c r="J1488" s="268"/>
      <c r="K1488" s="268"/>
      <c r="L1488" s="273"/>
      <c r="M1488" s="274"/>
      <c r="N1488" s="275"/>
      <c r="O1488" s="275"/>
      <c r="P1488" s="275"/>
      <c r="Q1488" s="275"/>
      <c r="R1488" s="275"/>
      <c r="S1488" s="275"/>
      <c r="T1488" s="276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7" t="s">
        <v>185</v>
      </c>
      <c r="AU1488" s="277" t="s">
        <v>85</v>
      </c>
      <c r="AV1488" s="15" t="s">
        <v>177</v>
      </c>
      <c r="AW1488" s="15" t="s">
        <v>34</v>
      </c>
      <c r="AX1488" s="15" t="s">
        <v>76</v>
      </c>
      <c r="AY1488" s="277" t="s">
        <v>176</v>
      </c>
    </row>
    <row r="1489" s="13" customFormat="1">
      <c r="A1489" s="13"/>
      <c r="B1489" s="240"/>
      <c r="C1489" s="241"/>
      <c r="D1489" s="242" t="s">
        <v>185</v>
      </c>
      <c r="E1489" s="243" t="s">
        <v>1</v>
      </c>
      <c r="F1489" s="244" t="s">
        <v>419</v>
      </c>
      <c r="G1489" s="241"/>
      <c r="H1489" s="243" t="s">
        <v>1</v>
      </c>
      <c r="I1489" s="245"/>
      <c r="J1489" s="241"/>
      <c r="K1489" s="241"/>
      <c r="L1489" s="246"/>
      <c r="M1489" s="247"/>
      <c r="N1489" s="248"/>
      <c r="O1489" s="248"/>
      <c r="P1489" s="248"/>
      <c r="Q1489" s="248"/>
      <c r="R1489" s="248"/>
      <c r="S1489" s="248"/>
      <c r="T1489" s="24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0" t="s">
        <v>185</v>
      </c>
      <c r="AU1489" s="250" t="s">
        <v>85</v>
      </c>
      <c r="AV1489" s="13" t="s">
        <v>83</v>
      </c>
      <c r="AW1489" s="13" t="s">
        <v>34</v>
      </c>
      <c r="AX1489" s="13" t="s">
        <v>76</v>
      </c>
      <c r="AY1489" s="250" t="s">
        <v>176</v>
      </c>
    </row>
    <row r="1490" s="14" customFormat="1">
      <c r="A1490" s="14"/>
      <c r="B1490" s="251"/>
      <c r="C1490" s="252"/>
      <c r="D1490" s="242" t="s">
        <v>185</v>
      </c>
      <c r="E1490" s="253" t="s">
        <v>1</v>
      </c>
      <c r="F1490" s="254" t="s">
        <v>456</v>
      </c>
      <c r="G1490" s="252"/>
      <c r="H1490" s="255">
        <v>20</v>
      </c>
      <c r="I1490" s="256"/>
      <c r="J1490" s="252"/>
      <c r="K1490" s="252"/>
      <c r="L1490" s="257"/>
      <c r="M1490" s="258"/>
      <c r="N1490" s="259"/>
      <c r="O1490" s="259"/>
      <c r="P1490" s="259"/>
      <c r="Q1490" s="259"/>
      <c r="R1490" s="259"/>
      <c r="S1490" s="259"/>
      <c r="T1490" s="26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1" t="s">
        <v>185</v>
      </c>
      <c r="AU1490" s="261" t="s">
        <v>85</v>
      </c>
      <c r="AV1490" s="14" t="s">
        <v>85</v>
      </c>
      <c r="AW1490" s="14" t="s">
        <v>34</v>
      </c>
      <c r="AX1490" s="14" t="s">
        <v>76</v>
      </c>
      <c r="AY1490" s="261" t="s">
        <v>176</v>
      </c>
    </row>
    <row r="1491" s="14" customFormat="1">
      <c r="A1491" s="14"/>
      <c r="B1491" s="251"/>
      <c r="C1491" s="252"/>
      <c r="D1491" s="242" t="s">
        <v>185</v>
      </c>
      <c r="E1491" s="253" t="s">
        <v>1</v>
      </c>
      <c r="F1491" s="254" t="s">
        <v>457</v>
      </c>
      <c r="G1491" s="252"/>
      <c r="H1491" s="255">
        <v>1.8</v>
      </c>
      <c r="I1491" s="256"/>
      <c r="J1491" s="252"/>
      <c r="K1491" s="252"/>
      <c r="L1491" s="257"/>
      <c r="M1491" s="258"/>
      <c r="N1491" s="259"/>
      <c r="O1491" s="259"/>
      <c r="P1491" s="259"/>
      <c r="Q1491" s="259"/>
      <c r="R1491" s="259"/>
      <c r="S1491" s="259"/>
      <c r="T1491" s="26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1" t="s">
        <v>185</v>
      </c>
      <c r="AU1491" s="261" t="s">
        <v>85</v>
      </c>
      <c r="AV1491" s="14" t="s">
        <v>85</v>
      </c>
      <c r="AW1491" s="14" t="s">
        <v>34</v>
      </c>
      <c r="AX1491" s="14" t="s">
        <v>76</v>
      </c>
      <c r="AY1491" s="261" t="s">
        <v>176</v>
      </c>
    </row>
    <row r="1492" s="14" customFormat="1">
      <c r="A1492" s="14"/>
      <c r="B1492" s="251"/>
      <c r="C1492" s="252"/>
      <c r="D1492" s="242" t="s">
        <v>185</v>
      </c>
      <c r="E1492" s="253" t="s">
        <v>1</v>
      </c>
      <c r="F1492" s="254" t="s">
        <v>458</v>
      </c>
      <c r="G1492" s="252"/>
      <c r="H1492" s="255">
        <v>22.399999999999999</v>
      </c>
      <c r="I1492" s="256"/>
      <c r="J1492" s="252"/>
      <c r="K1492" s="252"/>
      <c r="L1492" s="257"/>
      <c r="M1492" s="258"/>
      <c r="N1492" s="259"/>
      <c r="O1492" s="259"/>
      <c r="P1492" s="259"/>
      <c r="Q1492" s="259"/>
      <c r="R1492" s="259"/>
      <c r="S1492" s="259"/>
      <c r="T1492" s="26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1" t="s">
        <v>185</v>
      </c>
      <c r="AU1492" s="261" t="s">
        <v>85</v>
      </c>
      <c r="AV1492" s="14" t="s">
        <v>85</v>
      </c>
      <c r="AW1492" s="14" t="s">
        <v>34</v>
      </c>
      <c r="AX1492" s="14" t="s">
        <v>76</v>
      </c>
      <c r="AY1492" s="261" t="s">
        <v>176</v>
      </c>
    </row>
    <row r="1493" s="15" customFormat="1">
      <c r="A1493" s="15"/>
      <c r="B1493" s="267"/>
      <c r="C1493" s="268"/>
      <c r="D1493" s="242" t="s">
        <v>185</v>
      </c>
      <c r="E1493" s="269" t="s">
        <v>1</v>
      </c>
      <c r="F1493" s="270" t="s">
        <v>291</v>
      </c>
      <c r="G1493" s="268"/>
      <c r="H1493" s="271">
        <v>44.200000000000003</v>
      </c>
      <c r="I1493" s="272"/>
      <c r="J1493" s="268"/>
      <c r="K1493" s="268"/>
      <c r="L1493" s="273"/>
      <c r="M1493" s="274"/>
      <c r="N1493" s="275"/>
      <c r="O1493" s="275"/>
      <c r="P1493" s="275"/>
      <c r="Q1493" s="275"/>
      <c r="R1493" s="275"/>
      <c r="S1493" s="275"/>
      <c r="T1493" s="276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77" t="s">
        <v>185</v>
      </c>
      <c r="AU1493" s="277" t="s">
        <v>85</v>
      </c>
      <c r="AV1493" s="15" t="s">
        <v>177</v>
      </c>
      <c r="AW1493" s="15" t="s">
        <v>34</v>
      </c>
      <c r="AX1493" s="15" t="s">
        <v>76</v>
      </c>
      <c r="AY1493" s="277" t="s">
        <v>176</v>
      </c>
    </row>
    <row r="1494" s="13" customFormat="1">
      <c r="A1494" s="13"/>
      <c r="B1494" s="240"/>
      <c r="C1494" s="241"/>
      <c r="D1494" s="242" t="s">
        <v>185</v>
      </c>
      <c r="E1494" s="243" t="s">
        <v>1</v>
      </c>
      <c r="F1494" s="244" t="s">
        <v>423</v>
      </c>
      <c r="G1494" s="241"/>
      <c r="H1494" s="243" t="s">
        <v>1</v>
      </c>
      <c r="I1494" s="245"/>
      <c r="J1494" s="241"/>
      <c r="K1494" s="241"/>
      <c r="L1494" s="246"/>
      <c r="M1494" s="247"/>
      <c r="N1494" s="248"/>
      <c r="O1494" s="248"/>
      <c r="P1494" s="248"/>
      <c r="Q1494" s="248"/>
      <c r="R1494" s="248"/>
      <c r="S1494" s="248"/>
      <c r="T1494" s="24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0" t="s">
        <v>185</v>
      </c>
      <c r="AU1494" s="250" t="s">
        <v>85</v>
      </c>
      <c r="AV1494" s="13" t="s">
        <v>83</v>
      </c>
      <c r="AW1494" s="13" t="s">
        <v>34</v>
      </c>
      <c r="AX1494" s="13" t="s">
        <v>76</v>
      </c>
      <c r="AY1494" s="250" t="s">
        <v>176</v>
      </c>
    </row>
    <row r="1495" s="14" customFormat="1">
      <c r="A1495" s="14"/>
      <c r="B1495" s="251"/>
      <c r="C1495" s="252"/>
      <c r="D1495" s="242" t="s">
        <v>185</v>
      </c>
      <c r="E1495" s="253" t="s">
        <v>1</v>
      </c>
      <c r="F1495" s="254" t="s">
        <v>459</v>
      </c>
      <c r="G1495" s="252"/>
      <c r="H1495" s="255">
        <v>10.6</v>
      </c>
      <c r="I1495" s="256"/>
      <c r="J1495" s="252"/>
      <c r="K1495" s="252"/>
      <c r="L1495" s="257"/>
      <c r="M1495" s="258"/>
      <c r="N1495" s="259"/>
      <c r="O1495" s="259"/>
      <c r="P1495" s="259"/>
      <c r="Q1495" s="259"/>
      <c r="R1495" s="259"/>
      <c r="S1495" s="259"/>
      <c r="T1495" s="260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1" t="s">
        <v>185</v>
      </c>
      <c r="AU1495" s="261" t="s">
        <v>85</v>
      </c>
      <c r="AV1495" s="14" t="s">
        <v>85</v>
      </c>
      <c r="AW1495" s="14" t="s">
        <v>34</v>
      </c>
      <c r="AX1495" s="14" t="s">
        <v>76</v>
      </c>
      <c r="AY1495" s="261" t="s">
        <v>176</v>
      </c>
    </row>
    <row r="1496" s="15" customFormat="1">
      <c r="A1496" s="15"/>
      <c r="B1496" s="267"/>
      <c r="C1496" s="268"/>
      <c r="D1496" s="242" t="s">
        <v>185</v>
      </c>
      <c r="E1496" s="269" t="s">
        <v>1</v>
      </c>
      <c r="F1496" s="270" t="s">
        <v>291</v>
      </c>
      <c r="G1496" s="268"/>
      <c r="H1496" s="271">
        <v>10.6</v>
      </c>
      <c r="I1496" s="272"/>
      <c r="J1496" s="268"/>
      <c r="K1496" s="268"/>
      <c r="L1496" s="273"/>
      <c r="M1496" s="274"/>
      <c r="N1496" s="275"/>
      <c r="O1496" s="275"/>
      <c r="P1496" s="275"/>
      <c r="Q1496" s="275"/>
      <c r="R1496" s="275"/>
      <c r="S1496" s="275"/>
      <c r="T1496" s="276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77" t="s">
        <v>185</v>
      </c>
      <c r="AU1496" s="277" t="s">
        <v>85</v>
      </c>
      <c r="AV1496" s="15" t="s">
        <v>177</v>
      </c>
      <c r="AW1496" s="15" t="s">
        <v>34</v>
      </c>
      <c r="AX1496" s="15" t="s">
        <v>76</v>
      </c>
      <c r="AY1496" s="277" t="s">
        <v>176</v>
      </c>
    </row>
    <row r="1497" s="13" customFormat="1">
      <c r="A1497" s="13"/>
      <c r="B1497" s="240"/>
      <c r="C1497" s="241"/>
      <c r="D1497" s="242" t="s">
        <v>185</v>
      </c>
      <c r="E1497" s="243" t="s">
        <v>1</v>
      </c>
      <c r="F1497" s="244" t="s">
        <v>188</v>
      </c>
      <c r="G1497" s="241"/>
      <c r="H1497" s="243" t="s">
        <v>1</v>
      </c>
      <c r="I1497" s="245"/>
      <c r="J1497" s="241"/>
      <c r="K1497" s="241"/>
      <c r="L1497" s="246"/>
      <c r="M1497" s="247"/>
      <c r="N1497" s="248"/>
      <c r="O1497" s="248"/>
      <c r="P1497" s="248"/>
      <c r="Q1497" s="248"/>
      <c r="R1497" s="248"/>
      <c r="S1497" s="248"/>
      <c r="T1497" s="24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0" t="s">
        <v>185</v>
      </c>
      <c r="AU1497" s="250" t="s">
        <v>85</v>
      </c>
      <c r="AV1497" s="13" t="s">
        <v>83</v>
      </c>
      <c r="AW1497" s="13" t="s">
        <v>34</v>
      </c>
      <c r="AX1497" s="13" t="s">
        <v>76</v>
      </c>
      <c r="AY1497" s="250" t="s">
        <v>176</v>
      </c>
    </row>
    <row r="1498" s="13" customFormat="1">
      <c r="A1498" s="13"/>
      <c r="B1498" s="240"/>
      <c r="C1498" s="241"/>
      <c r="D1498" s="242" t="s">
        <v>185</v>
      </c>
      <c r="E1498" s="243" t="s">
        <v>1</v>
      </c>
      <c r="F1498" s="244" t="s">
        <v>460</v>
      </c>
      <c r="G1498" s="241"/>
      <c r="H1498" s="243" t="s">
        <v>1</v>
      </c>
      <c r="I1498" s="245"/>
      <c r="J1498" s="241"/>
      <c r="K1498" s="241"/>
      <c r="L1498" s="246"/>
      <c r="M1498" s="247"/>
      <c r="N1498" s="248"/>
      <c r="O1498" s="248"/>
      <c r="P1498" s="248"/>
      <c r="Q1498" s="248"/>
      <c r="R1498" s="248"/>
      <c r="S1498" s="248"/>
      <c r="T1498" s="24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0" t="s">
        <v>185</v>
      </c>
      <c r="AU1498" s="250" t="s">
        <v>85</v>
      </c>
      <c r="AV1498" s="13" t="s">
        <v>83</v>
      </c>
      <c r="AW1498" s="13" t="s">
        <v>34</v>
      </c>
      <c r="AX1498" s="13" t="s">
        <v>76</v>
      </c>
      <c r="AY1498" s="250" t="s">
        <v>176</v>
      </c>
    </row>
    <row r="1499" s="14" customFormat="1">
      <c r="A1499" s="14"/>
      <c r="B1499" s="251"/>
      <c r="C1499" s="252"/>
      <c r="D1499" s="242" t="s">
        <v>185</v>
      </c>
      <c r="E1499" s="253" t="s">
        <v>1</v>
      </c>
      <c r="F1499" s="254" t="s">
        <v>461</v>
      </c>
      <c r="G1499" s="252"/>
      <c r="H1499" s="255">
        <v>10.6</v>
      </c>
      <c r="I1499" s="256"/>
      <c r="J1499" s="252"/>
      <c r="K1499" s="252"/>
      <c r="L1499" s="257"/>
      <c r="M1499" s="258"/>
      <c r="N1499" s="259"/>
      <c r="O1499" s="259"/>
      <c r="P1499" s="259"/>
      <c r="Q1499" s="259"/>
      <c r="R1499" s="259"/>
      <c r="S1499" s="259"/>
      <c r="T1499" s="26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1" t="s">
        <v>185</v>
      </c>
      <c r="AU1499" s="261" t="s">
        <v>85</v>
      </c>
      <c r="AV1499" s="14" t="s">
        <v>85</v>
      </c>
      <c r="AW1499" s="14" t="s">
        <v>34</v>
      </c>
      <c r="AX1499" s="14" t="s">
        <v>76</v>
      </c>
      <c r="AY1499" s="261" t="s">
        <v>176</v>
      </c>
    </row>
    <row r="1500" s="15" customFormat="1">
      <c r="A1500" s="15"/>
      <c r="B1500" s="267"/>
      <c r="C1500" s="268"/>
      <c r="D1500" s="242" t="s">
        <v>185</v>
      </c>
      <c r="E1500" s="269" t="s">
        <v>1</v>
      </c>
      <c r="F1500" s="270" t="s">
        <v>291</v>
      </c>
      <c r="G1500" s="268"/>
      <c r="H1500" s="271">
        <v>10.6</v>
      </c>
      <c r="I1500" s="272"/>
      <c r="J1500" s="268"/>
      <c r="K1500" s="268"/>
      <c r="L1500" s="273"/>
      <c r="M1500" s="274"/>
      <c r="N1500" s="275"/>
      <c r="O1500" s="275"/>
      <c r="P1500" s="275"/>
      <c r="Q1500" s="275"/>
      <c r="R1500" s="275"/>
      <c r="S1500" s="275"/>
      <c r="T1500" s="276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77" t="s">
        <v>185</v>
      </c>
      <c r="AU1500" s="277" t="s">
        <v>85</v>
      </c>
      <c r="AV1500" s="15" t="s">
        <v>177</v>
      </c>
      <c r="AW1500" s="15" t="s">
        <v>34</v>
      </c>
      <c r="AX1500" s="15" t="s">
        <v>76</v>
      </c>
      <c r="AY1500" s="277" t="s">
        <v>176</v>
      </c>
    </row>
    <row r="1501" s="13" customFormat="1">
      <c r="A1501" s="13"/>
      <c r="B1501" s="240"/>
      <c r="C1501" s="241"/>
      <c r="D1501" s="242" t="s">
        <v>185</v>
      </c>
      <c r="E1501" s="243" t="s">
        <v>1</v>
      </c>
      <c r="F1501" s="244" t="s">
        <v>188</v>
      </c>
      <c r="G1501" s="241"/>
      <c r="H1501" s="243" t="s">
        <v>1</v>
      </c>
      <c r="I1501" s="245"/>
      <c r="J1501" s="241"/>
      <c r="K1501" s="241"/>
      <c r="L1501" s="246"/>
      <c r="M1501" s="247"/>
      <c r="N1501" s="248"/>
      <c r="O1501" s="248"/>
      <c r="P1501" s="248"/>
      <c r="Q1501" s="248"/>
      <c r="R1501" s="248"/>
      <c r="S1501" s="248"/>
      <c r="T1501" s="249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0" t="s">
        <v>185</v>
      </c>
      <c r="AU1501" s="250" t="s">
        <v>85</v>
      </c>
      <c r="AV1501" s="13" t="s">
        <v>83</v>
      </c>
      <c r="AW1501" s="13" t="s">
        <v>34</v>
      </c>
      <c r="AX1501" s="13" t="s">
        <v>76</v>
      </c>
      <c r="AY1501" s="250" t="s">
        <v>176</v>
      </c>
    </row>
    <row r="1502" s="14" customFormat="1">
      <c r="A1502" s="14"/>
      <c r="B1502" s="251"/>
      <c r="C1502" s="252"/>
      <c r="D1502" s="242" t="s">
        <v>185</v>
      </c>
      <c r="E1502" s="253" t="s">
        <v>1</v>
      </c>
      <c r="F1502" s="254" t="s">
        <v>1214</v>
      </c>
      <c r="G1502" s="252"/>
      <c r="H1502" s="255">
        <v>24.460999999999999</v>
      </c>
      <c r="I1502" s="256"/>
      <c r="J1502" s="252"/>
      <c r="K1502" s="252"/>
      <c r="L1502" s="257"/>
      <c r="M1502" s="258"/>
      <c r="N1502" s="259"/>
      <c r="O1502" s="259"/>
      <c r="P1502" s="259"/>
      <c r="Q1502" s="259"/>
      <c r="R1502" s="259"/>
      <c r="S1502" s="259"/>
      <c r="T1502" s="260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1" t="s">
        <v>185</v>
      </c>
      <c r="AU1502" s="261" t="s">
        <v>85</v>
      </c>
      <c r="AV1502" s="14" t="s">
        <v>85</v>
      </c>
      <c r="AW1502" s="14" t="s">
        <v>34</v>
      </c>
      <c r="AX1502" s="14" t="s">
        <v>76</v>
      </c>
      <c r="AY1502" s="261" t="s">
        <v>176</v>
      </c>
    </row>
    <row r="1503" s="15" customFormat="1">
      <c r="A1503" s="15"/>
      <c r="B1503" s="267"/>
      <c r="C1503" s="268"/>
      <c r="D1503" s="242" t="s">
        <v>185</v>
      </c>
      <c r="E1503" s="269" t="s">
        <v>1</v>
      </c>
      <c r="F1503" s="270" t="s">
        <v>291</v>
      </c>
      <c r="G1503" s="268"/>
      <c r="H1503" s="271">
        <v>24.460999999999999</v>
      </c>
      <c r="I1503" s="272"/>
      <c r="J1503" s="268"/>
      <c r="K1503" s="268"/>
      <c r="L1503" s="273"/>
      <c r="M1503" s="274"/>
      <c r="N1503" s="275"/>
      <c r="O1503" s="275"/>
      <c r="P1503" s="275"/>
      <c r="Q1503" s="275"/>
      <c r="R1503" s="275"/>
      <c r="S1503" s="275"/>
      <c r="T1503" s="276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77" t="s">
        <v>185</v>
      </c>
      <c r="AU1503" s="277" t="s">
        <v>85</v>
      </c>
      <c r="AV1503" s="15" t="s">
        <v>177</v>
      </c>
      <c r="AW1503" s="15" t="s">
        <v>34</v>
      </c>
      <c r="AX1503" s="15" t="s">
        <v>76</v>
      </c>
      <c r="AY1503" s="277" t="s">
        <v>176</v>
      </c>
    </row>
    <row r="1504" s="16" customFormat="1">
      <c r="A1504" s="16"/>
      <c r="B1504" s="278"/>
      <c r="C1504" s="279"/>
      <c r="D1504" s="242" t="s">
        <v>185</v>
      </c>
      <c r="E1504" s="280" t="s">
        <v>1</v>
      </c>
      <c r="F1504" s="281" t="s">
        <v>307</v>
      </c>
      <c r="G1504" s="279"/>
      <c r="H1504" s="282">
        <v>206.71100000000001</v>
      </c>
      <c r="I1504" s="283"/>
      <c r="J1504" s="279"/>
      <c r="K1504" s="279"/>
      <c r="L1504" s="284"/>
      <c r="M1504" s="285"/>
      <c r="N1504" s="286"/>
      <c r="O1504" s="286"/>
      <c r="P1504" s="286"/>
      <c r="Q1504" s="286"/>
      <c r="R1504" s="286"/>
      <c r="S1504" s="286"/>
      <c r="T1504" s="287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T1504" s="288" t="s">
        <v>185</v>
      </c>
      <c r="AU1504" s="288" t="s">
        <v>85</v>
      </c>
      <c r="AV1504" s="16" t="s">
        <v>183</v>
      </c>
      <c r="AW1504" s="16" t="s">
        <v>34</v>
      </c>
      <c r="AX1504" s="16" t="s">
        <v>83</v>
      </c>
      <c r="AY1504" s="288" t="s">
        <v>176</v>
      </c>
    </row>
    <row r="1505" s="14" customFormat="1">
      <c r="A1505" s="14"/>
      <c r="B1505" s="251"/>
      <c r="C1505" s="252"/>
      <c r="D1505" s="242" t="s">
        <v>185</v>
      </c>
      <c r="E1505" s="252"/>
      <c r="F1505" s="254" t="s">
        <v>1215</v>
      </c>
      <c r="G1505" s="252"/>
      <c r="H1505" s="255">
        <v>240.922</v>
      </c>
      <c r="I1505" s="256"/>
      <c r="J1505" s="252"/>
      <c r="K1505" s="252"/>
      <c r="L1505" s="257"/>
      <c r="M1505" s="258"/>
      <c r="N1505" s="259"/>
      <c r="O1505" s="259"/>
      <c r="P1505" s="259"/>
      <c r="Q1505" s="259"/>
      <c r="R1505" s="259"/>
      <c r="S1505" s="259"/>
      <c r="T1505" s="26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1" t="s">
        <v>185</v>
      </c>
      <c r="AU1505" s="261" t="s">
        <v>85</v>
      </c>
      <c r="AV1505" s="14" t="s">
        <v>85</v>
      </c>
      <c r="AW1505" s="14" t="s">
        <v>4</v>
      </c>
      <c r="AX1505" s="14" t="s">
        <v>83</v>
      </c>
      <c r="AY1505" s="261" t="s">
        <v>176</v>
      </c>
    </row>
    <row r="1506" s="2" customFormat="1" ht="33" customHeight="1">
      <c r="A1506" s="39"/>
      <c r="B1506" s="40"/>
      <c r="C1506" s="227" t="s">
        <v>1216</v>
      </c>
      <c r="D1506" s="227" t="s">
        <v>179</v>
      </c>
      <c r="E1506" s="228" t="s">
        <v>1217</v>
      </c>
      <c r="F1506" s="229" t="s">
        <v>1218</v>
      </c>
      <c r="G1506" s="230" t="s">
        <v>234</v>
      </c>
      <c r="H1506" s="231">
        <v>0.27900000000000003</v>
      </c>
      <c r="I1506" s="232"/>
      <c r="J1506" s="233">
        <f>ROUND(I1506*H1506,2)</f>
        <v>0</v>
      </c>
      <c r="K1506" s="229" t="s">
        <v>225</v>
      </c>
      <c r="L1506" s="45"/>
      <c r="M1506" s="234" t="s">
        <v>1</v>
      </c>
      <c r="N1506" s="235" t="s">
        <v>41</v>
      </c>
      <c r="O1506" s="92"/>
      <c r="P1506" s="236">
        <f>O1506*H1506</f>
        <v>0</v>
      </c>
      <c r="Q1506" s="236">
        <v>0</v>
      </c>
      <c r="R1506" s="236">
        <f>Q1506*H1506</f>
        <v>0</v>
      </c>
      <c r="S1506" s="236">
        <v>0</v>
      </c>
      <c r="T1506" s="237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38" t="s">
        <v>324</v>
      </c>
      <c r="AT1506" s="238" t="s">
        <v>179</v>
      </c>
      <c r="AU1506" s="238" t="s">
        <v>85</v>
      </c>
      <c r="AY1506" s="18" t="s">
        <v>176</v>
      </c>
      <c r="BE1506" s="239">
        <f>IF(N1506="základní",J1506,0)</f>
        <v>0</v>
      </c>
      <c r="BF1506" s="239">
        <f>IF(N1506="snížená",J1506,0)</f>
        <v>0</v>
      </c>
      <c r="BG1506" s="239">
        <f>IF(N1506="zákl. přenesená",J1506,0)</f>
        <v>0</v>
      </c>
      <c r="BH1506" s="239">
        <f>IF(N1506="sníž. přenesená",J1506,0)</f>
        <v>0</v>
      </c>
      <c r="BI1506" s="239">
        <f>IF(N1506="nulová",J1506,0)</f>
        <v>0</v>
      </c>
      <c r="BJ1506" s="18" t="s">
        <v>83</v>
      </c>
      <c r="BK1506" s="239">
        <f>ROUND(I1506*H1506,2)</f>
        <v>0</v>
      </c>
      <c r="BL1506" s="18" t="s">
        <v>324</v>
      </c>
      <c r="BM1506" s="238" t="s">
        <v>1219</v>
      </c>
    </row>
    <row r="1507" s="2" customFormat="1">
      <c r="A1507" s="39"/>
      <c r="B1507" s="40"/>
      <c r="C1507" s="41"/>
      <c r="D1507" s="262" t="s">
        <v>194</v>
      </c>
      <c r="E1507" s="41"/>
      <c r="F1507" s="263" t="s">
        <v>1220</v>
      </c>
      <c r="G1507" s="41"/>
      <c r="H1507" s="41"/>
      <c r="I1507" s="264"/>
      <c r="J1507" s="41"/>
      <c r="K1507" s="41"/>
      <c r="L1507" s="45"/>
      <c r="M1507" s="265"/>
      <c r="N1507" s="266"/>
      <c r="O1507" s="92"/>
      <c r="P1507" s="92"/>
      <c r="Q1507" s="92"/>
      <c r="R1507" s="92"/>
      <c r="S1507" s="92"/>
      <c r="T1507" s="93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T1507" s="18" t="s">
        <v>194</v>
      </c>
      <c r="AU1507" s="18" t="s">
        <v>85</v>
      </c>
    </row>
    <row r="1508" s="12" customFormat="1" ht="22.8" customHeight="1">
      <c r="A1508" s="12"/>
      <c r="B1508" s="211"/>
      <c r="C1508" s="212"/>
      <c r="D1508" s="213" t="s">
        <v>75</v>
      </c>
      <c r="E1508" s="225" t="s">
        <v>1221</v>
      </c>
      <c r="F1508" s="225" t="s">
        <v>1222</v>
      </c>
      <c r="G1508" s="212"/>
      <c r="H1508" s="212"/>
      <c r="I1508" s="215"/>
      <c r="J1508" s="226">
        <f>BK1508</f>
        <v>0</v>
      </c>
      <c r="K1508" s="212"/>
      <c r="L1508" s="217"/>
      <c r="M1508" s="218"/>
      <c r="N1508" s="219"/>
      <c r="O1508" s="219"/>
      <c r="P1508" s="220">
        <f>SUM(P1509:P1529)</f>
        <v>0</v>
      </c>
      <c r="Q1508" s="219"/>
      <c r="R1508" s="220">
        <f>SUM(R1509:R1529)</f>
        <v>0.20060621000000001</v>
      </c>
      <c r="S1508" s="219"/>
      <c r="T1508" s="221">
        <f>SUM(T1509:T1529)</f>
        <v>0</v>
      </c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R1508" s="222" t="s">
        <v>85</v>
      </c>
      <c r="AT1508" s="223" t="s">
        <v>75</v>
      </c>
      <c r="AU1508" s="223" t="s">
        <v>83</v>
      </c>
      <c r="AY1508" s="222" t="s">
        <v>176</v>
      </c>
      <c r="BK1508" s="224">
        <f>SUM(BK1509:BK1529)</f>
        <v>0</v>
      </c>
    </row>
    <row r="1509" s="2" customFormat="1" ht="24.15" customHeight="1">
      <c r="A1509" s="39"/>
      <c r="B1509" s="40"/>
      <c r="C1509" s="227" t="s">
        <v>1223</v>
      </c>
      <c r="D1509" s="227" t="s">
        <v>179</v>
      </c>
      <c r="E1509" s="228" t="s">
        <v>1224</v>
      </c>
      <c r="F1509" s="229" t="s">
        <v>1225</v>
      </c>
      <c r="G1509" s="230" t="s">
        <v>243</v>
      </c>
      <c r="H1509" s="231">
        <v>46.057000000000002</v>
      </c>
      <c r="I1509" s="232"/>
      <c r="J1509" s="233">
        <f>ROUND(I1509*H1509,2)</f>
        <v>0</v>
      </c>
      <c r="K1509" s="229" t="s">
        <v>192</v>
      </c>
      <c r="L1509" s="45"/>
      <c r="M1509" s="234" t="s">
        <v>1</v>
      </c>
      <c r="N1509" s="235" t="s">
        <v>41</v>
      </c>
      <c r="O1509" s="92"/>
      <c r="P1509" s="236">
        <f>O1509*H1509</f>
        <v>0</v>
      </c>
      <c r="Q1509" s="236">
        <v>0.00080999999999999996</v>
      </c>
      <c r="R1509" s="236">
        <f>Q1509*H1509</f>
        <v>0.03730617</v>
      </c>
      <c r="S1509" s="236">
        <v>0</v>
      </c>
      <c r="T1509" s="237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38" t="s">
        <v>324</v>
      </c>
      <c r="AT1509" s="238" t="s">
        <v>179</v>
      </c>
      <c r="AU1509" s="238" t="s">
        <v>85</v>
      </c>
      <c r="AY1509" s="18" t="s">
        <v>176</v>
      </c>
      <c r="BE1509" s="239">
        <f>IF(N1509="základní",J1509,0)</f>
        <v>0</v>
      </c>
      <c r="BF1509" s="239">
        <f>IF(N1509="snížená",J1509,0)</f>
        <v>0</v>
      </c>
      <c r="BG1509" s="239">
        <f>IF(N1509="zákl. přenesená",J1509,0)</f>
        <v>0</v>
      </c>
      <c r="BH1509" s="239">
        <f>IF(N1509="sníž. přenesená",J1509,0)</f>
        <v>0</v>
      </c>
      <c r="BI1509" s="239">
        <f>IF(N1509="nulová",J1509,0)</f>
        <v>0</v>
      </c>
      <c r="BJ1509" s="18" t="s">
        <v>83</v>
      </c>
      <c r="BK1509" s="239">
        <f>ROUND(I1509*H1509,2)</f>
        <v>0</v>
      </c>
      <c r="BL1509" s="18" t="s">
        <v>324</v>
      </c>
      <c r="BM1509" s="238" t="s">
        <v>1226</v>
      </c>
    </row>
    <row r="1510" s="2" customFormat="1">
      <c r="A1510" s="39"/>
      <c r="B1510" s="40"/>
      <c r="C1510" s="41"/>
      <c r="D1510" s="262" t="s">
        <v>194</v>
      </c>
      <c r="E1510" s="41"/>
      <c r="F1510" s="263" t="s">
        <v>1227</v>
      </c>
      <c r="G1510" s="41"/>
      <c r="H1510" s="41"/>
      <c r="I1510" s="264"/>
      <c r="J1510" s="41"/>
      <c r="K1510" s="41"/>
      <c r="L1510" s="45"/>
      <c r="M1510" s="265"/>
      <c r="N1510" s="266"/>
      <c r="O1510" s="92"/>
      <c r="P1510" s="92"/>
      <c r="Q1510" s="92"/>
      <c r="R1510" s="92"/>
      <c r="S1510" s="92"/>
      <c r="T1510" s="93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T1510" s="18" t="s">
        <v>194</v>
      </c>
      <c r="AU1510" s="18" t="s">
        <v>85</v>
      </c>
    </row>
    <row r="1511" s="13" customFormat="1">
      <c r="A1511" s="13"/>
      <c r="B1511" s="240"/>
      <c r="C1511" s="241"/>
      <c r="D1511" s="242" t="s">
        <v>185</v>
      </c>
      <c r="E1511" s="243" t="s">
        <v>1</v>
      </c>
      <c r="F1511" s="244" t="s">
        <v>1228</v>
      </c>
      <c r="G1511" s="241"/>
      <c r="H1511" s="243" t="s">
        <v>1</v>
      </c>
      <c r="I1511" s="245"/>
      <c r="J1511" s="241"/>
      <c r="K1511" s="241"/>
      <c r="L1511" s="246"/>
      <c r="M1511" s="247"/>
      <c r="N1511" s="248"/>
      <c r="O1511" s="248"/>
      <c r="P1511" s="248"/>
      <c r="Q1511" s="248"/>
      <c r="R1511" s="248"/>
      <c r="S1511" s="248"/>
      <c r="T1511" s="24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0" t="s">
        <v>185</v>
      </c>
      <c r="AU1511" s="250" t="s">
        <v>85</v>
      </c>
      <c r="AV1511" s="13" t="s">
        <v>83</v>
      </c>
      <c r="AW1511" s="13" t="s">
        <v>34</v>
      </c>
      <c r="AX1511" s="13" t="s">
        <v>76</v>
      </c>
      <c r="AY1511" s="250" t="s">
        <v>176</v>
      </c>
    </row>
    <row r="1512" s="13" customFormat="1">
      <c r="A1512" s="13"/>
      <c r="B1512" s="240"/>
      <c r="C1512" s="241"/>
      <c r="D1512" s="242" t="s">
        <v>185</v>
      </c>
      <c r="E1512" s="243" t="s">
        <v>1</v>
      </c>
      <c r="F1512" s="244" t="s">
        <v>281</v>
      </c>
      <c r="G1512" s="241"/>
      <c r="H1512" s="243" t="s">
        <v>1</v>
      </c>
      <c r="I1512" s="245"/>
      <c r="J1512" s="241"/>
      <c r="K1512" s="241"/>
      <c r="L1512" s="246"/>
      <c r="M1512" s="247"/>
      <c r="N1512" s="248"/>
      <c r="O1512" s="248"/>
      <c r="P1512" s="248"/>
      <c r="Q1512" s="248"/>
      <c r="R1512" s="248"/>
      <c r="S1512" s="248"/>
      <c r="T1512" s="24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0" t="s">
        <v>185</v>
      </c>
      <c r="AU1512" s="250" t="s">
        <v>85</v>
      </c>
      <c r="AV1512" s="13" t="s">
        <v>83</v>
      </c>
      <c r="AW1512" s="13" t="s">
        <v>34</v>
      </c>
      <c r="AX1512" s="13" t="s">
        <v>76</v>
      </c>
      <c r="AY1512" s="250" t="s">
        <v>176</v>
      </c>
    </row>
    <row r="1513" s="13" customFormat="1">
      <c r="A1513" s="13"/>
      <c r="B1513" s="240"/>
      <c r="C1513" s="241"/>
      <c r="D1513" s="242" t="s">
        <v>185</v>
      </c>
      <c r="E1513" s="243" t="s">
        <v>1</v>
      </c>
      <c r="F1513" s="244" t="s">
        <v>188</v>
      </c>
      <c r="G1513" s="241"/>
      <c r="H1513" s="243" t="s">
        <v>1</v>
      </c>
      <c r="I1513" s="245"/>
      <c r="J1513" s="241"/>
      <c r="K1513" s="241"/>
      <c r="L1513" s="246"/>
      <c r="M1513" s="247"/>
      <c r="N1513" s="248"/>
      <c r="O1513" s="248"/>
      <c r="P1513" s="248"/>
      <c r="Q1513" s="248"/>
      <c r="R1513" s="248"/>
      <c r="S1513" s="248"/>
      <c r="T1513" s="24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0" t="s">
        <v>185</v>
      </c>
      <c r="AU1513" s="250" t="s">
        <v>85</v>
      </c>
      <c r="AV1513" s="13" t="s">
        <v>83</v>
      </c>
      <c r="AW1513" s="13" t="s">
        <v>34</v>
      </c>
      <c r="AX1513" s="13" t="s">
        <v>76</v>
      </c>
      <c r="AY1513" s="250" t="s">
        <v>176</v>
      </c>
    </row>
    <row r="1514" s="13" customFormat="1">
      <c r="A1514" s="13"/>
      <c r="B1514" s="240"/>
      <c r="C1514" s="241"/>
      <c r="D1514" s="242" t="s">
        <v>185</v>
      </c>
      <c r="E1514" s="243" t="s">
        <v>1</v>
      </c>
      <c r="F1514" s="244" t="s">
        <v>359</v>
      </c>
      <c r="G1514" s="241"/>
      <c r="H1514" s="243" t="s">
        <v>1</v>
      </c>
      <c r="I1514" s="245"/>
      <c r="J1514" s="241"/>
      <c r="K1514" s="241"/>
      <c r="L1514" s="246"/>
      <c r="M1514" s="247"/>
      <c r="N1514" s="248"/>
      <c r="O1514" s="248"/>
      <c r="P1514" s="248"/>
      <c r="Q1514" s="248"/>
      <c r="R1514" s="248"/>
      <c r="S1514" s="248"/>
      <c r="T1514" s="24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0" t="s">
        <v>185</v>
      </c>
      <c r="AU1514" s="250" t="s">
        <v>85</v>
      </c>
      <c r="AV1514" s="13" t="s">
        <v>83</v>
      </c>
      <c r="AW1514" s="13" t="s">
        <v>34</v>
      </c>
      <c r="AX1514" s="13" t="s">
        <v>76</v>
      </c>
      <c r="AY1514" s="250" t="s">
        <v>176</v>
      </c>
    </row>
    <row r="1515" s="14" customFormat="1">
      <c r="A1515" s="14"/>
      <c r="B1515" s="251"/>
      <c r="C1515" s="252"/>
      <c r="D1515" s="242" t="s">
        <v>185</v>
      </c>
      <c r="E1515" s="253" t="s">
        <v>1</v>
      </c>
      <c r="F1515" s="254" t="s">
        <v>1229</v>
      </c>
      <c r="G1515" s="252"/>
      <c r="H1515" s="255">
        <v>46.056800000000003</v>
      </c>
      <c r="I1515" s="256"/>
      <c r="J1515" s="252"/>
      <c r="K1515" s="252"/>
      <c r="L1515" s="257"/>
      <c r="M1515" s="258"/>
      <c r="N1515" s="259"/>
      <c r="O1515" s="259"/>
      <c r="P1515" s="259"/>
      <c r="Q1515" s="259"/>
      <c r="R1515" s="259"/>
      <c r="S1515" s="259"/>
      <c r="T1515" s="26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1" t="s">
        <v>185</v>
      </c>
      <c r="AU1515" s="261" t="s">
        <v>85</v>
      </c>
      <c r="AV1515" s="14" t="s">
        <v>85</v>
      </c>
      <c r="AW1515" s="14" t="s">
        <v>34</v>
      </c>
      <c r="AX1515" s="14" t="s">
        <v>76</v>
      </c>
      <c r="AY1515" s="261" t="s">
        <v>176</v>
      </c>
    </row>
    <row r="1516" s="16" customFormat="1">
      <c r="A1516" s="16"/>
      <c r="B1516" s="278"/>
      <c r="C1516" s="279"/>
      <c r="D1516" s="242" t="s">
        <v>185</v>
      </c>
      <c r="E1516" s="280" t="s">
        <v>1</v>
      </c>
      <c r="F1516" s="281" t="s">
        <v>307</v>
      </c>
      <c r="G1516" s="279"/>
      <c r="H1516" s="282">
        <v>46.056800000000003</v>
      </c>
      <c r="I1516" s="283"/>
      <c r="J1516" s="279"/>
      <c r="K1516" s="279"/>
      <c r="L1516" s="284"/>
      <c r="M1516" s="285"/>
      <c r="N1516" s="286"/>
      <c r="O1516" s="286"/>
      <c r="P1516" s="286"/>
      <c r="Q1516" s="286"/>
      <c r="R1516" s="286"/>
      <c r="S1516" s="286"/>
      <c r="T1516" s="287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88" t="s">
        <v>185</v>
      </c>
      <c r="AU1516" s="288" t="s">
        <v>85</v>
      </c>
      <c r="AV1516" s="16" t="s">
        <v>183</v>
      </c>
      <c r="AW1516" s="16" t="s">
        <v>34</v>
      </c>
      <c r="AX1516" s="16" t="s">
        <v>83</v>
      </c>
      <c r="AY1516" s="288" t="s">
        <v>176</v>
      </c>
    </row>
    <row r="1517" s="2" customFormat="1" ht="24.15" customHeight="1">
      <c r="A1517" s="39"/>
      <c r="B1517" s="40"/>
      <c r="C1517" s="227" t="s">
        <v>1230</v>
      </c>
      <c r="D1517" s="227" t="s">
        <v>179</v>
      </c>
      <c r="E1517" s="228" t="s">
        <v>1231</v>
      </c>
      <c r="F1517" s="229" t="s">
        <v>1232</v>
      </c>
      <c r="G1517" s="230" t="s">
        <v>243</v>
      </c>
      <c r="H1517" s="231">
        <v>10.6</v>
      </c>
      <c r="I1517" s="232"/>
      <c r="J1517" s="233">
        <f>ROUND(I1517*H1517,2)</f>
        <v>0</v>
      </c>
      <c r="K1517" s="229" t="s">
        <v>225</v>
      </c>
      <c r="L1517" s="45"/>
      <c r="M1517" s="234" t="s">
        <v>1</v>
      </c>
      <c r="N1517" s="235" t="s">
        <v>41</v>
      </c>
      <c r="O1517" s="92"/>
      <c r="P1517" s="236">
        <f>O1517*H1517</f>
        <v>0</v>
      </c>
      <c r="Q1517" s="236">
        <v>0.0070600000000000003</v>
      </c>
      <c r="R1517" s="236">
        <f>Q1517*H1517</f>
        <v>0.074836</v>
      </c>
      <c r="S1517" s="236">
        <v>0</v>
      </c>
      <c r="T1517" s="237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8" t="s">
        <v>324</v>
      </c>
      <c r="AT1517" s="238" t="s">
        <v>179</v>
      </c>
      <c r="AU1517" s="238" t="s">
        <v>85</v>
      </c>
      <c r="AY1517" s="18" t="s">
        <v>176</v>
      </c>
      <c r="BE1517" s="239">
        <f>IF(N1517="základní",J1517,0)</f>
        <v>0</v>
      </c>
      <c r="BF1517" s="239">
        <f>IF(N1517="snížená",J1517,0)</f>
        <v>0</v>
      </c>
      <c r="BG1517" s="239">
        <f>IF(N1517="zákl. přenesená",J1517,0)</f>
        <v>0</v>
      </c>
      <c r="BH1517" s="239">
        <f>IF(N1517="sníž. přenesená",J1517,0)</f>
        <v>0</v>
      </c>
      <c r="BI1517" s="239">
        <f>IF(N1517="nulová",J1517,0)</f>
        <v>0</v>
      </c>
      <c r="BJ1517" s="18" t="s">
        <v>83</v>
      </c>
      <c r="BK1517" s="239">
        <f>ROUND(I1517*H1517,2)</f>
        <v>0</v>
      </c>
      <c r="BL1517" s="18" t="s">
        <v>324</v>
      </c>
      <c r="BM1517" s="238" t="s">
        <v>1233</v>
      </c>
    </row>
    <row r="1518" s="2" customFormat="1">
      <c r="A1518" s="39"/>
      <c r="B1518" s="40"/>
      <c r="C1518" s="41"/>
      <c r="D1518" s="262" t="s">
        <v>194</v>
      </c>
      <c r="E1518" s="41"/>
      <c r="F1518" s="263" t="s">
        <v>1234</v>
      </c>
      <c r="G1518" s="41"/>
      <c r="H1518" s="41"/>
      <c r="I1518" s="264"/>
      <c r="J1518" s="41"/>
      <c r="K1518" s="41"/>
      <c r="L1518" s="45"/>
      <c r="M1518" s="265"/>
      <c r="N1518" s="266"/>
      <c r="O1518" s="92"/>
      <c r="P1518" s="92"/>
      <c r="Q1518" s="92"/>
      <c r="R1518" s="92"/>
      <c r="S1518" s="92"/>
      <c r="T1518" s="93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T1518" s="18" t="s">
        <v>194</v>
      </c>
      <c r="AU1518" s="18" t="s">
        <v>85</v>
      </c>
    </row>
    <row r="1519" s="13" customFormat="1">
      <c r="A1519" s="13"/>
      <c r="B1519" s="240"/>
      <c r="C1519" s="241"/>
      <c r="D1519" s="242" t="s">
        <v>185</v>
      </c>
      <c r="E1519" s="243" t="s">
        <v>1</v>
      </c>
      <c r="F1519" s="244" t="s">
        <v>1228</v>
      </c>
      <c r="G1519" s="241"/>
      <c r="H1519" s="243" t="s">
        <v>1</v>
      </c>
      <c r="I1519" s="245"/>
      <c r="J1519" s="241"/>
      <c r="K1519" s="241"/>
      <c r="L1519" s="246"/>
      <c r="M1519" s="247"/>
      <c r="N1519" s="248"/>
      <c r="O1519" s="248"/>
      <c r="P1519" s="248"/>
      <c r="Q1519" s="248"/>
      <c r="R1519" s="248"/>
      <c r="S1519" s="248"/>
      <c r="T1519" s="24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0" t="s">
        <v>185</v>
      </c>
      <c r="AU1519" s="250" t="s">
        <v>85</v>
      </c>
      <c r="AV1519" s="13" t="s">
        <v>83</v>
      </c>
      <c r="AW1519" s="13" t="s">
        <v>34</v>
      </c>
      <c r="AX1519" s="13" t="s">
        <v>76</v>
      </c>
      <c r="AY1519" s="250" t="s">
        <v>176</v>
      </c>
    </row>
    <row r="1520" s="13" customFormat="1">
      <c r="A1520" s="13"/>
      <c r="B1520" s="240"/>
      <c r="C1520" s="241"/>
      <c r="D1520" s="242" t="s">
        <v>185</v>
      </c>
      <c r="E1520" s="243" t="s">
        <v>1</v>
      </c>
      <c r="F1520" s="244" t="s">
        <v>281</v>
      </c>
      <c r="G1520" s="241"/>
      <c r="H1520" s="243" t="s">
        <v>1</v>
      </c>
      <c r="I1520" s="245"/>
      <c r="J1520" s="241"/>
      <c r="K1520" s="241"/>
      <c r="L1520" s="246"/>
      <c r="M1520" s="247"/>
      <c r="N1520" s="248"/>
      <c r="O1520" s="248"/>
      <c r="P1520" s="248"/>
      <c r="Q1520" s="248"/>
      <c r="R1520" s="248"/>
      <c r="S1520" s="248"/>
      <c r="T1520" s="24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0" t="s">
        <v>185</v>
      </c>
      <c r="AU1520" s="250" t="s">
        <v>85</v>
      </c>
      <c r="AV1520" s="13" t="s">
        <v>83</v>
      </c>
      <c r="AW1520" s="13" t="s">
        <v>34</v>
      </c>
      <c r="AX1520" s="13" t="s">
        <v>76</v>
      </c>
      <c r="AY1520" s="250" t="s">
        <v>176</v>
      </c>
    </row>
    <row r="1521" s="13" customFormat="1">
      <c r="A1521" s="13"/>
      <c r="B1521" s="240"/>
      <c r="C1521" s="241"/>
      <c r="D1521" s="242" t="s">
        <v>185</v>
      </c>
      <c r="E1521" s="243" t="s">
        <v>1</v>
      </c>
      <c r="F1521" s="244" t="s">
        <v>1235</v>
      </c>
      <c r="G1521" s="241"/>
      <c r="H1521" s="243" t="s">
        <v>1</v>
      </c>
      <c r="I1521" s="245"/>
      <c r="J1521" s="241"/>
      <c r="K1521" s="241"/>
      <c r="L1521" s="246"/>
      <c r="M1521" s="247"/>
      <c r="N1521" s="248"/>
      <c r="O1521" s="248"/>
      <c r="P1521" s="248"/>
      <c r="Q1521" s="248"/>
      <c r="R1521" s="248"/>
      <c r="S1521" s="248"/>
      <c r="T1521" s="24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0" t="s">
        <v>185</v>
      </c>
      <c r="AU1521" s="250" t="s">
        <v>85</v>
      </c>
      <c r="AV1521" s="13" t="s">
        <v>83</v>
      </c>
      <c r="AW1521" s="13" t="s">
        <v>34</v>
      </c>
      <c r="AX1521" s="13" t="s">
        <v>76</v>
      </c>
      <c r="AY1521" s="250" t="s">
        <v>176</v>
      </c>
    </row>
    <row r="1522" s="13" customFormat="1">
      <c r="A1522" s="13"/>
      <c r="B1522" s="240"/>
      <c r="C1522" s="241"/>
      <c r="D1522" s="242" t="s">
        <v>185</v>
      </c>
      <c r="E1522" s="243" t="s">
        <v>1</v>
      </c>
      <c r="F1522" s="244" t="s">
        <v>188</v>
      </c>
      <c r="G1522" s="241"/>
      <c r="H1522" s="243" t="s">
        <v>1</v>
      </c>
      <c r="I1522" s="245"/>
      <c r="J1522" s="241"/>
      <c r="K1522" s="241"/>
      <c r="L1522" s="246"/>
      <c r="M1522" s="247"/>
      <c r="N1522" s="248"/>
      <c r="O1522" s="248"/>
      <c r="P1522" s="248"/>
      <c r="Q1522" s="248"/>
      <c r="R1522" s="248"/>
      <c r="S1522" s="248"/>
      <c r="T1522" s="24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0" t="s">
        <v>185</v>
      </c>
      <c r="AU1522" s="250" t="s">
        <v>85</v>
      </c>
      <c r="AV1522" s="13" t="s">
        <v>83</v>
      </c>
      <c r="AW1522" s="13" t="s">
        <v>34</v>
      </c>
      <c r="AX1522" s="13" t="s">
        <v>76</v>
      </c>
      <c r="AY1522" s="250" t="s">
        <v>176</v>
      </c>
    </row>
    <row r="1523" s="13" customFormat="1">
      <c r="A1523" s="13"/>
      <c r="B1523" s="240"/>
      <c r="C1523" s="241"/>
      <c r="D1523" s="242" t="s">
        <v>185</v>
      </c>
      <c r="E1523" s="243" t="s">
        <v>1</v>
      </c>
      <c r="F1523" s="244" t="s">
        <v>359</v>
      </c>
      <c r="G1523" s="241"/>
      <c r="H1523" s="243" t="s">
        <v>1</v>
      </c>
      <c r="I1523" s="245"/>
      <c r="J1523" s="241"/>
      <c r="K1523" s="241"/>
      <c r="L1523" s="246"/>
      <c r="M1523" s="247"/>
      <c r="N1523" s="248"/>
      <c r="O1523" s="248"/>
      <c r="P1523" s="248"/>
      <c r="Q1523" s="248"/>
      <c r="R1523" s="248"/>
      <c r="S1523" s="248"/>
      <c r="T1523" s="24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0" t="s">
        <v>185</v>
      </c>
      <c r="AU1523" s="250" t="s">
        <v>85</v>
      </c>
      <c r="AV1523" s="13" t="s">
        <v>83</v>
      </c>
      <c r="AW1523" s="13" t="s">
        <v>34</v>
      </c>
      <c r="AX1523" s="13" t="s">
        <v>76</v>
      </c>
      <c r="AY1523" s="250" t="s">
        <v>176</v>
      </c>
    </row>
    <row r="1524" s="14" customFormat="1">
      <c r="A1524" s="14"/>
      <c r="B1524" s="251"/>
      <c r="C1524" s="252"/>
      <c r="D1524" s="242" t="s">
        <v>185</v>
      </c>
      <c r="E1524" s="253" t="s">
        <v>1</v>
      </c>
      <c r="F1524" s="254" t="s">
        <v>461</v>
      </c>
      <c r="G1524" s="252"/>
      <c r="H1524" s="255">
        <v>10.6</v>
      </c>
      <c r="I1524" s="256"/>
      <c r="J1524" s="252"/>
      <c r="K1524" s="252"/>
      <c r="L1524" s="257"/>
      <c r="M1524" s="258"/>
      <c r="N1524" s="259"/>
      <c r="O1524" s="259"/>
      <c r="P1524" s="259"/>
      <c r="Q1524" s="259"/>
      <c r="R1524" s="259"/>
      <c r="S1524" s="259"/>
      <c r="T1524" s="260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1" t="s">
        <v>185</v>
      </c>
      <c r="AU1524" s="261" t="s">
        <v>85</v>
      </c>
      <c r="AV1524" s="14" t="s">
        <v>85</v>
      </c>
      <c r="AW1524" s="14" t="s">
        <v>34</v>
      </c>
      <c r="AX1524" s="14" t="s">
        <v>76</v>
      </c>
      <c r="AY1524" s="261" t="s">
        <v>176</v>
      </c>
    </row>
    <row r="1525" s="16" customFormat="1">
      <c r="A1525" s="16"/>
      <c r="B1525" s="278"/>
      <c r="C1525" s="279"/>
      <c r="D1525" s="242" t="s">
        <v>185</v>
      </c>
      <c r="E1525" s="280" t="s">
        <v>1</v>
      </c>
      <c r="F1525" s="281" t="s">
        <v>307</v>
      </c>
      <c r="G1525" s="279"/>
      <c r="H1525" s="282">
        <v>10.6</v>
      </c>
      <c r="I1525" s="283"/>
      <c r="J1525" s="279"/>
      <c r="K1525" s="279"/>
      <c r="L1525" s="284"/>
      <c r="M1525" s="285"/>
      <c r="N1525" s="286"/>
      <c r="O1525" s="286"/>
      <c r="P1525" s="286"/>
      <c r="Q1525" s="286"/>
      <c r="R1525" s="286"/>
      <c r="S1525" s="286"/>
      <c r="T1525" s="287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T1525" s="288" t="s">
        <v>185</v>
      </c>
      <c r="AU1525" s="288" t="s">
        <v>85</v>
      </c>
      <c r="AV1525" s="16" t="s">
        <v>183</v>
      </c>
      <c r="AW1525" s="16" t="s">
        <v>34</v>
      </c>
      <c r="AX1525" s="16" t="s">
        <v>83</v>
      </c>
      <c r="AY1525" s="288" t="s">
        <v>176</v>
      </c>
    </row>
    <row r="1526" s="2" customFormat="1" ht="37.8" customHeight="1">
      <c r="A1526" s="39"/>
      <c r="B1526" s="40"/>
      <c r="C1526" s="289" t="s">
        <v>1236</v>
      </c>
      <c r="D1526" s="289" t="s">
        <v>547</v>
      </c>
      <c r="E1526" s="290" t="s">
        <v>1237</v>
      </c>
      <c r="F1526" s="291" t="s">
        <v>1238</v>
      </c>
      <c r="G1526" s="292" t="s">
        <v>243</v>
      </c>
      <c r="H1526" s="293">
        <v>59.773000000000003</v>
      </c>
      <c r="I1526" s="294"/>
      <c r="J1526" s="295">
        <f>ROUND(I1526*H1526,2)</f>
        <v>0</v>
      </c>
      <c r="K1526" s="291" t="s">
        <v>1</v>
      </c>
      <c r="L1526" s="296"/>
      <c r="M1526" s="297" t="s">
        <v>1</v>
      </c>
      <c r="N1526" s="298" t="s">
        <v>41</v>
      </c>
      <c r="O1526" s="92"/>
      <c r="P1526" s="236">
        <f>O1526*H1526</f>
        <v>0</v>
      </c>
      <c r="Q1526" s="236">
        <v>0.00148</v>
      </c>
      <c r="R1526" s="236">
        <f>Q1526*H1526</f>
        <v>0.088464040000000008</v>
      </c>
      <c r="S1526" s="236">
        <v>0</v>
      </c>
      <c r="T1526" s="237">
        <f>S1526*H1526</f>
        <v>0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38" t="s">
        <v>540</v>
      </c>
      <c r="AT1526" s="238" t="s">
        <v>547</v>
      </c>
      <c r="AU1526" s="238" t="s">
        <v>85</v>
      </c>
      <c r="AY1526" s="18" t="s">
        <v>176</v>
      </c>
      <c r="BE1526" s="239">
        <f>IF(N1526="základní",J1526,0)</f>
        <v>0</v>
      </c>
      <c r="BF1526" s="239">
        <f>IF(N1526="snížená",J1526,0)</f>
        <v>0</v>
      </c>
      <c r="BG1526" s="239">
        <f>IF(N1526="zákl. přenesená",J1526,0)</f>
        <v>0</v>
      </c>
      <c r="BH1526" s="239">
        <f>IF(N1526="sníž. přenesená",J1526,0)</f>
        <v>0</v>
      </c>
      <c r="BI1526" s="239">
        <f>IF(N1526="nulová",J1526,0)</f>
        <v>0</v>
      </c>
      <c r="BJ1526" s="18" t="s">
        <v>83</v>
      </c>
      <c r="BK1526" s="239">
        <f>ROUND(I1526*H1526,2)</f>
        <v>0</v>
      </c>
      <c r="BL1526" s="18" t="s">
        <v>324</v>
      </c>
      <c r="BM1526" s="238" t="s">
        <v>1239</v>
      </c>
    </row>
    <row r="1527" s="14" customFormat="1">
      <c r="A1527" s="14"/>
      <c r="B1527" s="251"/>
      <c r="C1527" s="252"/>
      <c r="D1527" s="242" t="s">
        <v>185</v>
      </c>
      <c r="E1527" s="252"/>
      <c r="F1527" s="254" t="s">
        <v>1240</v>
      </c>
      <c r="G1527" s="252"/>
      <c r="H1527" s="255">
        <v>59.773000000000003</v>
      </c>
      <c r="I1527" s="256"/>
      <c r="J1527" s="252"/>
      <c r="K1527" s="252"/>
      <c r="L1527" s="257"/>
      <c r="M1527" s="258"/>
      <c r="N1527" s="259"/>
      <c r="O1527" s="259"/>
      <c r="P1527" s="259"/>
      <c r="Q1527" s="259"/>
      <c r="R1527" s="259"/>
      <c r="S1527" s="259"/>
      <c r="T1527" s="26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1" t="s">
        <v>185</v>
      </c>
      <c r="AU1527" s="261" t="s">
        <v>85</v>
      </c>
      <c r="AV1527" s="14" t="s">
        <v>85</v>
      </c>
      <c r="AW1527" s="14" t="s">
        <v>4</v>
      </c>
      <c r="AX1527" s="14" t="s">
        <v>83</v>
      </c>
      <c r="AY1527" s="261" t="s">
        <v>176</v>
      </c>
    </row>
    <row r="1528" s="2" customFormat="1" ht="37.8" customHeight="1">
      <c r="A1528" s="39"/>
      <c r="B1528" s="40"/>
      <c r="C1528" s="227" t="s">
        <v>1241</v>
      </c>
      <c r="D1528" s="227" t="s">
        <v>179</v>
      </c>
      <c r="E1528" s="228" t="s">
        <v>1242</v>
      </c>
      <c r="F1528" s="229" t="s">
        <v>1243</v>
      </c>
      <c r="G1528" s="230" t="s">
        <v>234</v>
      </c>
      <c r="H1528" s="231">
        <v>0.20100000000000001</v>
      </c>
      <c r="I1528" s="232"/>
      <c r="J1528" s="233">
        <f>ROUND(I1528*H1528,2)</f>
        <v>0</v>
      </c>
      <c r="K1528" s="229" t="s">
        <v>225</v>
      </c>
      <c r="L1528" s="45"/>
      <c r="M1528" s="234" t="s">
        <v>1</v>
      </c>
      <c r="N1528" s="235" t="s">
        <v>41</v>
      </c>
      <c r="O1528" s="92"/>
      <c r="P1528" s="236">
        <f>O1528*H1528</f>
        <v>0</v>
      </c>
      <c r="Q1528" s="236">
        <v>0</v>
      </c>
      <c r="R1528" s="236">
        <f>Q1528*H1528</f>
        <v>0</v>
      </c>
      <c r="S1528" s="236">
        <v>0</v>
      </c>
      <c r="T1528" s="237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38" t="s">
        <v>324</v>
      </c>
      <c r="AT1528" s="238" t="s">
        <v>179</v>
      </c>
      <c r="AU1528" s="238" t="s">
        <v>85</v>
      </c>
      <c r="AY1528" s="18" t="s">
        <v>176</v>
      </c>
      <c r="BE1528" s="239">
        <f>IF(N1528="základní",J1528,0)</f>
        <v>0</v>
      </c>
      <c r="BF1528" s="239">
        <f>IF(N1528="snížená",J1528,0)</f>
        <v>0</v>
      </c>
      <c r="BG1528" s="239">
        <f>IF(N1528="zákl. přenesená",J1528,0)</f>
        <v>0</v>
      </c>
      <c r="BH1528" s="239">
        <f>IF(N1528="sníž. přenesená",J1528,0)</f>
        <v>0</v>
      </c>
      <c r="BI1528" s="239">
        <f>IF(N1528="nulová",J1528,0)</f>
        <v>0</v>
      </c>
      <c r="BJ1528" s="18" t="s">
        <v>83</v>
      </c>
      <c r="BK1528" s="239">
        <f>ROUND(I1528*H1528,2)</f>
        <v>0</v>
      </c>
      <c r="BL1528" s="18" t="s">
        <v>324</v>
      </c>
      <c r="BM1528" s="238" t="s">
        <v>1244</v>
      </c>
    </row>
    <row r="1529" s="2" customFormat="1">
      <c r="A1529" s="39"/>
      <c r="B1529" s="40"/>
      <c r="C1529" s="41"/>
      <c r="D1529" s="262" t="s">
        <v>194</v>
      </c>
      <c r="E1529" s="41"/>
      <c r="F1529" s="263" t="s">
        <v>1245</v>
      </c>
      <c r="G1529" s="41"/>
      <c r="H1529" s="41"/>
      <c r="I1529" s="264"/>
      <c r="J1529" s="41"/>
      <c r="K1529" s="41"/>
      <c r="L1529" s="45"/>
      <c r="M1529" s="265"/>
      <c r="N1529" s="266"/>
      <c r="O1529" s="92"/>
      <c r="P1529" s="92"/>
      <c r="Q1529" s="92"/>
      <c r="R1529" s="92"/>
      <c r="S1529" s="92"/>
      <c r="T1529" s="93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T1529" s="18" t="s">
        <v>194</v>
      </c>
      <c r="AU1529" s="18" t="s">
        <v>85</v>
      </c>
    </row>
    <row r="1530" s="12" customFormat="1" ht="22.8" customHeight="1">
      <c r="A1530" s="12"/>
      <c r="B1530" s="211"/>
      <c r="C1530" s="212"/>
      <c r="D1530" s="213" t="s">
        <v>75</v>
      </c>
      <c r="E1530" s="225" t="s">
        <v>1246</v>
      </c>
      <c r="F1530" s="225" t="s">
        <v>1247</v>
      </c>
      <c r="G1530" s="212"/>
      <c r="H1530" s="212"/>
      <c r="I1530" s="215"/>
      <c r="J1530" s="226">
        <f>BK1530</f>
        <v>0</v>
      </c>
      <c r="K1530" s="212"/>
      <c r="L1530" s="217"/>
      <c r="M1530" s="218"/>
      <c r="N1530" s="219"/>
      <c r="O1530" s="219"/>
      <c r="P1530" s="220">
        <f>SUM(P1531:P1861)</f>
        <v>0</v>
      </c>
      <c r="Q1530" s="219"/>
      <c r="R1530" s="220">
        <f>SUM(R1531:R1861)</f>
        <v>22.228393029999999</v>
      </c>
      <c r="S1530" s="219"/>
      <c r="T1530" s="221">
        <f>SUM(T1531:T1861)</f>
        <v>0.57916999999999996</v>
      </c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R1530" s="222" t="s">
        <v>85</v>
      </c>
      <c r="AT1530" s="223" t="s">
        <v>75</v>
      </c>
      <c r="AU1530" s="223" t="s">
        <v>83</v>
      </c>
      <c r="AY1530" s="222" t="s">
        <v>176</v>
      </c>
      <c r="BK1530" s="224">
        <f>SUM(BK1531:BK1861)</f>
        <v>0</v>
      </c>
    </row>
    <row r="1531" s="2" customFormat="1" ht="33" customHeight="1">
      <c r="A1531" s="39"/>
      <c r="B1531" s="40"/>
      <c r="C1531" s="227" t="s">
        <v>1248</v>
      </c>
      <c r="D1531" s="227" t="s">
        <v>179</v>
      </c>
      <c r="E1531" s="228" t="s">
        <v>1249</v>
      </c>
      <c r="F1531" s="229" t="s">
        <v>1250</v>
      </c>
      <c r="G1531" s="230" t="s">
        <v>182</v>
      </c>
      <c r="H1531" s="231">
        <v>30</v>
      </c>
      <c r="I1531" s="232"/>
      <c r="J1531" s="233">
        <f>ROUND(I1531*H1531,2)</f>
        <v>0</v>
      </c>
      <c r="K1531" s="229" t="s">
        <v>225</v>
      </c>
      <c r="L1531" s="45"/>
      <c r="M1531" s="234" t="s">
        <v>1</v>
      </c>
      <c r="N1531" s="235" t="s">
        <v>41</v>
      </c>
      <c r="O1531" s="92"/>
      <c r="P1531" s="236">
        <f>O1531*H1531</f>
        <v>0</v>
      </c>
      <c r="Q1531" s="236">
        <v>0</v>
      </c>
      <c r="R1531" s="236">
        <f>Q1531*H1531</f>
        <v>0</v>
      </c>
      <c r="S1531" s="236">
        <v>0.00048000000000000001</v>
      </c>
      <c r="T1531" s="237">
        <f>S1531*H1531</f>
        <v>0.0144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8" t="s">
        <v>324</v>
      </c>
      <c r="AT1531" s="238" t="s">
        <v>179</v>
      </c>
      <c r="AU1531" s="238" t="s">
        <v>85</v>
      </c>
      <c r="AY1531" s="18" t="s">
        <v>176</v>
      </c>
      <c r="BE1531" s="239">
        <f>IF(N1531="základní",J1531,0)</f>
        <v>0</v>
      </c>
      <c r="BF1531" s="239">
        <f>IF(N1531="snížená",J1531,0)</f>
        <v>0</v>
      </c>
      <c r="BG1531" s="239">
        <f>IF(N1531="zákl. přenesená",J1531,0)</f>
        <v>0</v>
      </c>
      <c r="BH1531" s="239">
        <f>IF(N1531="sníž. přenesená",J1531,0)</f>
        <v>0</v>
      </c>
      <c r="BI1531" s="239">
        <f>IF(N1531="nulová",J1531,0)</f>
        <v>0</v>
      </c>
      <c r="BJ1531" s="18" t="s">
        <v>83</v>
      </c>
      <c r="BK1531" s="239">
        <f>ROUND(I1531*H1531,2)</f>
        <v>0</v>
      </c>
      <c r="BL1531" s="18" t="s">
        <v>324</v>
      </c>
      <c r="BM1531" s="238" t="s">
        <v>1251</v>
      </c>
    </row>
    <row r="1532" s="2" customFormat="1">
      <c r="A1532" s="39"/>
      <c r="B1532" s="40"/>
      <c r="C1532" s="41"/>
      <c r="D1532" s="262" t="s">
        <v>194</v>
      </c>
      <c r="E1532" s="41"/>
      <c r="F1532" s="263" t="s">
        <v>1252</v>
      </c>
      <c r="G1532" s="41"/>
      <c r="H1532" s="41"/>
      <c r="I1532" s="264"/>
      <c r="J1532" s="41"/>
      <c r="K1532" s="41"/>
      <c r="L1532" s="45"/>
      <c r="M1532" s="265"/>
      <c r="N1532" s="266"/>
      <c r="O1532" s="92"/>
      <c r="P1532" s="92"/>
      <c r="Q1532" s="92"/>
      <c r="R1532" s="92"/>
      <c r="S1532" s="92"/>
      <c r="T1532" s="93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T1532" s="18" t="s">
        <v>194</v>
      </c>
      <c r="AU1532" s="18" t="s">
        <v>85</v>
      </c>
    </row>
    <row r="1533" s="13" customFormat="1">
      <c r="A1533" s="13"/>
      <c r="B1533" s="240"/>
      <c r="C1533" s="241"/>
      <c r="D1533" s="242" t="s">
        <v>185</v>
      </c>
      <c r="E1533" s="243" t="s">
        <v>1</v>
      </c>
      <c r="F1533" s="244" t="s">
        <v>186</v>
      </c>
      <c r="G1533" s="241"/>
      <c r="H1533" s="243" t="s">
        <v>1</v>
      </c>
      <c r="I1533" s="245"/>
      <c r="J1533" s="241"/>
      <c r="K1533" s="241"/>
      <c r="L1533" s="246"/>
      <c r="M1533" s="247"/>
      <c r="N1533" s="248"/>
      <c r="O1533" s="248"/>
      <c r="P1533" s="248"/>
      <c r="Q1533" s="248"/>
      <c r="R1533" s="248"/>
      <c r="S1533" s="248"/>
      <c r="T1533" s="24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0" t="s">
        <v>185</v>
      </c>
      <c r="AU1533" s="250" t="s">
        <v>85</v>
      </c>
      <c r="AV1533" s="13" t="s">
        <v>83</v>
      </c>
      <c r="AW1533" s="13" t="s">
        <v>34</v>
      </c>
      <c r="AX1533" s="13" t="s">
        <v>76</v>
      </c>
      <c r="AY1533" s="250" t="s">
        <v>176</v>
      </c>
    </row>
    <row r="1534" s="13" customFormat="1">
      <c r="A1534" s="13"/>
      <c r="B1534" s="240"/>
      <c r="C1534" s="241"/>
      <c r="D1534" s="242" t="s">
        <v>185</v>
      </c>
      <c r="E1534" s="243" t="s">
        <v>1</v>
      </c>
      <c r="F1534" s="244" t="s">
        <v>187</v>
      </c>
      <c r="G1534" s="241"/>
      <c r="H1534" s="243" t="s">
        <v>1</v>
      </c>
      <c r="I1534" s="245"/>
      <c r="J1534" s="241"/>
      <c r="K1534" s="241"/>
      <c r="L1534" s="246"/>
      <c r="M1534" s="247"/>
      <c r="N1534" s="248"/>
      <c r="O1534" s="248"/>
      <c r="P1534" s="248"/>
      <c r="Q1534" s="248"/>
      <c r="R1534" s="248"/>
      <c r="S1534" s="248"/>
      <c r="T1534" s="24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0" t="s">
        <v>185</v>
      </c>
      <c r="AU1534" s="250" t="s">
        <v>85</v>
      </c>
      <c r="AV1534" s="13" t="s">
        <v>83</v>
      </c>
      <c r="AW1534" s="13" t="s">
        <v>34</v>
      </c>
      <c r="AX1534" s="13" t="s">
        <v>76</v>
      </c>
      <c r="AY1534" s="250" t="s">
        <v>176</v>
      </c>
    </row>
    <row r="1535" s="13" customFormat="1">
      <c r="A1535" s="13"/>
      <c r="B1535" s="240"/>
      <c r="C1535" s="241"/>
      <c r="D1535" s="242" t="s">
        <v>185</v>
      </c>
      <c r="E1535" s="243" t="s">
        <v>1</v>
      </c>
      <c r="F1535" s="244" t="s">
        <v>188</v>
      </c>
      <c r="G1535" s="241"/>
      <c r="H1535" s="243" t="s">
        <v>1</v>
      </c>
      <c r="I1535" s="245"/>
      <c r="J1535" s="241"/>
      <c r="K1535" s="241"/>
      <c r="L1535" s="246"/>
      <c r="M1535" s="247"/>
      <c r="N1535" s="248"/>
      <c r="O1535" s="248"/>
      <c r="P1535" s="248"/>
      <c r="Q1535" s="248"/>
      <c r="R1535" s="248"/>
      <c r="S1535" s="248"/>
      <c r="T1535" s="24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0" t="s">
        <v>185</v>
      </c>
      <c r="AU1535" s="250" t="s">
        <v>85</v>
      </c>
      <c r="AV1535" s="13" t="s">
        <v>83</v>
      </c>
      <c r="AW1535" s="13" t="s">
        <v>34</v>
      </c>
      <c r="AX1535" s="13" t="s">
        <v>76</v>
      </c>
      <c r="AY1535" s="250" t="s">
        <v>176</v>
      </c>
    </row>
    <row r="1536" s="14" customFormat="1">
      <c r="A1536" s="14"/>
      <c r="B1536" s="251"/>
      <c r="C1536" s="252"/>
      <c r="D1536" s="242" t="s">
        <v>185</v>
      </c>
      <c r="E1536" s="253" t="s">
        <v>1</v>
      </c>
      <c r="F1536" s="254" t="s">
        <v>518</v>
      </c>
      <c r="G1536" s="252"/>
      <c r="H1536" s="255">
        <v>30</v>
      </c>
      <c r="I1536" s="256"/>
      <c r="J1536" s="252"/>
      <c r="K1536" s="252"/>
      <c r="L1536" s="257"/>
      <c r="M1536" s="258"/>
      <c r="N1536" s="259"/>
      <c r="O1536" s="259"/>
      <c r="P1536" s="259"/>
      <c r="Q1536" s="259"/>
      <c r="R1536" s="259"/>
      <c r="S1536" s="259"/>
      <c r="T1536" s="260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1" t="s">
        <v>185</v>
      </c>
      <c r="AU1536" s="261" t="s">
        <v>85</v>
      </c>
      <c r="AV1536" s="14" t="s">
        <v>85</v>
      </c>
      <c r="AW1536" s="14" t="s">
        <v>34</v>
      </c>
      <c r="AX1536" s="14" t="s">
        <v>76</v>
      </c>
      <c r="AY1536" s="261" t="s">
        <v>176</v>
      </c>
    </row>
    <row r="1537" s="2" customFormat="1" ht="33" customHeight="1">
      <c r="A1537" s="39"/>
      <c r="B1537" s="40"/>
      <c r="C1537" s="227" t="s">
        <v>1253</v>
      </c>
      <c r="D1537" s="227" t="s">
        <v>179</v>
      </c>
      <c r="E1537" s="228" t="s">
        <v>1254</v>
      </c>
      <c r="F1537" s="229" t="s">
        <v>1255</v>
      </c>
      <c r="G1537" s="230" t="s">
        <v>182</v>
      </c>
      <c r="H1537" s="231">
        <v>12</v>
      </c>
      <c r="I1537" s="232"/>
      <c r="J1537" s="233">
        <f>ROUND(I1537*H1537,2)</f>
        <v>0</v>
      </c>
      <c r="K1537" s="229" t="s">
        <v>225</v>
      </c>
      <c r="L1537" s="45"/>
      <c r="M1537" s="234" t="s">
        <v>1</v>
      </c>
      <c r="N1537" s="235" t="s">
        <v>41</v>
      </c>
      <c r="O1537" s="92"/>
      <c r="P1537" s="236">
        <f>O1537*H1537</f>
        <v>0</v>
      </c>
      <c r="Q1537" s="236">
        <v>0</v>
      </c>
      <c r="R1537" s="236">
        <f>Q1537*H1537</f>
        <v>0</v>
      </c>
      <c r="S1537" s="236">
        <v>0.0011999999999999999</v>
      </c>
      <c r="T1537" s="237">
        <f>S1537*H1537</f>
        <v>0.0144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8" t="s">
        <v>324</v>
      </c>
      <c r="AT1537" s="238" t="s">
        <v>179</v>
      </c>
      <c r="AU1537" s="238" t="s">
        <v>85</v>
      </c>
      <c r="AY1537" s="18" t="s">
        <v>176</v>
      </c>
      <c r="BE1537" s="239">
        <f>IF(N1537="základní",J1537,0)</f>
        <v>0</v>
      </c>
      <c r="BF1537" s="239">
        <f>IF(N1537="snížená",J1537,0)</f>
        <v>0</v>
      </c>
      <c r="BG1537" s="239">
        <f>IF(N1537="zákl. přenesená",J1537,0)</f>
        <v>0</v>
      </c>
      <c r="BH1537" s="239">
        <f>IF(N1537="sníž. přenesená",J1537,0)</f>
        <v>0</v>
      </c>
      <c r="BI1537" s="239">
        <f>IF(N1537="nulová",J1537,0)</f>
        <v>0</v>
      </c>
      <c r="BJ1537" s="18" t="s">
        <v>83</v>
      </c>
      <c r="BK1537" s="239">
        <f>ROUND(I1537*H1537,2)</f>
        <v>0</v>
      </c>
      <c r="BL1537" s="18" t="s">
        <v>324</v>
      </c>
      <c r="BM1537" s="238" t="s">
        <v>1256</v>
      </c>
    </row>
    <row r="1538" s="2" customFormat="1">
      <c r="A1538" s="39"/>
      <c r="B1538" s="40"/>
      <c r="C1538" s="41"/>
      <c r="D1538" s="262" t="s">
        <v>194</v>
      </c>
      <c r="E1538" s="41"/>
      <c r="F1538" s="263" t="s">
        <v>1257</v>
      </c>
      <c r="G1538" s="41"/>
      <c r="H1538" s="41"/>
      <c r="I1538" s="264"/>
      <c r="J1538" s="41"/>
      <c r="K1538" s="41"/>
      <c r="L1538" s="45"/>
      <c r="M1538" s="265"/>
      <c r="N1538" s="266"/>
      <c r="O1538" s="92"/>
      <c r="P1538" s="92"/>
      <c r="Q1538" s="92"/>
      <c r="R1538" s="92"/>
      <c r="S1538" s="92"/>
      <c r="T1538" s="93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T1538" s="18" t="s">
        <v>194</v>
      </c>
      <c r="AU1538" s="18" t="s">
        <v>85</v>
      </c>
    </row>
    <row r="1539" s="13" customFormat="1">
      <c r="A1539" s="13"/>
      <c r="B1539" s="240"/>
      <c r="C1539" s="241"/>
      <c r="D1539" s="242" t="s">
        <v>185</v>
      </c>
      <c r="E1539" s="243" t="s">
        <v>1</v>
      </c>
      <c r="F1539" s="244" t="s">
        <v>186</v>
      </c>
      <c r="G1539" s="241"/>
      <c r="H1539" s="243" t="s">
        <v>1</v>
      </c>
      <c r="I1539" s="245"/>
      <c r="J1539" s="241"/>
      <c r="K1539" s="241"/>
      <c r="L1539" s="246"/>
      <c r="M1539" s="247"/>
      <c r="N1539" s="248"/>
      <c r="O1539" s="248"/>
      <c r="P1539" s="248"/>
      <c r="Q1539" s="248"/>
      <c r="R1539" s="248"/>
      <c r="S1539" s="248"/>
      <c r="T1539" s="24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0" t="s">
        <v>185</v>
      </c>
      <c r="AU1539" s="250" t="s">
        <v>85</v>
      </c>
      <c r="AV1539" s="13" t="s">
        <v>83</v>
      </c>
      <c r="AW1539" s="13" t="s">
        <v>34</v>
      </c>
      <c r="AX1539" s="13" t="s">
        <v>76</v>
      </c>
      <c r="AY1539" s="250" t="s">
        <v>176</v>
      </c>
    </row>
    <row r="1540" s="13" customFormat="1">
      <c r="A1540" s="13"/>
      <c r="B1540" s="240"/>
      <c r="C1540" s="241"/>
      <c r="D1540" s="242" t="s">
        <v>185</v>
      </c>
      <c r="E1540" s="243" t="s">
        <v>1</v>
      </c>
      <c r="F1540" s="244" t="s">
        <v>187</v>
      </c>
      <c r="G1540" s="241"/>
      <c r="H1540" s="243" t="s">
        <v>1</v>
      </c>
      <c r="I1540" s="245"/>
      <c r="J1540" s="241"/>
      <c r="K1540" s="241"/>
      <c r="L1540" s="246"/>
      <c r="M1540" s="247"/>
      <c r="N1540" s="248"/>
      <c r="O1540" s="248"/>
      <c r="P1540" s="248"/>
      <c r="Q1540" s="248"/>
      <c r="R1540" s="248"/>
      <c r="S1540" s="248"/>
      <c r="T1540" s="24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0" t="s">
        <v>185</v>
      </c>
      <c r="AU1540" s="250" t="s">
        <v>85</v>
      </c>
      <c r="AV1540" s="13" t="s">
        <v>83</v>
      </c>
      <c r="AW1540" s="13" t="s">
        <v>34</v>
      </c>
      <c r="AX1540" s="13" t="s">
        <v>76</v>
      </c>
      <c r="AY1540" s="250" t="s">
        <v>176</v>
      </c>
    </row>
    <row r="1541" s="13" customFormat="1">
      <c r="A1541" s="13"/>
      <c r="B1541" s="240"/>
      <c r="C1541" s="241"/>
      <c r="D1541" s="242" t="s">
        <v>185</v>
      </c>
      <c r="E1541" s="243" t="s">
        <v>1</v>
      </c>
      <c r="F1541" s="244" t="s">
        <v>188</v>
      </c>
      <c r="G1541" s="241"/>
      <c r="H1541" s="243" t="s">
        <v>1</v>
      </c>
      <c r="I1541" s="245"/>
      <c r="J1541" s="241"/>
      <c r="K1541" s="241"/>
      <c r="L1541" s="246"/>
      <c r="M1541" s="247"/>
      <c r="N1541" s="248"/>
      <c r="O1541" s="248"/>
      <c r="P1541" s="248"/>
      <c r="Q1541" s="248"/>
      <c r="R1541" s="248"/>
      <c r="S1541" s="248"/>
      <c r="T1541" s="24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0" t="s">
        <v>185</v>
      </c>
      <c r="AU1541" s="250" t="s">
        <v>85</v>
      </c>
      <c r="AV1541" s="13" t="s">
        <v>83</v>
      </c>
      <c r="AW1541" s="13" t="s">
        <v>34</v>
      </c>
      <c r="AX1541" s="13" t="s">
        <v>76</v>
      </c>
      <c r="AY1541" s="250" t="s">
        <v>176</v>
      </c>
    </row>
    <row r="1542" s="14" customFormat="1">
      <c r="A1542" s="14"/>
      <c r="B1542" s="251"/>
      <c r="C1542" s="252"/>
      <c r="D1542" s="242" t="s">
        <v>185</v>
      </c>
      <c r="E1542" s="253" t="s">
        <v>1</v>
      </c>
      <c r="F1542" s="254" t="s">
        <v>8</v>
      </c>
      <c r="G1542" s="252"/>
      <c r="H1542" s="255">
        <v>12</v>
      </c>
      <c r="I1542" s="256"/>
      <c r="J1542" s="252"/>
      <c r="K1542" s="252"/>
      <c r="L1542" s="257"/>
      <c r="M1542" s="258"/>
      <c r="N1542" s="259"/>
      <c r="O1542" s="259"/>
      <c r="P1542" s="259"/>
      <c r="Q1542" s="259"/>
      <c r="R1542" s="259"/>
      <c r="S1542" s="259"/>
      <c r="T1542" s="260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1" t="s">
        <v>185</v>
      </c>
      <c r="AU1542" s="261" t="s">
        <v>85</v>
      </c>
      <c r="AV1542" s="14" t="s">
        <v>85</v>
      </c>
      <c r="AW1542" s="14" t="s">
        <v>34</v>
      </c>
      <c r="AX1542" s="14" t="s">
        <v>76</v>
      </c>
      <c r="AY1542" s="261" t="s">
        <v>176</v>
      </c>
    </row>
    <row r="1543" s="2" customFormat="1" ht="24.15" customHeight="1">
      <c r="A1543" s="39"/>
      <c r="B1543" s="40"/>
      <c r="C1543" s="227" t="s">
        <v>1258</v>
      </c>
      <c r="D1543" s="227" t="s">
        <v>179</v>
      </c>
      <c r="E1543" s="228" t="s">
        <v>1259</v>
      </c>
      <c r="F1543" s="229" t="s">
        <v>1260</v>
      </c>
      <c r="G1543" s="230" t="s">
        <v>243</v>
      </c>
      <c r="H1543" s="231">
        <v>13.836</v>
      </c>
      <c r="I1543" s="232"/>
      <c r="J1543" s="233">
        <f>ROUND(I1543*H1543,2)</f>
        <v>0</v>
      </c>
      <c r="K1543" s="229" t="s">
        <v>225</v>
      </c>
      <c r="L1543" s="45"/>
      <c r="M1543" s="234" t="s">
        <v>1</v>
      </c>
      <c r="N1543" s="235" t="s">
        <v>41</v>
      </c>
      <c r="O1543" s="92"/>
      <c r="P1543" s="236">
        <f>O1543*H1543</f>
        <v>0</v>
      </c>
      <c r="Q1543" s="236">
        <v>0.044290000000000003</v>
      </c>
      <c r="R1543" s="236">
        <f>Q1543*H1543</f>
        <v>0.61279644000000011</v>
      </c>
      <c r="S1543" s="236">
        <v>0</v>
      </c>
      <c r="T1543" s="237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8" t="s">
        <v>324</v>
      </c>
      <c r="AT1543" s="238" t="s">
        <v>179</v>
      </c>
      <c r="AU1543" s="238" t="s">
        <v>85</v>
      </c>
      <c r="AY1543" s="18" t="s">
        <v>176</v>
      </c>
      <c r="BE1543" s="239">
        <f>IF(N1543="základní",J1543,0)</f>
        <v>0</v>
      </c>
      <c r="BF1543" s="239">
        <f>IF(N1543="snížená",J1543,0)</f>
        <v>0</v>
      </c>
      <c r="BG1543" s="239">
        <f>IF(N1543="zákl. přenesená",J1543,0)</f>
        <v>0</v>
      </c>
      <c r="BH1543" s="239">
        <f>IF(N1543="sníž. přenesená",J1543,0)</f>
        <v>0</v>
      </c>
      <c r="BI1543" s="239">
        <f>IF(N1543="nulová",J1543,0)</f>
        <v>0</v>
      </c>
      <c r="BJ1543" s="18" t="s">
        <v>83</v>
      </c>
      <c r="BK1543" s="239">
        <f>ROUND(I1543*H1543,2)</f>
        <v>0</v>
      </c>
      <c r="BL1543" s="18" t="s">
        <v>324</v>
      </c>
      <c r="BM1543" s="238" t="s">
        <v>1261</v>
      </c>
    </row>
    <row r="1544" s="2" customFormat="1">
      <c r="A1544" s="39"/>
      <c r="B1544" s="40"/>
      <c r="C1544" s="41"/>
      <c r="D1544" s="262" t="s">
        <v>194</v>
      </c>
      <c r="E1544" s="41"/>
      <c r="F1544" s="263" t="s">
        <v>1262</v>
      </c>
      <c r="G1544" s="41"/>
      <c r="H1544" s="41"/>
      <c r="I1544" s="264"/>
      <c r="J1544" s="41"/>
      <c r="K1544" s="41"/>
      <c r="L1544" s="45"/>
      <c r="M1544" s="265"/>
      <c r="N1544" s="266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194</v>
      </c>
      <c r="AU1544" s="18" t="s">
        <v>85</v>
      </c>
    </row>
    <row r="1545" s="13" customFormat="1">
      <c r="A1545" s="13"/>
      <c r="B1545" s="240"/>
      <c r="C1545" s="241"/>
      <c r="D1545" s="242" t="s">
        <v>185</v>
      </c>
      <c r="E1545" s="243" t="s">
        <v>1</v>
      </c>
      <c r="F1545" s="244" t="s">
        <v>1228</v>
      </c>
      <c r="G1545" s="241"/>
      <c r="H1545" s="243" t="s">
        <v>1</v>
      </c>
      <c r="I1545" s="245"/>
      <c r="J1545" s="241"/>
      <c r="K1545" s="241"/>
      <c r="L1545" s="246"/>
      <c r="M1545" s="247"/>
      <c r="N1545" s="248"/>
      <c r="O1545" s="248"/>
      <c r="P1545" s="248"/>
      <c r="Q1545" s="248"/>
      <c r="R1545" s="248"/>
      <c r="S1545" s="248"/>
      <c r="T1545" s="24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0" t="s">
        <v>185</v>
      </c>
      <c r="AU1545" s="250" t="s">
        <v>85</v>
      </c>
      <c r="AV1545" s="13" t="s">
        <v>83</v>
      </c>
      <c r="AW1545" s="13" t="s">
        <v>34</v>
      </c>
      <c r="AX1545" s="13" t="s">
        <v>76</v>
      </c>
      <c r="AY1545" s="250" t="s">
        <v>176</v>
      </c>
    </row>
    <row r="1546" s="13" customFormat="1">
      <c r="A1546" s="13"/>
      <c r="B1546" s="240"/>
      <c r="C1546" s="241"/>
      <c r="D1546" s="242" t="s">
        <v>185</v>
      </c>
      <c r="E1546" s="243" t="s">
        <v>1</v>
      </c>
      <c r="F1546" s="244" t="s">
        <v>188</v>
      </c>
      <c r="G1546" s="241"/>
      <c r="H1546" s="243" t="s">
        <v>1</v>
      </c>
      <c r="I1546" s="245"/>
      <c r="J1546" s="241"/>
      <c r="K1546" s="241"/>
      <c r="L1546" s="246"/>
      <c r="M1546" s="247"/>
      <c r="N1546" s="248"/>
      <c r="O1546" s="248"/>
      <c r="P1546" s="248"/>
      <c r="Q1546" s="248"/>
      <c r="R1546" s="248"/>
      <c r="S1546" s="248"/>
      <c r="T1546" s="24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0" t="s">
        <v>185</v>
      </c>
      <c r="AU1546" s="250" t="s">
        <v>85</v>
      </c>
      <c r="AV1546" s="13" t="s">
        <v>83</v>
      </c>
      <c r="AW1546" s="13" t="s">
        <v>34</v>
      </c>
      <c r="AX1546" s="13" t="s">
        <v>76</v>
      </c>
      <c r="AY1546" s="250" t="s">
        <v>176</v>
      </c>
    </row>
    <row r="1547" s="13" customFormat="1">
      <c r="A1547" s="13"/>
      <c r="B1547" s="240"/>
      <c r="C1547" s="241"/>
      <c r="D1547" s="242" t="s">
        <v>185</v>
      </c>
      <c r="E1547" s="243" t="s">
        <v>1</v>
      </c>
      <c r="F1547" s="244" t="s">
        <v>1263</v>
      </c>
      <c r="G1547" s="241"/>
      <c r="H1547" s="243" t="s">
        <v>1</v>
      </c>
      <c r="I1547" s="245"/>
      <c r="J1547" s="241"/>
      <c r="K1547" s="241"/>
      <c r="L1547" s="246"/>
      <c r="M1547" s="247"/>
      <c r="N1547" s="248"/>
      <c r="O1547" s="248"/>
      <c r="P1547" s="248"/>
      <c r="Q1547" s="248"/>
      <c r="R1547" s="248"/>
      <c r="S1547" s="248"/>
      <c r="T1547" s="24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0" t="s">
        <v>185</v>
      </c>
      <c r="AU1547" s="250" t="s">
        <v>85</v>
      </c>
      <c r="AV1547" s="13" t="s">
        <v>83</v>
      </c>
      <c r="AW1547" s="13" t="s">
        <v>34</v>
      </c>
      <c r="AX1547" s="13" t="s">
        <v>76</v>
      </c>
      <c r="AY1547" s="250" t="s">
        <v>176</v>
      </c>
    </row>
    <row r="1548" s="13" customFormat="1">
      <c r="A1548" s="13"/>
      <c r="B1548" s="240"/>
      <c r="C1548" s="241"/>
      <c r="D1548" s="242" t="s">
        <v>185</v>
      </c>
      <c r="E1548" s="243" t="s">
        <v>1</v>
      </c>
      <c r="F1548" s="244" t="s">
        <v>188</v>
      </c>
      <c r="G1548" s="241"/>
      <c r="H1548" s="243" t="s">
        <v>1</v>
      </c>
      <c r="I1548" s="245"/>
      <c r="J1548" s="241"/>
      <c r="K1548" s="241"/>
      <c r="L1548" s="246"/>
      <c r="M1548" s="247"/>
      <c r="N1548" s="248"/>
      <c r="O1548" s="248"/>
      <c r="P1548" s="248"/>
      <c r="Q1548" s="248"/>
      <c r="R1548" s="248"/>
      <c r="S1548" s="248"/>
      <c r="T1548" s="24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0" t="s">
        <v>185</v>
      </c>
      <c r="AU1548" s="250" t="s">
        <v>85</v>
      </c>
      <c r="AV1548" s="13" t="s">
        <v>83</v>
      </c>
      <c r="AW1548" s="13" t="s">
        <v>34</v>
      </c>
      <c r="AX1548" s="13" t="s">
        <v>76</v>
      </c>
      <c r="AY1548" s="250" t="s">
        <v>176</v>
      </c>
    </row>
    <row r="1549" s="13" customFormat="1">
      <c r="A1549" s="13"/>
      <c r="B1549" s="240"/>
      <c r="C1549" s="241"/>
      <c r="D1549" s="242" t="s">
        <v>185</v>
      </c>
      <c r="E1549" s="243" t="s">
        <v>1</v>
      </c>
      <c r="F1549" s="244" t="s">
        <v>208</v>
      </c>
      <c r="G1549" s="241"/>
      <c r="H1549" s="243" t="s">
        <v>1</v>
      </c>
      <c r="I1549" s="245"/>
      <c r="J1549" s="241"/>
      <c r="K1549" s="241"/>
      <c r="L1549" s="246"/>
      <c r="M1549" s="247"/>
      <c r="N1549" s="248"/>
      <c r="O1549" s="248"/>
      <c r="P1549" s="248"/>
      <c r="Q1549" s="248"/>
      <c r="R1549" s="248"/>
      <c r="S1549" s="248"/>
      <c r="T1549" s="24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0" t="s">
        <v>185</v>
      </c>
      <c r="AU1549" s="250" t="s">
        <v>85</v>
      </c>
      <c r="AV1549" s="13" t="s">
        <v>83</v>
      </c>
      <c r="AW1549" s="13" t="s">
        <v>34</v>
      </c>
      <c r="AX1549" s="13" t="s">
        <v>76</v>
      </c>
      <c r="AY1549" s="250" t="s">
        <v>176</v>
      </c>
    </row>
    <row r="1550" s="14" customFormat="1">
      <c r="A1550" s="14"/>
      <c r="B1550" s="251"/>
      <c r="C1550" s="252"/>
      <c r="D1550" s="242" t="s">
        <v>185</v>
      </c>
      <c r="E1550" s="253" t="s">
        <v>1</v>
      </c>
      <c r="F1550" s="254" t="s">
        <v>1264</v>
      </c>
      <c r="G1550" s="252"/>
      <c r="H1550" s="255">
        <v>6.2530000000000001</v>
      </c>
      <c r="I1550" s="256"/>
      <c r="J1550" s="252"/>
      <c r="K1550" s="252"/>
      <c r="L1550" s="257"/>
      <c r="M1550" s="258"/>
      <c r="N1550" s="259"/>
      <c r="O1550" s="259"/>
      <c r="P1550" s="259"/>
      <c r="Q1550" s="259"/>
      <c r="R1550" s="259"/>
      <c r="S1550" s="259"/>
      <c r="T1550" s="260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1" t="s">
        <v>185</v>
      </c>
      <c r="AU1550" s="261" t="s">
        <v>85</v>
      </c>
      <c r="AV1550" s="14" t="s">
        <v>85</v>
      </c>
      <c r="AW1550" s="14" t="s">
        <v>34</v>
      </c>
      <c r="AX1550" s="14" t="s">
        <v>76</v>
      </c>
      <c r="AY1550" s="261" t="s">
        <v>176</v>
      </c>
    </row>
    <row r="1551" s="13" customFormat="1">
      <c r="A1551" s="13"/>
      <c r="B1551" s="240"/>
      <c r="C1551" s="241"/>
      <c r="D1551" s="242" t="s">
        <v>185</v>
      </c>
      <c r="E1551" s="243" t="s">
        <v>1</v>
      </c>
      <c r="F1551" s="244" t="s">
        <v>216</v>
      </c>
      <c r="G1551" s="241"/>
      <c r="H1551" s="243" t="s">
        <v>1</v>
      </c>
      <c r="I1551" s="245"/>
      <c r="J1551" s="241"/>
      <c r="K1551" s="241"/>
      <c r="L1551" s="246"/>
      <c r="M1551" s="247"/>
      <c r="N1551" s="248"/>
      <c r="O1551" s="248"/>
      <c r="P1551" s="248"/>
      <c r="Q1551" s="248"/>
      <c r="R1551" s="248"/>
      <c r="S1551" s="248"/>
      <c r="T1551" s="24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0" t="s">
        <v>185</v>
      </c>
      <c r="AU1551" s="250" t="s">
        <v>85</v>
      </c>
      <c r="AV1551" s="13" t="s">
        <v>83</v>
      </c>
      <c r="AW1551" s="13" t="s">
        <v>34</v>
      </c>
      <c r="AX1551" s="13" t="s">
        <v>76</v>
      </c>
      <c r="AY1551" s="250" t="s">
        <v>176</v>
      </c>
    </row>
    <row r="1552" s="14" customFormat="1">
      <c r="A1552" s="14"/>
      <c r="B1552" s="251"/>
      <c r="C1552" s="252"/>
      <c r="D1552" s="242" t="s">
        <v>185</v>
      </c>
      <c r="E1552" s="253" t="s">
        <v>1</v>
      </c>
      <c r="F1552" s="254" t="s">
        <v>1265</v>
      </c>
      <c r="G1552" s="252"/>
      <c r="H1552" s="255">
        <v>7.5827999999999998</v>
      </c>
      <c r="I1552" s="256"/>
      <c r="J1552" s="252"/>
      <c r="K1552" s="252"/>
      <c r="L1552" s="257"/>
      <c r="M1552" s="258"/>
      <c r="N1552" s="259"/>
      <c r="O1552" s="259"/>
      <c r="P1552" s="259"/>
      <c r="Q1552" s="259"/>
      <c r="R1552" s="259"/>
      <c r="S1552" s="259"/>
      <c r="T1552" s="260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1" t="s">
        <v>185</v>
      </c>
      <c r="AU1552" s="261" t="s">
        <v>85</v>
      </c>
      <c r="AV1552" s="14" t="s">
        <v>85</v>
      </c>
      <c r="AW1552" s="14" t="s">
        <v>34</v>
      </c>
      <c r="AX1552" s="14" t="s">
        <v>76</v>
      </c>
      <c r="AY1552" s="261" t="s">
        <v>176</v>
      </c>
    </row>
    <row r="1553" s="2" customFormat="1" ht="37.8" customHeight="1">
      <c r="A1553" s="39"/>
      <c r="B1553" s="40"/>
      <c r="C1553" s="227" t="s">
        <v>1266</v>
      </c>
      <c r="D1553" s="227" t="s">
        <v>179</v>
      </c>
      <c r="E1553" s="228" t="s">
        <v>1267</v>
      </c>
      <c r="F1553" s="229" t="s">
        <v>1268</v>
      </c>
      <c r="G1553" s="230" t="s">
        <v>243</v>
      </c>
      <c r="H1553" s="231">
        <v>212.50999999999999</v>
      </c>
      <c r="I1553" s="232"/>
      <c r="J1553" s="233">
        <f>ROUND(I1553*H1553,2)</f>
        <v>0</v>
      </c>
      <c r="K1553" s="229" t="s">
        <v>225</v>
      </c>
      <c r="L1553" s="45"/>
      <c r="M1553" s="234" t="s">
        <v>1</v>
      </c>
      <c r="N1553" s="235" t="s">
        <v>41</v>
      </c>
      <c r="O1553" s="92"/>
      <c r="P1553" s="236">
        <f>O1553*H1553</f>
        <v>0</v>
      </c>
      <c r="Q1553" s="236">
        <v>0.06318</v>
      </c>
      <c r="R1553" s="236">
        <f>Q1553*H1553</f>
        <v>13.4263818</v>
      </c>
      <c r="S1553" s="236">
        <v>0</v>
      </c>
      <c r="T1553" s="237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8" t="s">
        <v>324</v>
      </c>
      <c r="AT1553" s="238" t="s">
        <v>179</v>
      </c>
      <c r="AU1553" s="238" t="s">
        <v>85</v>
      </c>
      <c r="AY1553" s="18" t="s">
        <v>176</v>
      </c>
      <c r="BE1553" s="239">
        <f>IF(N1553="základní",J1553,0)</f>
        <v>0</v>
      </c>
      <c r="BF1553" s="239">
        <f>IF(N1553="snížená",J1553,0)</f>
        <v>0</v>
      </c>
      <c r="BG1553" s="239">
        <f>IF(N1553="zákl. přenesená",J1553,0)</f>
        <v>0</v>
      </c>
      <c r="BH1553" s="239">
        <f>IF(N1553="sníž. přenesená",J1553,0)</f>
        <v>0</v>
      </c>
      <c r="BI1553" s="239">
        <f>IF(N1553="nulová",J1553,0)</f>
        <v>0</v>
      </c>
      <c r="BJ1553" s="18" t="s">
        <v>83</v>
      </c>
      <c r="BK1553" s="239">
        <f>ROUND(I1553*H1553,2)</f>
        <v>0</v>
      </c>
      <c r="BL1553" s="18" t="s">
        <v>324</v>
      </c>
      <c r="BM1553" s="238" t="s">
        <v>1269</v>
      </c>
    </row>
    <row r="1554" s="2" customFormat="1">
      <c r="A1554" s="39"/>
      <c r="B1554" s="40"/>
      <c r="C1554" s="41"/>
      <c r="D1554" s="262" t="s">
        <v>194</v>
      </c>
      <c r="E1554" s="41"/>
      <c r="F1554" s="263" t="s">
        <v>1270</v>
      </c>
      <c r="G1554" s="41"/>
      <c r="H1554" s="41"/>
      <c r="I1554" s="264"/>
      <c r="J1554" s="41"/>
      <c r="K1554" s="41"/>
      <c r="L1554" s="45"/>
      <c r="M1554" s="265"/>
      <c r="N1554" s="266"/>
      <c r="O1554" s="92"/>
      <c r="P1554" s="92"/>
      <c r="Q1554" s="92"/>
      <c r="R1554" s="92"/>
      <c r="S1554" s="92"/>
      <c r="T1554" s="93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8" t="s">
        <v>194</v>
      </c>
      <c r="AU1554" s="18" t="s">
        <v>85</v>
      </c>
    </row>
    <row r="1555" s="13" customFormat="1">
      <c r="A1555" s="13"/>
      <c r="B1555" s="240"/>
      <c r="C1555" s="241"/>
      <c r="D1555" s="242" t="s">
        <v>185</v>
      </c>
      <c r="E1555" s="243" t="s">
        <v>1</v>
      </c>
      <c r="F1555" s="244" t="s">
        <v>1228</v>
      </c>
      <c r="G1555" s="241"/>
      <c r="H1555" s="243" t="s">
        <v>1</v>
      </c>
      <c r="I1555" s="245"/>
      <c r="J1555" s="241"/>
      <c r="K1555" s="241"/>
      <c r="L1555" s="246"/>
      <c r="M1555" s="247"/>
      <c r="N1555" s="248"/>
      <c r="O1555" s="248"/>
      <c r="P1555" s="248"/>
      <c r="Q1555" s="248"/>
      <c r="R1555" s="248"/>
      <c r="S1555" s="248"/>
      <c r="T1555" s="24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0" t="s">
        <v>185</v>
      </c>
      <c r="AU1555" s="250" t="s">
        <v>85</v>
      </c>
      <c r="AV1555" s="13" t="s">
        <v>83</v>
      </c>
      <c r="AW1555" s="13" t="s">
        <v>34</v>
      </c>
      <c r="AX1555" s="13" t="s">
        <v>76</v>
      </c>
      <c r="AY1555" s="250" t="s">
        <v>176</v>
      </c>
    </row>
    <row r="1556" s="13" customFormat="1">
      <c r="A1556" s="13"/>
      <c r="B1556" s="240"/>
      <c r="C1556" s="241"/>
      <c r="D1556" s="242" t="s">
        <v>185</v>
      </c>
      <c r="E1556" s="243" t="s">
        <v>1</v>
      </c>
      <c r="F1556" s="244" t="s">
        <v>188</v>
      </c>
      <c r="G1556" s="241"/>
      <c r="H1556" s="243" t="s">
        <v>1</v>
      </c>
      <c r="I1556" s="245"/>
      <c r="J1556" s="241"/>
      <c r="K1556" s="241"/>
      <c r="L1556" s="246"/>
      <c r="M1556" s="247"/>
      <c r="N1556" s="248"/>
      <c r="O1556" s="248"/>
      <c r="P1556" s="248"/>
      <c r="Q1556" s="248"/>
      <c r="R1556" s="248"/>
      <c r="S1556" s="248"/>
      <c r="T1556" s="24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0" t="s">
        <v>185</v>
      </c>
      <c r="AU1556" s="250" t="s">
        <v>85</v>
      </c>
      <c r="AV1556" s="13" t="s">
        <v>83</v>
      </c>
      <c r="AW1556" s="13" t="s">
        <v>34</v>
      </c>
      <c r="AX1556" s="13" t="s">
        <v>76</v>
      </c>
      <c r="AY1556" s="250" t="s">
        <v>176</v>
      </c>
    </row>
    <row r="1557" s="13" customFormat="1">
      <c r="A1557" s="13"/>
      <c r="B1557" s="240"/>
      <c r="C1557" s="241"/>
      <c r="D1557" s="242" t="s">
        <v>185</v>
      </c>
      <c r="E1557" s="243" t="s">
        <v>1</v>
      </c>
      <c r="F1557" s="244" t="s">
        <v>1263</v>
      </c>
      <c r="G1557" s="241"/>
      <c r="H1557" s="243" t="s">
        <v>1</v>
      </c>
      <c r="I1557" s="245"/>
      <c r="J1557" s="241"/>
      <c r="K1557" s="241"/>
      <c r="L1557" s="246"/>
      <c r="M1557" s="247"/>
      <c r="N1557" s="248"/>
      <c r="O1557" s="248"/>
      <c r="P1557" s="248"/>
      <c r="Q1557" s="248"/>
      <c r="R1557" s="248"/>
      <c r="S1557" s="248"/>
      <c r="T1557" s="24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0" t="s">
        <v>185</v>
      </c>
      <c r="AU1557" s="250" t="s">
        <v>85</v>
      </c>
      <c r="AV1557" s="13" t="s">
        <v>83</v>
      </c>
      <c r="AW1557" s="13" t="s">
        <v>34</v>
      </c>
      <c r="AX1557" s="13" t="s">
        <v>76</v>
      </c>
      <c r="AY1557" s="250" t="s">
        <v>176</v>
      </c>
    </row>
    <row r="1558" s="13" customFormat="1">
      <c r="A1558" s="13"/>
      <c r="B1558" s="240"/>
      <c r="C1558" s="241"/>
      <c r="D1558" s="242" t="s">
        <v>185</v>
      </c>
      <c r="E1558" s="243" t="s">
        <v>1</v>
      </c>
      <c r="F1558" s="244" t="s">
        <v>188</v>
      </c>
      <c r="G1558" s="241"/>
      <c r="H1558" s="243" t="s">
        <v>1</v>
      </c>
      <c r="I1558" s="245"/>
      <c r="J1558" s="241"/>
      <c r="K1558" s="241"/>
      <c r="L1558" s="246"/>
      <c r="M1558" s="247"/>
      <c r="N1558" s="248"/>
      <c r="O1558" s="248"/>
      <c r="P1558" s="248"/>
      <c r="Q1558" s="248"/>
      <c r="R1558" s="248"/>
      <c r="S1558" s="248"/>
      <c r="T1558" s="24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0" t="s">
        <v>185</v>
      </c>
      <c r="AU1558" s="250" t="s">
        <v>85</v>
      </c>
      <c r="AV1558" s="13" t="s">
        <v>83</v>
      </c>
      <c r="AW1558" s="13" t="s">
        <v>34</v>
      </c>
      <c r="AX1558" s="13" t="s">
        <v>76</v>
      </c>
      <c r="AY1558" s="250" t="s">
        <v>176</v>
      </c>
    </row>
    <row r="1559" s="13" customFormat="1">
      <c r="A1559" s="13"/>
      <c r="B1559" s="240"/>
      <c r="C1559" s="241"/>
      <c r="D1559" s="242" t="s">
        <v>185</v>
      </c>
      <c r="E1559" s="243" t="s">
        <v>1</v>
      </c>
      <c r="F1559" s="244" t="s">
        <v>208</v>
      </c>
      <c r="G1559" s="241"/>
      <c r="H1559" s="243" t="s">
        <v>1</v>
      </c>
      <c r="I1559" s="245"/>
      <c r="J1559" s="241"/>
      <c r="K1559" s="241"/>
      <c r="L1559" s="246"/>
      <c r="M1559" s="247"/>
      <c r="N1559" s="248"/>
      <c r="O1559" s="248"/>
      <c r="P1559" s="248"/>
      <c r="Q1559" s="248"/>
      <c r="R1559" s="248"/>
      <c r="S1559" s="248"/>
      <c r="T1559" s="24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0" t="s">
        <v>185</v>
      </c>
      <c r="AU1559" s="250" t="s">
        <v>85</v>
      </c>
      <c r="AV1559" s="13" t="s">
        <v>83</v>
      </c>
      <c r="AW1559" s="13" t="s">
        <v>34</v>
      </c>
      <c r="AX1559" s="13" t="s">
        <v>76</v>
      </c>
      <c r="AY1559" s="250" t="s">
        <v>176</v>
      </c>
    </row>
    <row r="1560" s="14" customFormat="1">
      <c r="A1560" s="14"/>
      <c r="B1560" s="251"/>
      <c r="C1560" s="252"/>
      <c r="D1560" s="242" t="s">
        <v>185</v>
      </c>
      <c r="E1560" s="253" t="s">
        <v>1</v>
      </c>
      <c r="F1560" s="254" t="s">
        <v>1271</v>
      </c>
      <c r="G1560" s="252"/>
      <c r="H1560" s="255">
        <v>6.7599999999999998</v>
      </c>
      <c r="I1560" s="256"/>
      <c r="J1560" s="252"/>
      <c r="K1560" s="252"/>
      <c r="L1560" s="257"/>
      <c r="M1560" s="258"/>
      <c r="N1560" s="259"/>
      <c r="O1560" s="259"/>
      <c r="P1560" s="259"/>
      <c r="Q1560" s="259"/>
      <c r="R1560" s="259"/>
      <c r="S1560" s="259"/>
      <c r="T1560" s="260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1" t="s">
        <v>185</v>
      </c>
      <c r="AU1560" s="261" t="s">
        <v>85</v>
      </c>
      <c r="AV1560" s="14" t="s">
        <v>85</v>
      </c>
      <c r="AW1560" s="14" t="s">
        <v>34</v>
      </c>
      <c r="AX1560" s="14" t="s">
        <v>76</v>
      </c>
      <c r="AY1560" s="261" t="s">
        <v>176</v>
      </c>
    </row>
    <row r="1561" s="14" customFormat="1">
      <c r="A1561" s="14"/>
      <c r="B1561" s="251"/>
      <c r="C1561" s="252"/>
      <c r="D1561" s="242" t="s">
        <v>185</v>
      </c>
      <c r="E1561" s="253" t="s">
        <v>1</v>
      </c>
      <c r="F1561" s="254" t="s">
        <v>1272</v>
      </c>
      <c r="G1561" s="252"/>
      <c r="H1561" s="255">
        <v>26.3978</v>
      </c>
      <c r="I1561" s="256"/>
      <c r="J1561" s="252"/>
      <c r="K1561" s="252"/>
      <c r="L1561" s="257"/>
      <c r="M1561" s="258"/>
      <c r="N1561" s="259"/>
      <c r="O1561" s="259"/>
      <c r="P1561" s="259"/>
      <c r="Q1561" s="259"/>
      <c r="R1561" s="259"/>
      <c r="S1561" s="259"/>
      <c r="T1561" s="26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1" t="s">
        <v>185</v>
      </c>
      <c r="AU1561" s="261" t="s">
        <v>85</v>
      </c>
      <c r="AV1561" s="14" t="s">
        <v>85</v>
      </c>
      <c r="AW1561" s="14" t="s">
        <v>34</v>
      </c>
      <c r="AX1561" s="14" t="s">
        <v>76</v>
      </c>
      <c r="AY1561" s="261" t="s">
        <v>176</v>
      </c>
    </row>
    <row r="1562" s="14" customFormat="1">
      <c r="A1562" s="14"/>
      <c r="B1562" s="251"/>
      <c r="C1562" s="252"/>
      <c r="D1562" s="242" t="s">
        <v>185</v>
      </c>
      <c r="E1562" s="253" t="s">
        <v>1</v>
      </c>
      <c r="F1562" s="254" t="s">
        <v>1273</v>
      </c>
      <c r="G1562" s="252"/>
      <c r="H1562" s="255">
        <v>19.097000000000001</v>
      </c>
      <c r="I1562" s="256"/>
      <c r="J1562" s="252"/>
      <c r="K1562" s="252"/>
      <c r="L1562" s="257"/>
      <c r="M1562" s="258"/>
      <c r="N1562" s="259"/>
      <c r="O1562" s="259"/>
      <c r="P1562" s="259"/>
      <c r="Q1562" s="259"/>
      <c r="R1562" s="259"/>
      <c r="S1562" s="259"/>
      <c r="T1562" s="260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1" t="s">
        <v>185</v>
      </c>
      <c r="AU1562" s="261" t="s">
        <v>85</v>
      </c>
      <c r="AV1562" s="14" t="s">
        <v>85</v>
      </c>
      <c r="AW1562" s="14" t="s">
        <v>34</v>
      </c>
      <c r="AX1562" s="14" t="s">
        <v>76</v>
      </c>
      <c r="AY1562" s="261" t="s">
        <v>176</v>
      </c>
    </row>
    <row r="1563" s="14" customFormat="1">
      <c r="A1563" s="14"/>
      <c r="B1563" s="251"/>
      <c r="C1563" s="252"/>
      <c r="D1563" s="242" t="s">
        <v>185</v>
      </c>
      <c r="E1563" s="253" t="s">
        <v>1</v>
      </c>
      <c r="F1563" s="254" t="s">
        <v>1274</v>
      </c>
      <c r="G1563" s="252"/>
      <c r="H1563" s="255">
        <v>5.0700000000000003</v>
      </c>
      <c r="I1563" s="256"/>
      <c r="J1563" s="252"/>
      <c r="K1563" s="252"/>
      <c r="L1563" s="257"/>
      <c r="M1563" s="258"/>
      <c r="N1563" s="259"/>
      <c r="O1563" s="259"/>
      <c r="P1563" s="259"/>
      <c r="Q1563" s="259"/>
      <c r="R1563" s="259"/>
      <c r="S1563" s="259"/>
      <c r="T1563" s="260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1" t="s">
        <v>185</v>
      </c>
      <c r="AU1563" s="261" t="s">
        <v>85</v>
      </c>
      <c r="AV1563" s="14" t="s">
        <v>85</v>
      </c>
      <c r="AW1563" s="14" t="s">
        <v>34</v>
      </c>
      <c r="AX1563" s="14" t="s">
        <v>76</v>
      </c>
      <c r="AY1563" s="261" t="s">
        <v>176</v>
      </c>
    </row>
    <row r="1564" s="13" customFormat="1">
      <c r="A1564" s="13"/>
      <c r="B1564" s="240"/>
      <c r="C1564" s="241"/>
      <c r="D1564" s="242" t="s">
        <v>185</v>
      </c>
      <c r="E1564" s="243" t="s">
        <v>1</v>
      </c>
      <c r="F1564" s="244" t="s">
        <v>188</v>
      </c>
      <c r="G1564" s="241"/>
      <c r="H1564" s="243" t="s">
        <v>1</v>
      </c>
      <c r="I1564" s="245"/>
      <c r="J1564" s="241"/>
      <c r="K1564" s="241"/>
      <c r="L1564" s="246"/>
      <c r="M1564" s="247"/>
      <c r="N1564" s="248"/>
      <c r="O1564" s="248"/>
      <c r="P1564" s="248"/>
      <c r="Q1564" s="248"/>
      <c r="R1564" s="248"/>
      <c r="S1564" s="248"/>
      <c r="T1564" s="24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0" t="s">
        <v>185</v>
      </c>
      <c r="AU1564" s="250" t="s">
        <v>85</v>
      </c>
      <c r="AV1564" s="13" t="s">
        <v>83</v>
      </c>
      <c r="AW1564" s="13" t="s">
        <v>34</v>
      </c>
      <c r="AX1564" s="13" t="s">
        <v>76</v>
      </c>
      <c r="AY1564" s="250" t="s">
        <v>176</v>
      </c>
    </row>
    <row r="1565" s="13" customFormat="1">
      <c r="A1565" s="13"/>
      <c r="B1565" s="240"/>
      <c r="C1565" s="241"/>
      <c r="D1565" s="242" t="s">
        <v>185</v>
      </c>
      <c r="E1565" s="243" t="s">
        <v>1</v>
      </c>
      <c r="F1565" s="244" t="s">
        <v>216</v>
      </c>
      <c r="G1565" s="241"/>
      <c r="H1565" s="243" t="s">
        <v>1</v>
      </c>
      <c r="I1565" s="245"/>
      <c r="J1565" s="241"/>
      <c r="K1565" s="241"/>
      <c r="L1565" s="246"/>
      <c r="M1565" s="247"/>
      <c r="N1565" s="248"/>
      <c r="O1565" s="248"/>
      <c r="P1565" s="248"/>
      <c r="Q1565" s="248"/>
      <c r="R1565" s="248"/>
      <c r="S1565" s="248"/>
      <c r="T1565" s="249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0" t="s">
        <v>185</v>
      </c>
      <c r="AU1565" s="250" t="s">
        <v>85</v>
      </c>
      <c r="AV1565" s="13" t="s">
        <v>83</v>
      </c>
      <c r="AW1565" s="13" t="s">
        <v>34</v>
      </c>
      <c r="AX1565" s="13" t="s">
        <v>76</v>
      </c>
      <c r="AY1565" s="250" t="s">
        <v>176</v>
      </c>
    </row>
    <row r="1566" s="14" customFormat="1">
      <c r="A1566" s="14"/>
      <c r="B1566" s="251"/>
      <c r="C1566" s="252"/>
      <c r="D1566" s="242" t="s">
        <v>185</v>
      </c>
      <c r="E1566" s="253" t="s">
        <v>1</v>
      </c>
      <c r="F1566" s="254" t="s">
        <v>1275</v>
      </c>
      <c r="G1566" s="252"/>
      <c r="H1566" s="255">
        <v>11.327400000000001</v>
      </c>
      <c r="I1566" s="256"/>
      <c r="J1566" s="252"/>
      <c r="K1566" s="252"/>
      <c r="L1566" s="257"/>
      <c r="M1566" s="258"/>
      <c r="N1566" s="259"/>
      <c r="O1566" s="259"/>
      <c r="P1566" s="259"/>
      <c r="Q1566" s="259"/>
      <c r="R1566" s="259"/>
      <c r="S1566" s="259"/>
      <c r="T1566" s="260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1" t="s">
        <v>185</v>
      </c>
      <c r="AU1566" s="261" t="s">
        <v>85</v>
      </c>
      <c r="AV1566" s="14" t="s">
        <v>85</v>
      </c>
      <c r="AW1566" s="14" t="s">
        <v>34</v>
      </c>
      <c r="AX1566" s="14" t="s">
        <v>76</v>
      </c>
      <c r="AY1566" s="261" t="s">
        <v>176</v>
      </c>
    </row>
    <row r="1567" s="14" customFormat="1">
      <c r="A1567" s="14"/>
      <c r="B1567" s="251"/>
      <c r="C1567" s="252"/>
      <c r="D1567" s="242" t="s">
        <v>185</v>
      </c>
      <c r="E1567" s="253" t="s">
        <v>1</v>
      </c>
      <c r="F1567" s="254" t="s">
        <v>1276</v>
      </c>
      <c r="G1567" s="252"/>
      <c r="H1567" s="255">
        <v>23.643000000000001</v>
      </c>
      <c r="I1567" s="256"/>
      <c r="J1567" s="252"/>
      <c r="K1567" s="252"/>
      <c r="L1567" s="257"/>
      <c r="M1567" s="258"/>
      <c r="N1567" s="259"/>
      <c r="O1567" s="259"/>
      <c r="P1567" s="259"/>
      <c r="Q1567" s="259"/>
      <c r="R1567" s="259"/>
      <c r="S1567" s="259"/>
      <c r="T1567" s="260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1" t="s">
        <v>185</v>
      </c>
      <c r="AU1567" s="261" t="s">
        <v>85</v>
      </c>
      <c r="AV1567" s="14" t="s">
        <v>85</v>
      </c>
      <c r="AW1567" s="14" t="s">
        <v>34</v>
      </c>
      <c r="AX1567" s="14" t="s">
        <v>76</v>
      </c>
      <c r="AY1567" s="261" t="s">
        <v>176</v>
      </c>
    </row>
    <row r="1568" s="14" customFormat="1">
      <c r="A1568" s="14"/>
      <c r="B1568" s="251"/>
      <c r="C1568" s="252"/>
      <c r="D1568" s="242" t="s">
        <v>185</v>
      </c>
      <c r="E1568" s="253" t="s">
        <v>1</v>
      </c>
      <c r="F1568" s="254" t="s">
        <v>1277</v>
      </c>
      <c r="G1568" s="252"/>
      <c r="H1568" s="255">
        <v>18.999600000000001</v>
      </c>
      <c r="I1568" s="256"/>
      <c r="J1568" s="252"/>
      <c r="K1568" s="252"/>
      <c r="L1568" s="257"/>
      <c r="M1568" s="258"/>
      <c r="N1568" s="259"/>
      <c r="O1568" s="259"/>
      <c r="P1568" s="259"/>
      <c r="Q1568" s="259"/>
      <c r="R1568" s="259"/>
      <c r="S1568" s="259"/>
      <c r="T1568" s="26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1" t="s">
        <v>185</v>
      </c>
      <c r="AU1568" s="261" t="s">
        <v>85</v>
      </c>
      <c r="AV1568" s="14" t="s">
        <v>85</v>
      </c>
      <c r="AW1568" s="14" t="s">
        <v>34</v>
      </c>
      <c r="AX1568" s="14" t="s">
        <v>76</v>
      </c>
      <c r="AY1568" s="261" t="s">
        <v>176</v>
      </c>
    </row>
    <row r="1569" s="14" customFormat="1">
      <c r="A1569" s="14"/>
      <c r="B1569" s="251"/>
      <c r="C1569" s="252"/>
      <c r="D1569" s="242" t="s">
        <v>185</v>
      </c>
      <c r="E1569" s="253" t="s">
        <v>1</v>
      </c>
      <c r="F1569" s="254" t="s">
        <v>1278</v>
      </c>
      <c r="G1569" s="252"/>
      <c r="H1569" s="255">
        <v>6.2930000000000001</v>
      </c>
      <c r="I1569" s="256"/>
      <c r="J1569" s="252"/>
      <c r="K1569" s="252"/>
      <c r="L1569" s="257"/>
      <c r="M1569" s="258"/>
      <c r="N1569" s="259"/>
      <c r="O1569" s="259"/>
      <c r="P1569" s="259"/>
      <c r="Q1569" s="259"/>
      <c r="R1569" s="259"/>
      <c r="S1569" s="259"/>
      <c r="T1569" s="260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1" t="s">
        <v>185</v>
      </c>
      <c r="AU1569" s="261" t="s">
        <v>85</v>
      </c>
      <c r="AV1569" s="14" t="s">
        <v>85</v>
      </c>
      <c r="AW1569" s="14" t="s">
        <v>34</v>
      </c>
      <c r="AX1569" s="14" t="s">
        <v>76</v>
      </c>
      <c r="AY1569" s="261" t="s">
        <v>176</v>
      </c>
    </row>
    <row r="1570" s="14" customFormat="1">
      <c r="A1570" s="14"/>
      <c r="B1570" s="251"/>
      <c r="C1570" s="252"/>
      <c r="D1570" s="242" t="s">
        <v>185</v>
      </c>
      <c r="E1570" s="253" t="s">
        <v>1</v>
      </c>
      <c r="F1570" s="254" t="s">
        <v>1279</v>
      </c>
      <c r="G1570" s="252"/>
      <c r="H1570" s="255">
        <v>30.203399999999998</v>
      </c>
      <c r="I1570" s="256"/>
      <c r="J1570" s="252"/>
      <c r="K1570" s="252"/>
      <c r="L1570" s="257"/>
      <c r="M1570" s="258"/>
      <c r="N1570" s="259"/>
      <c r="O1570" s="259"/>
      <c r="P1570" s="259"/>
      <c r="Q1570" s="259"/>
      <c r="R1570" s="259"/>
      <c r="S1570" s="259"/>
      <c r="T1570" s="260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1" t="s">
        <v>185</v>
      </c>
      <c r="AU1570" s="261" t="s">
        <v>85</v>
      </c>
      <c r="AV1570" s="14" t="s">
        <v>85</v>
      </c>
      <c r="AW1570" s="14" t="s">
        <v>34</v>
      </c>
      <c r="AX1570" s="14" t="s">
        <v>76</v>
      </c>
      <c r="AY1570" s="261" t="s">
        <v>176</v>
      </c>
    </row>
    <row r="1571" s="14" customFormat="1">
      <c r="A1571" s="14"/>
      <c r="B1571" s="251"/>
      <c r="C1571" s="252"/>
      <c r="D1571" s="242" t="s">
        <v>185</v>
      </c>
      <c r="E1571" s="253" t="s">
        <v>1</v>
      </c>
      <c r="F1571" s="254" t="s">
        <v>1280</v>
      </c>
      <c r="G1571" s="252"/>
      <c r="H1571" s="255">
        <v>5.3250000000000002</v>
      </c>
      <c r="I1571" s="256"/>
      <c r="J1571" s="252"/>
      <c r="K1571" s="252"/>
      <c r="L1571" s="257"/>
      <c r="M1571" s="258"/>
      <c r="N1571" s="259"/>
      <c r="O1571" s="259"/>
      <c r="P1571" s="259"/>
      <c r="Q1571" s="259"/>
      <c r="R1571" s="259"/>
      <c r="S1571" s="259"/>
      <c r="T1571" s="260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1" t="s">
        <v>185</v>
      </c>
      <c r="AU1571" s="261" t="s">
        <v>85</v>
      </c>
      <c r="AV1571" s="14" t="s">
        <v>85</v>
      </c>
      <c r="AW1571" s="14" t="s">
        <v>34</v>
      </c>
      <c r="AX1571" s="14" t="s">
        <v>76</v>
      </c>
      <c r="AY1571" s="261" t="s">
        <v>176</v>
      </c>
    </row>
    <row r="1572" s="14" customFormat="1">
      <c r="A1572" s="14"/>
      <c r="B1572" s="251"/>
      <c r="C1572" s="252"/>
      <c r="D1572" s="242" t="s">
        <v>185</v>
      </c>
      <c r="E1572" s="253" t="s">
        <v>1</v>
      </c>
      <c r="F1572" s="254" t="s">
        <v>1281</v>
      </c>
      <c r="G1572" s="252"/>
      <c r="H1572" s="255">
        <v>16.102799999999998</v>
      </c>
      <c r="I1572" s="256"/>
      <c r="J1572" s="252"/>
      <c r="K1572" s="252"/>
      <c r="L1572" s="257"/>
      <c r="M1572" s="258"/>
      <c r="N1572" s="259"/>
      <c r="O1572" s="259"/>
      <c r="P1572" s="259"/>
      <c r="Q1572" s="259"/>
      <c r="R1572" s="259"/>
      <c r="S1572" s="259"/>
      <c r="T1572" s="260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1" t="s">
        <v>185</v>
      </c>
      <c r="AU1572" s="261" t="s">
        <v>85</v>
      </c>
      <c r="AV1572" s="14" t="s">
        <v>85</v>
      </c>
      <c r="AW1572" s="14" t="s">
        <v>34</v>
      </c>
      <c r="AX1572" s="14" t="s">
        <v>76</v>
      </c>
      <c r="AY1572" s="261" t="s">
        <v>176</v>
      </c>
    </row>
    <row r="1573" s="14" customFormat="1">
      <c r="A1573" s="14"/>
      <c r="B1573" s="251"/>
      <c r="C1573" s="252"/>
      <c r="D1573" s="242" t="s">
        <v>185</v>
      </c>
      <c r="E1573" s="253" t="s">
        <v>1</v>
      </c>
      <c r="F1573" s="254" t="s">
        <v>1282</v>
      </c>
      <c r="G1573" s="252"/>
      <c r="H1573" s="255">
        <v>2.8210000000000002</v>
      </c>
      <c r="I1573" s="256"/>
      <c r="J1573" s="252"/>
      <c r="K1573" s="252"/>
      <c r="L1573" s="257"/>
      <c r="M1573" s="258"/>
      <c r="N1573" s="259"/>
      <c r="O1573" s="259"/>
      <c r="P1573" s="259"/>
      <c r="Q1573" s="259"/>
      <c r="R1573" s="259"/>
      <c r="S1573" s="259"/>
      <c r="T1573" s="260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1" t="s">
        <v>185</v>
      </c>
      <c r="AU1573" s="261" t="s">
        <v>85</v>
      </c>
      <c r="AV1573" s="14" t="s">
        <v>85</v>
      </c>
      <c r="AW1573" s="14" t="s">
        <v>34</v>
      </c>
      <c r="AX1573" s="14" t="s">
        <v>76</v>
      </c>
      <c r="AY1573" s="261" t="s">
        <v>176</v>
      </c>
    </row>
    <row r="1574" s="14" customFormat="1">
      <c r="A1574" s="14"/>
      <c r="B1574" s="251"/>
      <c r="C1574" s="252"/>
      <c r="D1574" s="242" t="s">
        <v>185</v>
      </c>
      <c r="E1574" s="253" t="s">
        <v>1</v>
      </c>
      <c r="F1574" s="254" t="s">
        <v>1283</v>
      </c>
      <c r="G1574" s="252"/>
      <c r="H1574" s="255">
        <v>24.282</v>
      </c>
      <c r="I1574" s="256"/>
      <c r="J1574" s="252"/>
      <c r="K1574" s="252"/>
      <c r="L1574" s="257"/>
      <c r="M1574" s="258"/>
      <c r="N1574" s="259"/>
      <c r="O1574" s="259"/>
      <c r="P1574" s="259"/>
      <c r="Q1574" s="259"/>
      <c r="R1574" s="259"/>
      <c r="S1574" s="259"/>
      <c r="T1574" s="260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1" t="s">
        <v>185</v>
      </c>
      <c r="AU1574" s="261" t="s">
        <v>85</v>
      </c>
      <c r="AV1574" s="14" t="s">
        <v>85</v>
      </c>
      <c r="AW1574" s="14" t="s">
        <v>34</v>
      </c>
      <c r="AX1574" s="14" t="s">
        <v>76</v>
      </c>
      <c r="AY1574" s="261" t="s">
        <v>176</v>
      </c>
    </row>
    <row r="1575" s="14" customFormat="1">
      <c r="A1575" s="14"/>
      <c r="B1575" s="251"/>
      <c r="C1575" s="252"/>
      <c r="D1575" s="242" t="s">
        <v>185</v>
      </c>
      <c r="E1575" s="253" t="s">
        <v>1</v>
      </c>
      <c r="F1575" s="254" t="s">
        <v>1284</v>
      </c>
      <c r="G1575" s="252"/>
      <c r="H1575" s="255">
        <v>16.187999999999999</v>
      </c>
      <c r="I1575" s="256"/>
      <c r="J1575" s="252"/>
      <c r="K1575" s="252"/>
      <c r="L1575" s="257"/>
      <c r="M1575" s="258"/>
      <c r="N1575" s="259"/>
      <c r="O1575" s="259"/>
      <c r="P1575" s="259"/>
      <c r="Q1575" s="259"/>
      <c r="R1575" s="259"/>
      <c r="S1575" s="259"/>
      <c r="T1575" s="260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1" t="s">
        <v>185</v>
      </c>
      <c r="AU1575" s="261" t="s">
        <v>85</v>
      </c>
      <c r="AV1575" s="14" t="s">
        <v>85</v>
      </c>
      <c r="AW1575" s="14" t="s">
        <v>34</v>
      </c>
      <c r="AX1575" s="14" t="s">
        <v>76</v>
      </c>
      <c r="AY1575" s="261" t="s">
        <v>176</v>
      </c>
    </row>
    <row r="1576" s="2" customFormat="1" ht="44.25" customHeight="1">
      <c r="A1576" s="39"/>
      <c r="B1576" s="40"/>
      <c r="C1576" s="227" t="s">
        <v>1285</v>
      </c>
      <c r="D1576" s="227" t="s">
        <v>179</v>
      </c>
      <c r="E1576" s="228" t="s">
        <v>1286</v>
      </c>
      <c r="F1576" s="229" t="s">
        <v>1287</v>
      </c>
      <c r="G1576" s="230" t="s">
        <v>243</v>
      </c>
      <c r="H1576" s="231">
        <v>42.188000000000002</v>
      </c>
      <c r="I1576" s="232"/>
      <c r="J1576" s="233">
        <f>ROUND(I1576*H1576,2)</f>
        <v>0</v>
      </c>
      <c r="K1576" s="229" t="s">
        <v>225</v>
      </c>
      <c r="L1576" s="45"/>
      <c r="M1576" s="234" t="s">
        <v>1</v>
      </c>
      <c r="N1576" s="235" t="s">
        <v>41</v>
      </c>
      <c r="O1576" s="92"/>
      <c r="P1576" s="236">
        <f>O1576*H1576</f>
        <v>0</v>
      </c>
      <c r="Q1576" s="236">
        <v>0.065490000000000007</v>
      </c>
      <c r="R1576" s="236">
        <f>Q1576*H1576</f>
        <v>2.7628921200000005</v>
      </c>
      <c r="S1576" s="236">
        <v>0</v>
      </c>
      <c r="T1576" s="237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8" t="s">
        <v>324</v>
      </c>
      <c r="AT1576" s="238" t="s">
        <v>179</v>
      </c>
      <c r="AU1576" s="238" t="s">
        <v>85</v>
      </c>
      <c r="AY1576" s="18" t="s">
        <v>176</v>
      </c>
      <c r="BE1576" s="239">
        <f>IF(N1576="základní",J1576,0)</f>
        <v>0</v>
      </c>
      <c r="BF1576" s="239">
        <f>IF(N1576="snížená",J1576,0)</f>
        <v>0</v>
      </c>
      <c r="BG1576" s="239">
        <f>IF(N1576="zákl. přenesená",J1576,0)</f>
        <v>0</v>
      </c>
      <c r="BH1576" s="239">
        <f>IF(N1576="sníž. přenesená",J1576,0)</f>
        <v>0</v>
      </c>
      <c r="BI1576" s="239">
        <f>IF(N1576="nulová",J1576,0)</f>
        <v>0</v>
      </c>
      <c r="BJ1576" s="18" t="s">
        <v>83</v>
      </c>
      <c r="BK1576" s="239">
        <f>ROUND(I1576*H1576,2)</f>
        <v>0</v>
      </c>
      <c r="BL1576" s="18" t="s">
        <v>324</v>
      </c>
      <c r="BM1576" s="238" t="s">
        <v>1288</v>
      </c>
    </row>
    <row r="1577" s="2" customFormat="1">
      <c r="A1577" s="39"/>
      <c r="B1577" s="40"/>
      <c r="C1577" s="41"/>
      <c r="D1577" s="262" t="s">
        <v>194</v>
      </c>
      <c r="E1577" s="41"/>
      <c r="F1577" s="263" t="s">
        <v>1289</v>
      </c>
      <c r="G1577" s="41"/>
      <c r="H1577" s="41"/>
      <c r="I1577" s="264"/>
      <c r="J1577" s="41"/>
      <c r="K1577" s="41"/>
      <c r="L1577" s="45"/>
      <c r="M1577" s="265"/>
      <c r="N1577" s="266"/>
      <c r="O1577" s="92"/>
      <c r="P1577" s="92"/>
      <c r="Q1577" s="92"/>
      <c r="R1577" s="92"/>
      <c r="S1577" s="92"/>
      <c r="T1577" s="93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194</v>
      </c>
      <c r="AU1577" s="18" t="s">
        <v>85</v>
      </c>
    </row>
    <row r="1578" s="13" customFormat="1">
      <c r="A1578" s="13"/>
      <c r="B1578" s="240"/>
      <c r="C1578" s="241"/>
      <c r="D1578" s="242" t="s">
        <v>185</v>
      </c>
      <c r="E1578" s="243" t="s">
        <v>1</v>
      </c>
      <c r="F1578" s="244" t="s">
        <v>1228</v>
      </c>
      <c r="G1578" s="241"/>
      <c r="H1578" s="243" t="s">
        <v>1</v>
      </c>
      <c r="I1578" s="245"/>
      <c r="J1578" s="241"/>
      <c r="K1578" s="241"/>
      <c r="L1578" s="246"/>
      <c r="M1578" s="247"/>
      <c r="N1578" s="248"/>
      <c r="O1578" s="248"/>
      <c r="P1578" s="248"/>
      <c r="Q1578" s="248"/>
      <c r="R1578" s="248"/>
      <c r="S1578" s="248"/>
      <c r="T1578" s="249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0" t="s">
        <v>185</v>
      </c>
      <c r="AU1578" s="250" t="s">
        <v>85</v>
      </c>
      <c r="AV1578" s="13" t="s">
        <v>83</v>
      </c>
      <c r="AW1578" s="13" t="s">
        <v>34</v>
      </c>
      <c r="AX1578" s="13" t="s">
        <v>76</v>
      </c>
      <c r="AY1578" s="250" t="s">
        <v>176</v>
      </c>
    </row>
    <row r="1579" s="13" customFormat="1">
      <c r="A1579" s="13"/>
      <c r="B1579" s="240"/>
      <c r="C1579" s="241"/>
      <c r="D1579" s="242" t="s">
        <v>185</v>
      </c>
      <c r="E1579" s="243" t="s">
        <v>1</v>
      </c>
      <c r="F1579" s="244" t="s">
        <v>188</v>
      </c>
      <c r="G1579" s="241"/>
      <c r="H1579" s="243" t="s">
        <v>1</v>
      </c>
      <c r="I1579" s="245"/>
      <c r="J1579" s="241"/>
      <c r="K1579" s="241"/>
      <c r="L1579" s="246"/>
      <c r="M1579" s="247"/>
      <c r="N1579" s="248"/>
      <c r="O1579" s="248"/>
      <c r="P1579" s="248"/>
      <c r="Q1579" s="248"/>
      <c r="R1579" s="248"/>
      <c r="S1579" s="248"/>
      <c r="T1579" s="24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0" t="s">
        <v>185</v>
      </c>
      <c r="AU1579" s="250" t="s">
        <v>85</v>
      </c>
      <c r="AV1579" s="13" t="s">
        <v>83</v>
      </c>
      <c r="AW1579" s="13" t="s">
        <v>34</v>
      </c>
      <c r="AX1579" s="13" t="s">
        <v>76</v>
      </c>
      <c r="AY1579" s="250" t="s">
        <v>176</v>
      </c>
    </row>
    <row r="1580" s="13" customFormat="1">
      <c r="A1580" s="13"/>
      <c r="B1580" s="240"/>
      <c r="C1580" s="241"/>
      <c r="D1580" s="242" t="s">
        <v>185</v>
      </c>
      <c r="E1580" s="243" t="s">
        <v>1</v>
      </c>
      <c r="F1580" s="244" t="s">
        <v>1263</v>
      </c>
      <c r="G1580" s="241"/>
      <c r="H1580" s="243" t="s">
        <v>1</v>
      </c>
      <c r="I1580" s="245"/>
      <c r="J1580" s="241"/>
      <c r="K1580" s="241"/>
      <c r="L1580" s="246"/>
      <c r="M1580" s="247"/>
      <c r="N1580" s="248"/>
      <c r="O1580" s="248"/>
      <c r="P1580" s="248"/>
      <c r="Q1580" s="248"/>
      <c r="R1580" s="248"/>
      <c r="S1580" s="248"/>
      <c r="T1580" s="24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0" t="s">
        <v>185</v>
      </c>
      <c r="AU1580" s="250" t="s">
        <v>85</v>
      </c>
      <c r="AV1580" s="13" t="s">
        <v>83</v>
      </c>
      <c r="AW1580" s="13" t="s">
        <v>34</v>
      </c>
      <c r="AX1580" s="13" t="s">
        <v>76</v>
      </c>
      <c r="AY1580" s="250" t="s">
        <v>176</v>
      </c>
    </row>
    <row r="1581" s="13" customFormat="1">
      <c r="A1581" s="13"/>
      <c r="B1581" s="240"/>
      <c r="C1581" s="241"/>
      <c r="D1581" s="242" t="s">
        <v>185</v>
      </c>
      <c r="E1581" s="243" t="s">
        <v>1</v>
      </c>
      <c r="F1581" s="244" t="s">
        <v>188</v>
      </c>
      <c r="G1581" s="241"/>
      <c r="H1581" s="243" t="s">
        <v>1</v>
      </c>
      <c r="I1581" s="245"/>
      <c r="J1581" s="241"/>
      <c r="K1581" s="241"/>
      <c r="L1581" s="246"/>
      <c r="M1581" s="247"/>
      <c r="N1581" s="248"/>
      <c r="O1581" s="248"/>
      <c r="P1581" s="248"/>
      <c r="Q1581" s="248"/>
      <c r="R1581" s="248"/>
      <c r="S1581" s="248"/>
      <c r="T1581" s="24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0" t="s">
        <v>185</v>
      </c>
      <c r="AU1581" s="250" t="s">
        <v>85</v>
      </c>
      <c r="AV1581" s="13" t="s">
        <v>83</v>
      </c>
      <c r="AW1581" s="13" t="s">
        <v>34</v>
      </c>
      <c r="AX1581" s="13" t="s">
        <v>76</v>
      </c>
      <c r="AY1581" s="250" t="s">
        <v>176</v>
      </c>
    </row>
    <row r="1582" s="13" customFormat="1">
      <c r="A1582" s="13"/>
      <c r="B1582" s="240"/>
      <c r="C1582" s="241"/>
      <c r="D1582" s="242" t="s">
        <v>185</v>
      </c>
      <c r="E1582" s="243" t="s">
        <v>1</v>
      </c>
      <c r="F1582" s="244" t="s">
        <v>208</v>
      </c>
      <c r="G1582" s="241"/>
      <c r="H1582" s="243" t="s">
        <v>1</v>
      </c>
      <c r="I1582" s="245"/>
      <c r="J1582" s="241"/>
      <c r="K1582" s="241"/>
      <c r="L1582" s="246"/>
      <c r="M1582" s="247"/>
      <c r="N1582" s="248"/>
      <c r="O1582" s="248"/>
      <c r="P1582" s="248"/>
      <c r="Q1582" s="248"/>
      <c r="R1582" s="248"/>
      <c r="S1582" s="248"/>
      <c r="T1582" s="24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0" t="s">
        <v>185</v>
      </c>
      <c r="AU1582" s="250" t="s">
        <v>85</v>
      </c>
      <c r="AV1582" s="13" t="s">
        <v>83</v>
      </c>
      <c r="AW1582" s="13" t="s">
        <v>34</v>
      </c>
      <c r="AX1582" s="13" t="s">
        <v>76</v>
      </c>
      <c r="AY1582" s="250" t="s">
        <v>176</v>
      </c>
    </row>
    <row r="1583" s="14" customFormat="1">
      <c r="A1583" s="14"/>
      <c r="B1583" s="251"/>
      <c r="C1583" s="252"/>
      <c r="D1583" s="242" t="s">
        <v>185</v>
      </c>
      <c r="E1583" s="253" t="s">
        <v>1</v>
      </c>
      <c r="F1583" s="254" t="s">
        <v>1290</v>
      </c>
      <c r="G1583" s="252"/>
      <c r="H1583" s="255">
        <v>15.818400000000001</v>
      </c>
      <c r="I1583" s="256"/>
      <c r="J1583" s="252"/>
      <c r="K1583" s="252"/>
      <c r="L1583" s="257"/>
      <c r="M1583" s="258"/>
      <c r="N1583" s="259"/>
      <c r="O1583" s="259"/>
      <c r="P1583" s="259"/>
      <c r="Q1583" s="259"/>
      <c r="R1583" s="259"/>
      <c r="S1583" s="259"/>
      <c r="T1583" s="260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1" t="s">
        <v>185</v>
      </c>
      <c r="AU1583" s="261" t="s">
        <v>85</v>
      </c>
      <c r="AV1583" s="14" t="s">
        <v>85</v>
      </c>
      <c r="AW1583" s="14" t="s">
        <v>34</v>
      </c>
      <c r="AX1583" s="14" t="s">
        <v>76</v>
      </c>
      <c r="AY1583" s="261" t="s">
        <v>176</v>
      </c>
    </row>
    <row r="1584" s="13" customFormat="1">
      <c r="A1584" s="13"/>
      <c r="B1584" s="240"/>
      <c r="C1584" s="241"/>
      <c r="D1584" s="242" t="s">
        <v>185</v>
      </c>
      <c r="E1584" s="243" t="s">
        <v>1</v>
      </c>
      <c r="F1584" s="244" t="s">
        <v>188</v>
      </c>
      <c r="G1584" s="241"/>
      <c r="H1584" s="243" t="s">
        <v>1</v>
      </c>
      <c r="I1584" s="245"/>
      <c r="J1584" s="241"/>
      <c r="K1584" s="241"/>
      <c r="L1584" s="246"/>
      <c r="M1584" s="247"/>
      <c r="N1584" s="248"/>
      <c r="O1584" s="248"/>
      <c r="P1584" s="248"/>
      <c r="Q1584" s="248"/>
      <c r="R1584" s="248"/>
      <c r="S1584" s="248"/>
      <c r="T1584" s="24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0" t="s">
        <v>185</v>
      </c>
      <c r="AU1584" s="250" t="s">
        <v>85</v>
      </c>
      <c r="AV1584" s="13" t="s">
        <v>83</v>
      </c>
      <c r="AW1584" s="13" t="s">
        <v>34</v>
      </c>
      <c r="AX1584" s="13" t="s">
        <v>76</v>
      </c>
      <c r="AY1584" s="250" t="s">
        <v>176</v>
      </c>
    </row>
    <row r="1585" s="13" customFormat="1">
      <c r="A1585" s="13"/>
      <c r="B1585" s="240"/>
      <c r="C1585" s="241"/>
      <c r="D1585" s="242" t="s">
        <v>185</v>
      </c>
      <c r="E1585" s="243" t="s">
        <v>1</v>
      </c>
      <c r="F1585" s="244" t="s">
        <v>216</v>
      </c>
      <c r="G1585" s="241"/>
      <c r="H1585" s="243" t="s">
        <v>1</v>
      </c>
      <c r="I1585" s="245"/>
      <c r="J1585" s="241"/>
      <c r="K1585" s="241"/>
      <c r="L1585" s="246"/>
      <c r="M1585" s="247"/>
      <c r="N1585" s="248"/>
      <c r="O1585" s="248"/>
      <c r="P1585" s="248"/>
      <c r="Q1585" s="248"/>
      <c r="R1585" s="248"/>
      <c r="S1585" s="248"/>
      <c r="T1585" s="24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0" t="s">
        <v>185</v>
      </c>
      <c r="AU1585" s="250" t="s">
        <v>85</v>
      </c>
      <c r="AV1585" s="13" t="s">
        <v>83</v>
      </c>
      <c r="AW1585" s="13" t="s">
        <v>34</v>
      </c>
      <c r="AX1585" s="13" t="s">
        <v>76</v>
      </c>
      <c r="AY1585" s="250" t="s">
        <v>176</v>
      </c>
    </row>
    <row r="1586" s="14" customFormat="1">
      <c r="A1586" s="14"/>
      <c r="B1586" s="251"/>
      <c r="C1586" s="252"/>
      <c r="D1586" s="242" t="s">
        <v>185</v>
      </c>
      <c r="E1586" s="253" t="s">
        <v>1</v>
      </c>
      <c r="F1586" s="254" t="s">
        <v>1291</v>
      </c>
      <c r="G1586" s="252"/>
      <c r="H1586" s="255">
        <v>10.820399999999999</v>
      </c>
      <c r="I1586" s="256"/>
      <c r="J1586" s="252"/>
      <c r="K1586" s="252"/>
      <c r="L1586" s="257"/>
      <c r="M1586" s="258"/>
      <c r="N1586" s="259"/>
      <c r="O1586" s="259"/>
      <c r="P1586" s="259"/>
      <c r="Q1586" s="259"/>
      <c r="R1586" s="259"/>
      <c r="S1586" s="259"/>
      <c r="T1586" s="260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1" t="s">
        <v>185</v>
      </c>
      <c r="AU1586" s="261" t="s">
        <v>85</v>
      </c>
      <c r="AV1586" s="14" t="s">
        <v>85</v>
      </c>
      <c r="AW1586" s="14" t="s">
        <v>34</v>
      </c>
      <c r="AX1586" s="14" t="s">
        <v>76</v>
      </c>
      <c r="AY1586" s="261" t="s">
        <v>176</v>
      </c>
    </row>
    <row r="1587" s="14" customFormat="1">
      <c r="A1587" s="14"/>
      <c r="B1587" s="251"/>
      <c r="C1587" s="252"/>
      <c r="D1587" s="242" t="s">
        <v>185</v>
      </c>
      <c r="E1587" s="253" t="s">
        <v>1</v>
      </c>
      <c r="F1587" s="254" t="s">
        <v>1292</v>
      </c>
      <c r="G1587" s="252"/>
      <c r="H1587" s="255">
        <v>15.549</v>
      </c>
      <c r="I1587" s="256"/>
      <c r="J1587" s="252"/>
      <c r="K1587" s="252"/>
      <c r="L1587" s="257"/>
      <c r="M1587" s="258"/>
      <c r="N1587" s="259"/>
      <c r="O1587" s="259"/>
      <c r="P1587" s="259"/>
      <c r="Q1587" s="259"/>
      <c r="R1587" s="259"/>
      <c r="S1587" s="259"/>
      <c r="T1587" s="260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1" t="s">
        <v>185</v>
      </c>
      <c r="AU1587" s="261" t="s">
        <v>85</v>
      </c>
      <c r="AV1587" s="14" t="s">
        <v>85</v>
      </c>
      <c r="AW1587" s="14" t="s">
        <v>34</v>
      </c>
      <c r="AX1587" s="14" t="s">
        <v>76</v>
      </c>
      <c r="AY1587" s="261" t="s">
        <v>176</v>
      </c>
    </row>
    <row r="1588" s="2" customFormat="1" ht="37.8" customHeight="1">
      <c r="A1588" s="39"/>
      <c r="B1588" s="40"/>
      <c r="C1588" s="227" t="s">
        <v>1293</v>
      </c>
      <c r="D1588" s="227" t="s">
        <v>179</v>
      </c>
      <c r="E1588" s="228" t="s">
        <v>1294</v>
      </c>
      <c r="F1588" s="229" t="s">
        <v>1295</v>
      </c>
      <c r="G1588" s="230" t="s">
        <v>243</v>
      </c>
      <c r="H1588" s="231">
        <v>20.959</v>
      </c>
      <c r="I1588" s="232"/>
      <c r="J1588" s="233">
        <f>ROUND(I1588*H1588,2)</f>
        <v>0</v>
      </c>
      <c r="K1588" s="229" t="s">
        <v>225</v>
      </c>
      <c r="L1588" s="45"/>
      <c r="M1588" s="234" t="s">
        <v>1</v>
      </c>
      <c r="N1588" s="235" t="s">
        <v>41</v>
      </c>
      <c r="O1588" s="92"/>
      <c r="P1588" s="236">
        <f>O1588*H1588</f>
        <v>0</v>
      </c>
      <c r="Q1588" s="236">
        <v>0.058500000000000003</v>
      </c>
      <c r="R1588" s="236">
        <f>Q1588*H1588</f>
        <v>1.2261015</v>
      </c>
      <c r="S1588" s="236">
        <v>0</v>
      </c>
      <c r="T1588" s="237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38" t="s">
        <v>324</v>
      </c>
      <c r="AT1588" s="238" t="s">
        <v>179</v>
      </c>
      <c r="AU1588" s="238" t="s">
        <v>85</v>
      </c>
      <c r="AY1588" s="18" t="s">
        <v>176</v>
      </c>
      <c r="BE1588" s="239">
        <f>IF(N1588="základní",J1588,0)</f>
        <v>0</v>
      </c>
      <c r="BF1588" s="239">
        <f>IF(N1588="snížená",J1588,0)</f>
        <v>0</v>
      </c>
      <c r="BG1588" s="239">
        <f>IF(N1588="zákl. přenesená",J1588,0)</f>
        <v>0</v>
      </c>
      <c r="BH1588" s="239">
        <f>IF(N1588="sníž. přenesená",J1588,0)</f>
        <v>0</v>
      </c>
      <c r="BI1588" s="239">
        <f>IF(N1588="nulová",J1588,0)</f>
        <v>0</v>
      </c>
      <c r="BJ1588" s="18" t="s">
        <v>83</v>
      </c>
      <c r="BK1588" s="239">
        <f>ROUND(I1588*H1588,2)</f>
        <v>0</v>
      </c>
      <c r="BL1588" s="18" t="s">
        <v>324</v>
      </c>
      <c r="BM1588" s="238" t="s">
        <v>1296</v>
      </c>
    </row>
    <row r="1589" s="2" customFormat="1">
      <c r="A1589" s="39"/>
      <c r="B1589" s="40"/>
      <c r="C1589" s="41"/>
      <c r="D1589" s="262" t="s">
        <v>194</v>
      </c>
      <c r="E1589" s="41"/>
      <c r="F1589" s="263" t="s">
        <v>1297</v>
      </c>
      <c r="G1589" s="41"/>
      <c r="H1589" s="41"/>
      <c r="I1589" s="264"/>
      <c r="J1589" s="41"/>
      <c r="K1589" s="41"/>
      <c r="L1589" s="45"/>
      <c r="M1589" s="265"/>
      <c r="N1589" s="266"/>
      <c r="O1589" s="92"/>
      <c r="P1589" s="92"/>
      <c r="Q1589" s="92"/>
      <c r="R1589" s="92"/>
      <c r="S1589" s="92"/>
      <c r="T1589" s="93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194</v>
      </c>
      <c r="AU1589" s="18" t="s">
        <v>85</v>
      </c>
    </row>
    <row r="1590" s="13" customFormat="1">
      <c r="A1590" s="13"/>
      <c r="B1590" s="240"/>
      <c r="C1590" s="241"/>
      <c r="D1590" s="242" t="s">
        <v>185</v>
      </c>
      <c r="E1590" s="243" t="s">
        <v>1</v>
      </c>
      <c r="F1590" s="244" t="s">
        <v>1228</v>
      </c>
      <c r="G1590" s="241"/>
      <c r="H1590" s="243" t="s">
        <v>1</v>
      </c>
      <c r="I1590" s="245"/>
      <c r="J1590" s="241"/>
      <c r="K1590" s="241"/>
      <c r="L1590" s="246"/>
      <c r="M1590" s="247"/>
      <c r="N1590" s="248"/>
      <c r="O1590" s="248"/>
      <c r="P1590" s="248"/>
      <c r="Q1590" s="248"/>
      <c r="R1590" s="248"/>
      <c r="S1590" s="248"/>
      <c r="T1590" s="24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0" t="s">
        <v>185</v>
      </c>
      <c r="AU1590" s="250" t="s">
        <v>85</v>
      </c>
      <c r="AV1590" s="13" t="s">
        <v>83</v>
      </c>
      <c r="AW1590" s="13" t="s">
        <v>34</v>
      </c>
      <c r="AX1590" s="13" t="s">
        <v>76</v>
      </c>
      <c r="AY1590" s="250" t="s">
        <v>176</v>
      </c>
    </row>
    <row r="1591" s="13" customFormat="1">
      <c r="A1591" s="13"/>
      <c r="B1591" s="240"/>
      <c r="C1591" s="241"/>
      <c r="D1591" s="242" t="s">
        <v>185</v>
      </c>
      <c r="E1591" s="243" t="s">
        <v>1</v>
      </c>
      <c r="F1591" s="244" t="s">
        <v>188</v>
      </c>
      <c r="G1591" s="241"/>
      <c r="H1591" s="243" t="s">
        <v>1</v>
      </c>
      <c r="I1591" s="245"/>
      <c r="J1591" s="241"/>
      <c r="K1591" s="241"/>
      <c r="L1591" s="246"/>
      <c r="M1591" s="247"/>
      <c r="N1591" s="248"/>
      <c r="O1591" s="248"/>
      <c r="P1591" s="248"/>
      <c r="Q1591" s="248"/>
      <c r="R1591" s="248"/>
      <c r="S1591" s="248"/>
      <c r="T1591" s="24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0" t="s">
        <v>185</v>
      </c>
      <c r="AU1591" s="250" t="s">
        <v>85</v>
      </c>
      <c r="AV1591" s="13" t="s">
        <v>83</v>
      </c>
      <c r="AW1591" s="13" t="s">
        <v>34</v>
      </c>
      <c r="AX1591" s="13" t="s">
        <v>76</v>
      </c>
      <c r="AY1591" s="250" t="s">
        <v>176</v>
      </c>
    </row>
    <row r="1592" s="13" customFormat="1">
      <c r="A1592" s="13"/>
      <c r="B1592" s="240"/>
      <c r="C1592" s="241"/>
      <c r="D1592" s="242" t="s">
        <v>185</v>
      </c>
      <c r="E1592" s="243" t="s">
        <v>1</v>
      </c>
      <c r="F1592" s="244" t="s">
        <v>1263</v>
      </c>
      <c r="G1592" s="241"/>
      <c r="H1592" s="243" t="s">
        <v>1</v>
      </c>
      <c r="I1592" s="245"/>
      <c r="J1592" s="241"/>
      <c r="K1592" s="241"/>
      <c r="L1592" s="246"/>
      <c r="M1592" s="247"/>
      <c r="N1592" s="248"/>
      <c r="O1592" s="248"/>
      <c r="P1592" s="248"/>
      <c r="Q1592" s="248"/>
      <c r="R1592" s="248"/>
      <c r="S1592" s="248"/>
      <c r="T1592" s="24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0" t="s">
        <v>185</v>
      </c>
      <c r="AU1592" s="250" t="s">
        <v>85</v>
      </c>
      <c r="AV1592" s="13" t="s">
        <v>83</v>
      </c>
      <c r="AW1592" s="13" t="s">
        <v>34</v>
      </c>
      <c r="AX1592" s="13" t="s">
        <v>76</v>
      </c>
      <c r="AY1592" s="250" t="s">
        <v>176</v>
      </c>
    </row>
    <row r="1593" s="13" customFormat="1">
      <c r="A1593" s="13"/>
      <c r="B1593" s="240"/>
      <c r="C1593" s="241"/>
      <c r="D1593" s="242" t="s">
        <v>185</v>
      </c>
      <c r="E1593" s="243" t="s">
        <v>1</v>
      </c>
      <c r="F1593" s="244" t="s">
        <v>188</v>
      </c>
      <c r="G1593" s="241"/>
      <c r="H1593" s="243" t="s">
        <v>1</v>
      </c>
      <c r="I1593" s="245"/>
      <c r="J1593" s="241"/>
      <c r="K1593" s="241"/>
      <c r="L1593" s="246"/>
      <c r="M1593" s="247"/>
      <c r="N1593" s="248"/>
      <c r="O1593" s="248"/>
      <c r="P1593" s="248"/>
      <c r="Q1593" s="248"/>
      <c r="R1593" s="248"/>
      <c r="S1593" s="248"/>
      <c r="T1593" s="24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0" t="s">
        <v>185</v>
      </c>
      <c r="AU1593" s="250" t="s">
        <v>85</v>
      </c>
      <c r="AV1593" s="13" t="s">
        <v>83</v>
      </c>
      <c r="AW1593" s="13" t="s">
        <v>34</v>
      </c>
      <c r="AX1593" s="13" t="s">
        <v>76</v>
      </c>
      <c r="AY1593" s="250" t="s">
        <v>176</v>
      </c>
    </row>
    <row r="1594" s="13" customFormat="1">
      <c r="A1594" s="13"/>
      <c r="B1594" s="240"/>
      <c r="C1594" s="241"/>
      <c r="D1594" s="242" t="s">
        <v>185</v>
      </c>
      <c r="E1594" s="243" t="s">
        <v>1</v>
      </c>
      <c r="F1594" s="244" t="s">
        <v>216</v>
      </c>
      <c r="G1594" s="241"/>
      <c r="H1594" s="243" t="s">
        <v>1</v>
      </c>
      <c r="I1594" s="245"/>
      <c r="J1594" s="241"/>
      <c r="K1594" s="241"/>
      <c r="L1594" s="246"/>
      <c r="M1594" s="247"/>
      <c r="N1594" s="248"/>
      <c r="O1594" s="248"/>
      <c r="P1594" s="248"/>
      <c r="Q1594" s="248"/>
      <c r="R1594" s="248"/>
      <c r="S1594" s="248"/>
      <c r="T1594" s="24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0" t="s">
        <v>185</v>
      </c>
      <c r="AU1594" s="250" t="s">
        <v>85</v>
      </c>
      <c r="AV1594" s="13" t="s">
        <v>83</v>
      </c>
      <c r="AW1594" s="13" t="s">
        <v>34</v>
      </c>
      <c r="AX1594" s="13" t="s">
        <v>76</v>
      </c>
      <c r="AY1594" s="250" t="s">
        <v>176</v>
      </c>
    </row>
    <row r="1595" s="14" customFormat="1">
      <c r="A1595" s="14"/>
      <c r="B1595" s="251"/>
      <c r="C1595" s="252"/>
      <c r="D1595" s="242" t="s">
        <v>185</v>
      </c>
      <c r="E1595" s="253" t="s">
        <v>1</v>
      </c>
      <c r="F1595" s="254" t="s">
        <v>1298</v>
      </c>
      <c r="G1595" s="252"/>
      <c r="H1595" s="255">
        <v>7.5401999999999996</v>
      </c>
      <c r="I1595" s="256"/>
      <c r="J1595" s="252"/>
      <c r="K1595" s="252"/>
      <c r="L1595" s="257"/>
      <c r="M1595" s="258"/>
      <c r="N1595" s="259"/>
      <c r="O1595" s="259"/>
      <c r="P1595" s="259"/>
      <c r="Q1595" s="259"/>
      <c r="R1595" s="259"/>
      <c r="S1595" s="259"/>
      <c r="T1595" s="260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1" t="s">
        <v>185</v>
      </c>
      <c r="AU1595" s="261" t="s">
        <v>85</v>
      </c>
      <c r="AV1595" s="14" t="s">
        <v>85</v>
      </c>
      <c r="AW1595" s="14" t="s">
        <v>34</v>
      </c>
      <c r="AX1595" s="14" t="s">
        <v>76</v>
      </c>
      <c r="AY1595" s="261" t="s">
        <v>176</v>
      </c>
    </row>
    <row r="1596" s="14" customFormat="1">
      <c r="A1596" s="14"/>
      <c r="B1596" s="251"/>
      <c r="C1596" s="252"/>
      <c r="D1596" s="242" t="s">
        <v>185</v>
      </c>
      <c r="E1596" s="253" t="s">
        <v>1</v>
      </c>
      <c r="F1596" s="254" t="s">
        <v>1299</v>
      </c>
      <c r="G1596" s="252"/>
      <c r="H1596" s="255">
        <v>4.6859999999999999</v>
      </c>
      <c r="I1596" s="256"/>
      <c r="J1596" s="252"/>
      <c r="K1596" s="252"/>
      <c r="L1596" s="257"/>
      <c r="M1596" s="258"/>
      <c r="N1596" s="259"/>
      <c r="O1596" s="259"/>
      <c r="P1596" s="259"/>
      <c r="Q1596" s="259"/>
      <c r="R1596" s="259"/>
      <c r="S1596" s="259"/>
      <c r="T1596" s="26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1" t="s">
        <v>185</v>
      </c>
      <c r="AU1596" s="261" t="s">
        <v>85</v>
      </c>
      <c r="AV1596" s="14" t="s">
        <v>85</v>
      </c>
      <c r="AW1596" s="14" t="s">
        <v>34</v>
      </c>
      <c r="AX1596" s="14" t="s">
        <v>76</v>
      </c>
      <c r="AY1596" s="261" t="s">
        <v>176</v>
      </c>
    </row>
    <row r="1597" s="14" customFormat="1">
      <c r="A1597" s="14"/>
      <c r="B1597" s="251"/>
      <c r="C1597" s="252"/>
      <c r="D1597" s="242" t="s">
        <v>185</v>
      </c>
      <c r="E1597" s="253" t="s">
        <v>1</v>
      </c>
      <c r="F1597" s="254" t="s">
        <v>1300</v>
      </c>
      <c r="G1597" s="252"/>
      <c r="H1597" s="255">
        <v>8.7330000000000005</v>
      </c>
      <c r="I1597" s="256"/>
      <c r="J1597" s="252"/>
      <c r="K1597" s="252"/>
      <c r="L1597" s="257"/>
      <c r="M1597" s="258"/>
      <c r="N1597" s="259"/>
      <c r="O1597" s="259"/>
      <c r="P1597" s="259"/>
      <c r="Q1597" s="259"/>
      <c r="R1597" s="259"/>
      <c r="S1597" s="259"/>
      <c r="T1597" s="26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1" t="s">
        <v>185</v>
      </c>
      <c r="AU1597" s="261" t="s">
        <v>85</v>
      </c>
      <c r="AV1597" s="14" t="s">
        <v>85</v>
      </c>
      <c r="AW1597" s="14" t="s">
        <v>34</v>
      </c>
      <c r="AX1597" s="14" t="s">
        <v>76</v>
      </c>
      <c r="AY1597" s="261" t="s">
        <v>176</v>
      </c>
    </row>
    <row r="1598" s="2" customFormat="1" ht="21.75" customHeight="1">
      <c r="A1598" s="39"/>
      <c r="B1598" s="40"/>
      <c r="C1598" s="227" t="s">
        <v>1301</v>
      </c>
      <c r="D1598" s="227" t="s">
        <v>179</v>
      </c>
      <c r="E1598" s="228" t="s">
        <v>1302</v>
      </c>
      <c r="F1598" s="229" t="s">
        <v>1303</v>
      </c>
      <c r="G1598" s="230" t="s">
        <v>243</v>
      </c>
      <c r="H1598" s="231">
        <v>289.493</v>
      </c>
      <c r="I1598" s="232"/>
      <c r="J1598" s="233">
        <f>ROUND(I1598*H1598,2)</f>
        <v>0</v>
      </c>
      <c r="K1598" s="229" t="s">
        <v>225</v>
      </c>
      <c r="L1598" s="45"/>
      <c r="M1598" s="234" t="s">
        <v>1</v>
      </c>
      <c r="N1598" s="235" t="s">
        <v>41</v>
      </c>
      <c r="O1598" s="92"/>
      <c r="P1598" s="236">
        <f>O1598*H1598</f>
        <v>0</v>
      </c>
      <c r="Q1598" s="236">
        <v>0.00020000000000000001</v>
      </c>
      <c r="R1598" s="236">
        <f>Q1598*H1598</f>
        <v>0.057898600000000001</v>
      </c>
      <c r="S1598" s="236">
        <v>0</v>
      </c>
      <c r="T1598" s="237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38" t="s">
        <v>324</v>
      </c>
      <c r="AT1598" s="238" t="s">
        <v>179</v>
      </c>
      <c r="AU1598" s="238" t="s">
        <v>85</v>
      </c>
      <c r="AY1598" s="18" t="s">
        <v>176</v>
      </c>
      <c r="BE1598" s="239">
        <f>IF(N1598="základní",J1598,0)</f>
        <v>0</v>
      </c>
      <c r="BF1598" s="239">
        <f>IF(N1598="snížená",J1598,0)</f>
        <v>0</v>
      </c>
      <c r="BG1598" s="239">
        <f>IF(N1598="zákl. přenesená",J1598,0)</f>
        <v>0</v>
      </c>
      <c r="BH1598" s="239">
        <f>IF(N1598="sníž. přenesená",J1598,0)</f>
        <v>0</v>
      </c>
      <c r="BI1598" s="239">
        <f>IF(N1598="nulová",J1598,0)</f>
        <v>0</v>
      </c>
      <c r="BJ1598" s="18" t="s">
        <v>83</v>
      </c>
      <c r="BK1598" s="239">
        <f>ROUND(I1598*H1598,2)</f>
        <v>0</v>
      </c>
      <c r="BL1598" s="18" t="s">
        <v>324</v>
      </c>
      <c r="BM1598" s="238" t="s">
        <v>1304</v>
      </c>
    </row>
    <row r="1599" s="2" customFormat="1">
      <c r="A1599" s="39"/>
      <c r="B1599" s="40"/>
      <c r="C1599" s="41"/>
      <c r="D1599" s="262" t="s">
        <v>194</v>
      </c>
      <c r="E1599" s="41"/>
      <c r="F1599" s="263" t="s">
        <v>1305</v>
      </c>
      <c r="G1599" s="41"/>
      <c r="H1599" s="41"/>
      <c r="I1599" s="264"/>
      <c r="J1599" s="41"/>
      <c r="K1599" s="41"/>
      <c r="L1599" s="45"/>
      <c r="M1599" s="265"/>
      <c r="N1599" s="266"/>
      <c r="O1599" s="92"/>
      <c r="P1599" s="92"/>
      <c r="Q1599" s="92"/>
      <c r="R1599" s="92"/>
      <c r="S1599" s="92"/>
      <c r="T1599" s="9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8" t="s">
        <v>194</v>
      </c>
      <c r="AU1599" s="18" t="s">
        <v>85</v>
      </c>
    </row>
    <row r="1600" s="2" customFormat="1" ht="37.8" customHeight="1">
      <c r="A1600" s="39"/>
      <c r="B1600" s="40"/>
      <c r="C1600" s="227" t="s">
        <v>1306</v>
      </c>
      <c r="D1600" s="227" t="s">
        <v>179</v>
      </c>
      <c r="E1600" s="228" t="s">
        <v>1307</v>
      </c>
      <c r="F1600" s="229" t="s">
        <v>1308</v>
      </c>
      <c r="G1600" s="230" t="s">
        <v>243</v>
      </c>
      <c r="H1600" s="231">
        <v>289.493</v>
      </c>
      <c r="I1600" s="232"/>
      <c r="J1600" s="233">
        <f>ROUND(I1600*H1600,2)</f>
        <v>0</v>
      </c>
      <c r="K1600" s="229" t="s">
        <v>1</v>
      </c>
      <c r="L1600" s="45"/>
      <c r="M1600" s="234" t="s">
        <v>1</v>
      </c>
      <c r="N1600" s="235" t="s">
        <v>41</v>
      </c>
      <c r="O1600" s="92"/>
      <c r="P1600" s="236">
        <f>O1600*H1600</f>
        <v>0</v>
      </c>
      <c r="Q1600" s="236">
        <v>0.00020000000000000001</v>
      </c>
      <c r="R1600" s="236">
        <f>Q1600*H1600</f>
        <v>0.057898600000000001</v>
      </c>
      <c r="S1600" s="236">
        <v>0</v>
      </c>
      <c r="T1600" s="237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8" t="s">
        <v>324</v>
      </c>
      <c r="AT1600" s="238" t="s">
        <v>179</v>
      </c>
      <c r="AU1600" s="238" t="s">
        <v>85</v>
      </c>
      <c r="AY1600" s="18" t="s">
        <v>176</v>
      </c>
      <c r="BE1600" s="239">
        <f>IF(N1600="základní",J1600,0)</f>
        <v>0</v>
      </c>
      <c r="BF1600" s="239">
        <f>IF(N1600="snížená",J1600,0)</f>
        <v>0</v>
      </c>
      <c r="BG1600" s="239">
        <f>IF(N1600="zákl. přenesená",J1600,0)</f>
        <v>0</v>
      </c>
      <c r="BH1600" s="239">
        <f>IF(N1600="sníž. přenesená",J1600,0)</f>
        <v>0</v>
      </c>
      <c r="BI1600" s="239">
        <f>IF(N1600="nulová",J1600,0)</f>
        <v>0</v>
      </c>
      <c r="BJ1600" s="18" t="s">
        <v>83</v>
      </c>
      <c r="BK1600" s="239">
        <f>ROUND(I1600*H1600,2)</f>
        <v>0</v>
      </c>
      <c r="BL1600" s="18" t="s">
        <v>324</v>
      </c>
      <c r="BM1600" s="238" t="s">
        <v>1309</v>
      </c>
    </row>
    <row r="1601" s="13" customFormat="1">
      <c r="A1601" s="13"/>
      <c r="B1601" s="240"/>
      <c r="C1601" s="241"/>
      <c r="D1601" s="242" t="s">
        <v>185</v>
      </c>
      <c r="E1601" s="243" t="s">
        <v>1</v>
      </c>
      <c r="F1601" s="244" t="s">
        <v>1228</v>
      </c>
      <c r="G1601" s="241"/>
      <c r="H1601" s="243" t="s">
        <v>1</v>
      </c>
      <c r="I1601" s="245"/>
      <c r="J1601" s="241"/>
      <c r="K1601" s="241"/>
      <c r="L1601" s="246"/>
      <c r="M1601" s="247"/>
      <c r="N1601" s="248"/>
      <c r="O1601" s="248"/>
      <c r="P1601" s="248"/>
      <c r="Q1601" s="248"/>
      <c r="R1601" s="248"/>
      <c r="S1601" s="248"/>
      <c r="T1601" s="24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0" t="s">
        <v>185</v>
      </c>
      <c r="AU1601" s="250" t="s">
        <v>85</v>
      </c>
      <c r="AV1601" s="13" t="s">
        <v>83</v>
      </c>
      <c r="AW1601" s="13" t="s">
        <v>34</v>
      </c>
      <c r="AX1601" s="13" t="s">
        <v>76</v>
      </c>
      <c r="AY1601" s="250" t="s">
        <v>176</v>
      </c>
    </row>
    <row r="1602" s="13" customFormat="1">
      <c r="A1602" s="13"/>
      <c r="B1602" s="240"/>
      <c r="C1602" s="241"/>
      <c r="D1602" s="242" t="s">
        <v>185</v>
      </c>
      <c r="E1602" s="243" t="s">
        <v>1</v>
      </c>
      <c r="F1602" s="244" t="s">
        <v>188</v>
      </c>
      <c r="G1602" s="241"/>
      <c r="H1602" s="243" t="s">
        <v>1</v>
      </c>
      <c r="I1602" s="245"/>
      <c r="J1602" s="241"/>
      <c r="K1602" s="241"/>
      <c r="L1602" s="246"/>
      <c r="M1602" s="247"/>
      <c r="N1602" s="248"/>
      <c r="O1602" s="248"/>
      <c r="P1602" s="248"/>
      <c r="Q1602" s="248"/>
      <c r="R1602" s="248"/>
      <c r="S1602" s="248"/>
      <c r="T1602" s="249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0" t="s">
        <v>185</v>
      </c>
      <c r="AU1602" s="250" t="s">
        <v>85</v>
      </c>
      <c r="AV1602" s="13" t="s">
        <v>83</v>
      </c>
      <c r="AW1602" s="13" t="s">
        <v>34</v>
      </c>
      <c r="AX1602" s="13" t="s">
        <v>76</v>
      </c>
      <c r="AY1602" s="250" t="s">
        <v>176</v>
      </c>
    </row>
    <row r="1603" s="13" customFormat="1">
      <c r="A1603" s="13"/>
      <c r="B1603" s="240"/>
      <c r="C1603" s="241"/>
      <c r="D1603" s="242" t="s">
        <v>185</v>
      </c>
      <c r="E1603" s="243" t="s">
        <v>1</v>
      </c>
      <c r="F1603" s="244" t="s">
        <v>1310</v>
      </c>
      <c r="G1603" s="241"/>
      <c r="H1603" s="243" t="s">
        <v>1</v>
      </c>
      <c r="I1603" s="245"/>
      <c r="J1603" s="241"/>
      <c r="K1603" s="241"/>
      <c r="L1603" s="246"/>
      <c r="M1603" s="247"/>
      <c r="N1603" s="248"/>
      <c r="O1603" s="248"/>
      <c r="P1603" s="248"/>
      <c r="Q1603" s="248"/>
      <c r="R1603" s="248"/>
      <c r="S1603" s="248"/>
      <c r="T1603" s="24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0" t="s">
        <v>185</v>
      </c>
      <c r="AU1603" s="250" t="s">
        <v>85</v>
      </c>
      <c r="AV1603" s="13" t="s">
        <v>83</v>
      </c>
      <c r="AW1603" s="13" t="s">
        <v>34</v>
      </c>
      <c r="AX1603" s="13" t="s">
        <v>76</v>
      </c>
      <c r="AY1603" s="250" t="s">
        <v>176</v>
      </c>
    </row>
    <row r="1604" s="14" customFormat="1">
      <c r="A1604" s="14"/>
      <c r="B1604" s="251"/>
      <c r="C1604" s="252"/>
      <c r="D1604" s="242" t="s">
        <v>185</v>
      </c>
      <c r="E1604" s="253" t="s">
        <v>1</v>
      </c>
      <c r="F1604" s="254" t="s">
        <v>1311</v>
      </c>
      <c r="G1604" s="252"/>
      <c r="H1604" s="255">
        <v>289.493</v>
      </c>
      <c r="I1604" s="256"/>
      <c r="J1604" s="252"/>
      <c r="K1604" s="252"/>
      <c r="L1604" s="257"/>
      <c r="M1604" s="258"/>
      <c r="N1604" s="259"/>
      <c r="O1604" s="259"/>
      <c r="P1604" s="259"/>
      <c r="Q1604" s="259"/>
      <c r="R1604" s="259"/>
      <c r="S1604" s="259"/>
      <c r="T1604" s="260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1" t="s">
        <v>185</v>
      </c>
      <c r="AU1604" s="261" t="s">
        <v>85</v>
      </c>
      <c r="AV1604" s="14" t="s">
        <v>85</v>
      </c>
      <c r="AW1604" s="14" t="s">
        <v>34</v>
      </c>
      <c r="AX1604" s="14" t="s">
        <v>76</v>
      </c>
      <c r="AY1604" s="261" t="s">
        <v>176</v>
      </c>
    </row>
    <row r="1605" s="2" customFormat="1" ht="24.15" customHeight="1">
      <c r="A1605" s="39"/>
      <c r="B1605" s="40"/>
      <c r="C1605" s="227" t="s">
        <v>1312</v>
      </c>
      <c r="D1605" s="227" t="s">
        <v>179</v>
      </c>
      <c r="E1605" s="228" t="s">
        <v>1313</v>
      </c>
      <c r="F1605" s="229" t="s">
        <v>1314</v>
      </c>
      <c r="G1605" s="230" t="s">
        <v>252</v>
      </c>
      <c r="H1605" s="231">
        <v>77.430000000000007</v>
      </c>
      <c r="I1605" s="232"/>
      <c r="J1605" s="233">
        <f>ROUND(I1605*H1605,2)</f>
        <v>0</v>
      </c>
      <c r="K1605" s="229" t="s">
        <v>225</v>
      </c>
      <c r="L1605" s="45"/>
      <c r="M1605" s="234" t="s">
        <v>1</v>
      </c>
      <c r="N1605" s="235" t="s">
        <v>41</v>
      </c>
      <c r="O1605" s="92"/>
      <c r="P1605" s="236">
        <f>O1605*H1605</f>
        <v>0</v>
      </c>
      <c r="Q1605" s="236">
        <v>0.00025000000000000001</v>
      </c>
      <c r="R1605" s="236">
        <f>Q1605*H1605</f>
        <v>0.019357500000000003</v>
      </c>
      <c r="S1605" s="236">
        <v>0</v>
      </c>
      <c r="T1605" s="237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38" t="s">
        <v>324</v>
      </c>
      <c r="AT1605" s="238" t="s">
        <v>179</v>
      </c>
      <c r="AU1605" s="238" t="s">
        <v>85</v>
      </c>
      <c r="AY1605" s="18" t="s">
        <v>176</v>
      </c>
      <c r="BE1605" s="239">
        <f>IF(N1605="základní",J1605,0)</f>
        <v>0</v>
      </c>
      <c r="BF1605" s="239">
        <f>IF(N1605="snížená",J1605,0)</f>
        <v>0</v>
      </c>
      <c r="BG1605" s="239">
        <f>IF(N1605="zákl. přenesená",J1605,0)</f>
        <v>0</v>
      </c>
      <c r="BH1605" s="239">
        <f>IF(N1605="sníž. přenesená",J1605,0)</f>
        <v>0</v>
      </c>
      <c r="BI1605" s="239">
        <f>IF(N1605="nulová",J1605,0)</f>
        <v>0</v>
      </c>
      <c r="BJ1605" s="18" t="s">
        <v>83</v>
      </c>
      <c r="BK1605" s="239">
        <f>ROUND(I1605*H1605,2)</f>
        <v>0</v>
      </c>
      <c r="BL1605" s="18" t="s">
        <v>324</v>
      </c>
      <c r="BM1605" s="238" t="s">
        <v>1315</v>
      </c>
    </row>
    <row r="1606" s="2" customFormat="1">
      <c r="A1606" s="39"/>
      <c r="B1606" s="40"/>
      <c r="C1606" s="41"/>
      <c r="D1606" s="262" t="s">
        <v>194</v>
      </c>
      <c r="E1606" s="41"/>
      <c r="F1606" s="263" t="s">
        <v>1316</v>
      </c>
      <c r="G1606" s="41"/>
      <c r="H1606" s="41"/>
      <c r="I1606" s="264"/>
      <c r="J1606" s="41"/>
      <c r="K1606" s="41"/>
      <c r="L1606" s="45"/>
      <c r="M1606" s="265"/>
      <c r="N1606" s="266"/>
      <c r="O1606" s="92"/>
      <c r="P1606" s="92"/>
      <c r="Q1606" s="92"/>
      <c r="R1606" s="92"/>
      <c r="S1606" s="92"/>
      <c r="T1606" s="93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T1606" s="18" t="s">
        <v>194</v>
      </c>
      <c r="AU1606" s="18" t="s">
        <v>85</v>
      </c>
    </row>
    <row r="1607" s="13" customFormat="1">
      <c r="A1607" s="13"/>
      <c r="B1607" s="240"/>
      <c r="C1607" s="241"/>
      <c r="D1607" s="242" t="s">
        <v>185</v>
      </c>
      <c r="E1607" s="243" t="s">
        <v>1</v>
      </c>
      <c r="F1607" s="244" t="s">
        <v>1228</v>
      </c>
      <c r="G1607" s="241"/>
      <c r="H1607" s="243" t="s">
        <v>1</v>
      </c>
      <c r="I1607" s="245"/>
      <c r="J1607" s="241"/>
      <c r="K1607" s="241"/>
      <c r="L1607" s="246"/>
      <c r="M1607" s="247"/>
      <c r="N1607" s="248"/>
      <c r="O1607" s="248"/>
      <c r="P1607" s="248"/>
      <c r="Q1607" s="248"/>
      <c r="R1607" s="248"/>
      <c r="S1607" s="248"/>
      <c r="T1607" s="24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0" t="s">
        <v>185</v>
      </c>
      <c r="AU1607" s="250" t="s">
        <v>85</v>
      </c>
      <c r="AV1607" s="13" t="s">
        <v>83</v>
      </c>
      <c r="AW1607" s="13" t="s">
        <v>34</v>
      </c>
      <c r="AX1607" s="13" t="s">
        <v>76</v>
      </c>
      <c r="AY1607" s="250" t="s">
        <v>176</v>
      </c>
    </row>
    <row r="1608" s="13" customFormat="1">
      <c r="A1608" s="13"/>
      <c r="B1608" s="240"/>
      <c r="C1608" s="241"/>
      <c r="D1608" s="242" t="s">
        <v>185</v>
      </c>
      <c r="E1608" s="243" t="s">
        <v>1</v>
      </c>
      <c r="F1608" s="244" t="s">
        <v>188</v>
      </c>
      <c r="G1608" s="241"/>
      <c r="H1608" s="243" t="s">
        <v>1</v>
      </c>
      <c r="I1608" s="245"/>
      <c r="J1608" s="241"/>
      <c r="K1608" s="241"/>
      <c r="L1608" s="246"/>
      <c r="M1608" s="247"/>
      <c r="N1608" s="248"/>
      <c r="O1608" s="248"/>
      <c r="P1608" s="248"/>
      <c r="Q1608" s="248"/>
      <c r="R1608" s="248"/>
      <c r="S1608" s="248"/>
      <c r="T1608" s="249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0" t="s">
        <v>185</v>
      </c>
      <c r="AU1608" s="250" t="s">
        <v>85</v>
      </c>
      <c r="AV1608" s="13" t="s">
        <v>83</v>
      </c>
      <c r="AW1608" s="13" t="s">
        <v>34</v>
      </c>
      <c r="AX1608" s="13" t="s">
        <v>76</v>
      </c>
      <c r="AY1608" s="250" t="s">
        <v>176</v>
      </c>
    </row>
    <row r="1609" s="13" customFormat="1">
      <c r="A1609" s="13"/>
      <c r="B1609" s="240"/>
      <c r="C1609" s="241"/>
      <c r="D1609" s="242" t="s">
        <v>185</v>
      </c>
      <c r="E1609" s="243" t="s">
        <v>1</v>
      </c>
      <c r="F1609" s="244" t="s">
        <v>1263</v>
      </c>
      <c r="G1609" s="241"/>
      <c r="H1609" s="243" t="s">
        <v>1</v>
      </c>
      <c r="I1609" s="245"/>
      <c r="J1609" s="241"/>
      <c r="K1609" s="241"/>
      <c r="L1609" s="246"/>
      <c r="M1609" s="247"/>
      <c r="N1609" s="248"/>
      <c r="O1609" s="248"/>
      <c r="P1609" s="248"/>
      <c r="Q1609" s="248"/>
      <c r="R1609" s="248"/>
      <c r="S1609" s="248"/>
      <c r="T1609" s="24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0" t="s">
        <v>185</v>
      </c>
      <c r="AU1609" s="250" t="s">
        <v>85</v>
      </c>
      <c r="AV1609" s="13" t="s">
        <v>83</v>
      </c>
      <c r="AW1609" s="13" t="s">
        <v>34</v>
      </c>
      <c r="AX1609" s="13" t="s">
        <v>76</v>
      </c>
      <c r="AY1609" s="250" t="s">
        <v>176</v>
      </c>
    </row>
    <row r="1610" s="13" customFormat="1">
      <c r="A1610" s="13"/>
      <c r="B1610" s="240"/>
      <c r="C1610" s="241"/>
      <c r="D1610" s="242" t="s">
        <v>185</v>
      </c>
      <c r="E1610" s="243" t="s">
        <v>1</v>
      </c>
      <c r="F1610" s="244" t="s">
        <v>188</v>
      </c>
      <c r="G1610" s="241"/>
      <c r="H1610" s="243" t="s">
        <v>1</v>
      </c>
      <c r="I1610" s="245"/>
      <c r="J1610" s="241"/>
      <c r="K1610" s="241"/>
      <c r="L1610" s="246"/>
      <c r="M1610" s="247"/>
      <c r="N1610" s="248"/>
      <c r="O1610" s="248"/>
      <c r="P1610" s="248"/>
      <c r="Q1610" s="248"/>
      <c r="R1610" s="248"/>
      <c r="S1610" s="248"/>
      <c r="T1610" s="24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0" t="s">
        <v>185</v>
      </c>
      <c r="AU1610" s="250" t="s">
        <v>85</v>
      </c>
      <c r="AV1610" s="13" t="s">
        <v>83</v>
      </c>
      <c r="AW1610" s="13" t="s">
        <v>34</v>
      </c>
      <c r="AX1610" s="13" t="s">
        <v>76</v>
      </c>
      <c r="AY1610" s="250" t="s">
        <v>176</v>
      </c>
    </row>
    <row r="1611" s="13" customFormat="1">
      <c r="A1611" s="13"/>
      <c r="B1611" s="240"/>
      <c r="C1611" s="241"/>
      <c r="D1611" s="242" t="s">
        <v>185</v>
      </c>
      <c r="E1611" s="243" t="s">
        <v>1</v>
      </c>
      <c r="F1611" s="244" t="s">
        <v>208</v>
      </c>
      <c r="G1611" s="241"/>
      <c r="H1611" s="243" t="s">
        <v>1</v>
      </c>
      <c r="I1611" s="245"/>
      <c r="J1611" s="241"/>
      <c r="K1611" s="241"/>
      <c r="L1611" s="246"/>
      <c r="M1611" s="247"/>
      <c r="N1611" s="248"/>
      <c r="O1611" s="248"/>
      <c r="P1611" s="248"/>
      <c r="Q1611" s="248"/>
      <c r="R1611" s="248"/>
      <c r="S1611" s="248"/>
      <c r="T1611" s="24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0" t="s">
        <v>185</v>
      </c>
      <c r="AU1611" s="250" t="s">
        <v>85</v>
      </c>
      <c r="AV1611" s="13" t="s">
        <v>83</v>
      </c>
      <c r="AW1611" s="13" t="s">
        <v>34</v>
      </c>
      <c r="AX1611" s="13" t="s">
        <v>76</v>
      </c>
      <c r="AY1611" s="250" t="s">
        <v>176</v>
      </c>
    </row>
    <row r="1612" s="14" customFormat="1">
      <c r="A1612" s="14"/>
      <c r="B1612" s="251"/>
      <c r="C1612" s="252"/>
      <c r="D1612" s="242" t="s">
        <v>185</v>
      </c>
      <c r="E1612" s="253" t="s">
        <v>1</v>
      </c>
      <c r="F1612" s="254" t="s">
        <v>1317</v>
      </c>
      <c r="G1612" s="252"/>
      <c r="H1612" s="255">
        <v>4.6799999999999997</v>
      </c>
      <c r="I1612" s="256"/>
      <c r="J1612" s="252"/>
      <c r="K1612" s="252"/>
      <c r="L1612" s="257"/>
      <c r="M1612" s="258"/>
      <c r="N1612" s="259"/>
      <c r="O1612" s="259"/>
      <c r="P1612" s="259"/>
      <c r="Q1612" s="259"/>
      <c r="R1612" s="259"/>
      <c r="S1612" s="259"/>
      <c r="T1612" s="260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1" t="s">
        <v>185</v>
      </c>
      <c r="AU1612" s="261" t="s">
        <v>85</v>
      </c>
      <c r="AV1612" s="14" t="s">
        <v>85</v>
      </c>
      <c r="AW1612" s="14" t="s">
        <v>34</v>
      </c>
      <c r="AX1612" s="14" t="s">
        <v>76</v>
      </c>
      <c r="AY1612" s="261" t="s">
        <v>176</v>
      </c>
    </row>
    <row r="1613" s="14" customFormat="1">
      <c r="A1613" s="14"/>
      <c r="B1613" s="251"/>
      <c r="C1613" s="252"/>
      <c r="D1613" s="242" t="s">
        <v>185</v>
      </c>
      <c r="E1613" s="253" t="s">
        <v>1</v>
      </c>
      <c r="F1613" s="254" t="s">
        <v>1318</v>
      </c>
      <c r="G1613" s="252"/>
      <c r="H1613" s="255">
        <v>1.8500000000000001</v>
      </c>
      <c r="I1613" s="256"/>
      <c r="J1613" s="252"/>
      <c r="K1613" s="252"/>
      <c r="L1613" s="257"/>
      <c r="M1613" s="258"/>
      <c r="N1613" s="259"/>
      <c r="O1613" s="259"/>
      <c r="P1613" s="259"/>
      <c r="Q1613" s="259"/>
      <c r="R1613" s="259"/>
      <c r="S1613" s="259"/>
      <c r="T1613" s="26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1" t="s">
        <v>185</v>
      </c>
      <c r="AU1613" s="261" t="s">
        <v>85</v>
      </c>
      <c r="AV1613" s="14" t="s">
        <v>85</v>
      </c>
      <c r="AW1613" s="14" t="s">
        <v>34</v>
      </c>
      <c r="AX1613" s="14" t="s">
        <v>76</v>
      </c>
      <c r="AY1613" s="261" t="s">
        <v>176</v>
      </c>
    </row>
    <row r="1614" s="14" customFormat="1">
      <c r="A1614" s="14"/>
      <c r="B1614" s="251"/>
      <c r="C1614" s="252"/>
      <c r="D1614" s="242" t="s">
        <v>185</v>
      </c>
      <c r="E1614" s="253" t="s">
        <v>1</v>
      </c>
      <c r="F1614" s="254" t="s">
        <v>1319</v>
      </c>
      <c r="G1614" s="252"/>
      <c r="H1614" s="255">
        <v>2</v>
      </c>
      <c r="I1614" s="256"/>
      <c r="J1614" s="252"/>
      <c r="K1614" s="252"/>
      <c r="L1614" s="257"/>
      <c r="M1614" s="258"/>
      <c r="N1614" s="259"/>
      <c r="O1614" s="259"/>
      <c r="P1614" s="259"/>
      <c r="Q1614" s="259"/>
      <c r="R1614" s="259"/>
      <c r="S1614" s="259"/>
      <c r="T1614" s="26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1" t="s">
        <v>185</v>
      </c>
      <c r="AU1614" s="261" t="s">
        <v>85</v>
      </c>
      <c r="AV1614" s="14" t="s">
        <v>85</v>
      </c>
      <c r="AW1614" s="14" t="s">
        <v>34</v>
      </c>
      <c r="AX1614" s="14" t="s">
        <v>76</v>
      </c>
      <c r="AY1614" s="261" t="s">
        <v>176</v>
      </c>
    </row>
    <row r="1615" s="14" customFormat="1">
      <c r="A1615" s="14"/>
      <c r="B1615" s="251"/>
      <c r="C1615" s="252"/>
      <c r="D1615" s="242" t="s">
        <v>185</v>
      </c>
      <c r="E1615" s="253" t="s">
        <v>1</v>
      </c>
      <c r="F1615" s="254" t="s">
        <v>1320</v>
      </c>
      <c r="G1615" s="252"/>
      <c r="H1615" s="255">
        <v>7.8099999999999996</v>
      </c>
      <c r="I1615" s="256"/>
      <c r="J1615" s="252"/>
      <c r="K1615" s="252"/>
      <c r="L1615" s="257"/>
      <c r="M1615" s="258"/>
      <c r="N1615" s="259"/>
      <c r="O1615" s="259"/>
      <c r="P1615" s="259"/>
      <c r="Q1615" s="259"/>
      <c r="R1615" s="259"/>
      <c r="S1615" s="259"/>
      <c r="T1615" s="26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1" t="s">
        <v>185</v>
      </c>
      <c r="AU1615" s="261" t="s">
        <v>85</v>
      </c>
      <c r="AV1615" s="14" t="s">
        <v>85</v>
      </c>
      <c r="AW1615" s="14" t="s">
        <v>34</v>
      </c>
      <c r="AX1615" s="14" t="s">
        <v>76</v>
      </c>
      <c r="AY1615" s="261" t="s">
        <v>176</v>
      </c>
    </row>
    <row r="1616" s="14" customFormat="1">
      <c r="A1616" s="14"/>
      <c r="B1616" s="251"/>
      <c r="C1616" s="252"/>
      <c r="D1616" s="242" t="s">
        <v>185</v>
      </c>
      <c r="E1616" s="253" t="s">
        <v>1</v>
      </c>
      <c r="F1616" s="254" t="s">
        <v>1321</v>
      </c>
      <c r="G1616" s="252"/>
      <c r="H1616" s="255">
        <v>5.6500000000000004</v>
      </c>
      <c r="I1616" s="256"/>
      <c r="J1616" s="252"/>
      <c r="K1616" s="252"/>
      <c r="L1616" s="257"/>
      <c r="M1616" s="258"/>
      <c r="N1616" s="259"/>
      <c r="O1616" s="259"/>
      <c r="P1616" s="259"/>
      <c r="Q1616" s="259"/>
      <c r="R1616" s="259"/>
      <c r="S1616" s="259"/>
      <c r="T1616" s="26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1" t="s">
        <v>185</v>
      </c>
      <c r="AU1616" s="261" t="s">
        <v>85</v>
      </c>
      <c r="AV1616" s="14" t="s">
        <v>85</v>
      </c>
      <c r="AW1616" s="14" t="s">
        <v>34</v>
      </c>
      <c r="AX1616" s="14" t="s">
        <v>76</v>
      </c>
      <c r="AY1616" s="261" t="s">
        <v>176</v>
      </c>
    </row>
    <row r="1617" s="14" customFormat="1">
      <c r="A1617" s="14"/>
      <c r="B1617" s="251"/>
      <c r="C1617" s="252"/>
      <c r="D1617" s="242" t="s">
        <v>185</v>
      </c>
      <c r="E1617" s="253" t="s">
        <v>1</v>
      </c>
      <c r="F1617" s="254" t="s">
        <v>1322</v>
      </c>
      <c r="G1617" s="252"/>
      <c r="H1617" s="255">
        <v>1.5</v>
      </c>
      <c r="I1617" s="256"/>
      <c r="J1617" s="252"/>
      <c r="K1617" s="252"/>
      <c r="L1617" s="257"/>
      <c r="M1617" s="258"/>
      <c r="N1617" s="259"/>
      <c r="O1617" s="259"/>
      <c r="P1617" s="259"/>
      <c r="Q1617" s="259"/>
      <c r="R1617" s="259"/>
      <c r="S1617" s="259"/>
      <c r="T1617" s="260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1" t="s">
        <v>185</v>
      </c>
      <c r="AU1617" s="261" t="s">
        <v>85</v>
      </c>
      <c r="AV1617" s="14" t="s">
        <v>85</v>
      </c>
      <c r="AW1617" s="14" t="s">
        <v>34</v>
      </c>
      <c r="AX1617" s="14" t="s">
        <v>76</v>
      </c>
      <c r="AY1617" s="261" t="s">
        <v>176</v>
      </c>
    </row>
    <row r="1618" s="13" customFormat="1">
      <c r="A1618" s="13"/>
      <c r="B1618" s="240"/>
      <c r="C1618" s="241"/>
      <c r="D1618" s="242" t="s">
        <v>185</v>
      </c>
      <c r="E1618" s="243" t="s">
        <v>1</v>
      </c>
      <c r="F1618" s="244" t="s">
        <v>188</v>
      </c>
      <c r="G1618" s="241"/>
      <c r="H1618" s="243" t="s">
        <v>1</v>
      </c>
      <c r="I1618" s="245"/>
      <c r="J1618" s="241"/>
      <c r="K1618" s="241"/>
      <c r="L1618" s="246"/>
      <c r="M1618" s="247"/>
      <c r="N1618" s="248"/>
      <c r="O1618" s="248"/>
      <c r="P1618" s="248"/>
      <c r="Q1618" s="248"/>
      <c r="R1618" s="248"/>
      <c r="S1618" s="248"/>
      <c r="T1618" s="249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0" t="s">
        <v>185</v>
      </c>
      <c r="AU1618" s="250" t="s">
        <v>85</v>
      </c>
      <c r="AV1618" s="13" t="s">
        <v>83</v>
      </c>
      <c r="AW1618" s="13" t="s">
        <v>34</v>
      </c>
      <c r="AX1618" s="13" t="s">
        <v>76</v>
      </c>
      <c r="AY1618" s="250" t="s">
        <v>176</v>
      </c>
    </row>
    <row r="1619" s="13" customFormat="1">
      <c r="A1619" s="13"/>
      <c r="B1619" s="240"/>
      <c r="C1619" s="241"/>
      <c r="D1619" s="242" t="s">
        <v>185</v>
      </c>
      <c r="E1619" s="243" t="s">
        <v>1</v>
      </c>
      <c r="F1619" s="244" t="s">
        <v>216</v>
      </c>
      <c r="G1619" s="241"/>
      <c r="H1619" s="243" t="s">
        <v>1</v>
      </c>
      <c r="I1619" s="245"/>
      <c r="J1619" s="241"/>
      <c r="K1619" s="241"/>
      <c r="L1619" s="246"/>
      <c r="M1619" s="247"/>
      <c r="N1619" s="248"/>
      <c r="O1619" s="248"/>
      <c r="P1619" s="248"/>
      <c r="Q1619" s="248"/>
      <c r="R1619" s="248"/>
      <c r="S1619" s="248"/>
      <c r="T1619" s="24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0" t="s">
        <v>185</v>
      </c>
      <c r="AU1619" s="250" t="s">
        <v>85</v>
      </c>
      <c r="AV1619" s="13" t="s">
        <v>83</v>
      </c>
      <c r="AW1619" s="13" t="s">
        <v>34</v>
      </c>
      <c r="AX1619" s="13" t="s">
        <v>76</v>
      </c>
      <c r="AY1619" s="250" t="s">
        <v>176</v>
      </c>
    </row>
    <row r="1620" s="14" customFormat="1">
      <c r="A1620" s="14"/>
      <c r="B1620" s="251"/>
      <c r="C1620" s="252"/>
      <c r="D1620" s="242" t="s">
        <v>185</v>
      </c>
      <c r="E1620" s="253" t="s">
        <v>1</v>
      </c>
      <c r="F1620" s="254" t="s">
        <v>1323</v>
      </c>
      <c r="G1620" s="252"/>
      <c r="H1620" s="255">
        <v>5.2199999999999998</v>
      </c>
      <c r="I1620" s="256"/>
      <c r="J1620" s="252"/>
      <c r="K1620" s="252"/>
      <c r="L1620" s="257"/>
      <c r="M1620" s="258"/>
      <c r="N1620" s="259"/>
      <c r="O1620" s="259"/>
      <c r="P1620" s="259"/>
      <c r="Q1620" s="259"/>
      <c r="R1620" s="259"/>
      <c r="S1620" s="259"/>
      <c r="T1620" s="26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1" t="s">
        <v>185</v>
      </c>
      <c r="AU1620" s="261" t="s">
        <v>85</v>
      </c>
      <c r="AV1620" s="14" t="s">
        <v>85</v>
      </c>
      <c r="AW1620" s="14" t="s">
        <v>34</v>
      </c>
      <c r="AX1620" s="14" t="s">
        <v>76</v>
      </c>
      <c r="AY1620" s="261" t="s">
        <v>176</v>
      </c>
    </row>
    <row r="1621" s="14" customFormat="1">
      <c r="A1621" s="14"/>
      <c r="B1621" s="251"/>
      <c r="C1621" s="252"/>
      <c r="D1621" s="242" t="s">
        <v>185</v>
      </c>
      <c r="E1621" s="253" t="s">
        <v>1</v>
      </c>
      <c r="F1621" s="254" t="s">
        <v>1324</v>
      </c>
      <c r="G1621" s="252"/>
      <c r="H1621" s="255">
        <v>5.5499999999999998</v>
      </c>
      <c r="I1621" s="256"/>
      <c r="J1621" s="252"/>
      <c r="K1621" s="252"/>
      <c r="L1621" s="257"/>
      <c r="M1621" s="258"/>
      <c r="N1621" s="259"/>
      <c r="O1621" s="259"/>
      <c r="P1621" s="259"/>
      <c r="Q1621" s="259"/>
      <c r="R1621" s="259"/>
      <c r="S1621" s="259"/>
      <c r="T1621" s="260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1" t="s">
        <v>185</v>
      </c>
      <c r="AU1621" s="261" t="s">
        <v>85</v>
      </c>
      <c r="AV1621" s="14" t="s">
        <v>85</v>
      </c>
      <c r="AW1621" s="14" t="s">
        <v>34</v>
      </c>
      <c r="AX1621" s="14" t="s">
        <v>76</v>
      </c>
      <c r="AY1621" s="261" t="s">
        <v>176</v>
      </c>
    </row>
    <row r="1622" s="14" customFormat="1">
      <c r="A1622" s="14"/>
      <c r="B1622" s="251"/>
      <c r="C1622" s="252"/>
      <c r="D1622" s="242" t="s">
        <v>185</v>
      </c>
      <c r="E1622" s="253" t="s">
        <v>1</v>
      </c>
      <c r="F1622" s="254" t="s">
        <v>1325</v>
      </c>
      <c r="G1622" s="252"/>
      <c r="H1622" s="255">
        <v>4.46</v>
      </c>
      <c r="I1622" s="256"/>
      <c r="J1622" s="252"/>
      <c r="K1622" s="252"/>
      <c r="L1622" s="257"/>
      <c r="M1622" s="258"/>
      <c r="N1622" s="259"/>
      <c r="O1622" s="259"/>
      <c r="P1622" s="259"/>
      <c r="Q1622" s="259"/>
      <c r="R1622" s="259"/>
      <c r="S1622" s="259"/>
      <c r="T1622" s="26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1" t="s">
        <v>185</v>
      </c>
      <c r="AU1622" s="261" t="s">
        <v>85</v>
      </c>
      <c r="AV1622" s="14" t="s">
        <v>85</v>
      </c>
      <c r="AW1622" s="14" t="s">
        <v>34</v>
      </c>
      <c r="AX1622" s="14" t="s">
        <v>76</v>
      </c>
      <c r="AY1622" s="261" t="s">
        <v>176</v>
      </c>
    </row>
    <row r="1623" s="14" customFormat="1">
      <c r="A1623" s="14"/>
      <c r="B1623" s="251"/>
      <c r="C1623" s="252"/>
      <c r="D1623" s="242" t="s">
        <v>185</v>
      </c>
      <c r="E1623" s="253" t="s">
        <v>1</v>
      </c>
      <c r="F1623" s="254" t="s">
        <v>1326</v>
      </c>
      <c r="G1623" s="252"/>
      <c r="H1623" s="255">
        <v>5.4400000000000004</v>
      </c>
      <c r="I1623" s="256"/>
      <c r="J1623" s="252"/>
      <c r="K1623" s="252"/>
      <c r="L1623" s="257"/>
      <c r="M1623" s="258"/>
      <c r="N1623" s="259"/>
      <c r="O1623" s="259"/>
      <c r="P1623" s="259"/>
      <c r="Q1623" s="259"/>
      <c r="R1623" s="259"/>
      <c r="S1623" s="259"/>
      <c r="T1623" s="260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1" t="s">
        <v>185</v>
      </c>
      <c r="AU1623" s="261" t="s">
        <v>85</v>
      </c>
      <c r="AV1623" s="14" t="s">
        <v>85</v>
      </c>
      <c r="AW1623" s="14" t="s">
        <v>34</v>
      </c>
      <c r="AX1623" s="14" t="s">
        <v>76</v>
      </c>
      <c r="AY1623" s="261" t="s">
        <v>176</v>
      </c>
    </row>
    <row r="1624" s="14" customFormat="1">
      <c r="A1624" s="14"/>
      <c r="B1624" s="251"/>
      <c r="C1624" s="252"/>
      <c r="D1624" s="242" t="s">
        <v>185</v>
      </c>
      <c r="E1624" s="253" t="s">
        <v>1</v>
      </c>
      <c r="F1624" s="254" t="s">
        <v>1327</v>
      </c>
      <c r="G1624" s="252"/>
      <c r="H1624" s="255">
        <v>8.8599999999999994</v>
      </c>
      <c r="I1624" s="256"/>
      <c r="J1624" s="252"/>
      <c r="K1624" s="252"/>
      <c r="L1624" s="257"/>
      <c r="M1624" s="258"/>
      <c r="N1624" s="259"/>
      <c r="O1624" s="259"/>
      <c r="P1624" s="259"/>
      <c r="Q1624" s="259"/>
      <c r="R1624" s="259"/>
      <c r="S1624" s="259"/>
      <c r="T1624" s="260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1" t="s">
        <v>185</v>
      </c>
      <c r="AU1624" s="261" t="s">
        <v>85</v>
      </c>
      <c r="AV1624" s="14" t="s">
        <v>85</v>
      </c>
      <c r="AW1624" s="14" t="s">
        <v>34</v>
      </c>
      <c r="AX1624" s="14" t="s">
        <v>76</v>
      </c>
      <c r="AY1624" s="261" t="s">
        <v>176</v>
      </c>
    </row>
    <row r="1625" s="14" customFormat="1">
      <c r="A1625" s="14"/>
      <c r="B1625" s="251"/>
      <c r="C1625" s="252"/>
      <c r="D1625" s="242" t="s">
        <v>185</v>
      </c>
      <c r="E1625" s="253" t="s">
        <v>1</v>
      </c>
      <c r="F1625" s="254" t="s">
        <v>1328</v>
      </c>
      <c r="G1625" s="252"/>
      <c r="H1625" s="255">
        <v>1.25</v>
      </c>
      <c r="I1625" s="256"/>
      <c r="J1625" s="252"/>
      <c r="K1625" s="252"/>
      <c r="L1625" s="257"/>
      <c r="M1625" s="258"/>
      <c r="N1625" s="259"/>
      <c r="O1625" s="259"/>
      <c r="P1625" s="259"/>
      <c r="Q1625" s="259"/>
      <c r="R1625" s="259"/>
      <c r="S1625" s="259"/>
      <c r="T1625" s="260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1" t="s">
        <v>185</v>
      </c>
      <c r="AU1625" s="261" t="s">
        <v>85</v>
      </c>
      <c r="AV1625" s="14" t="s">
        <v>85</v>
      </c>
      <c r="AW1625" s="14" t="s">
        <v>34</v>
      </c>
      <c r="AX1625" s="14" t="s">
        <v>76</v>
      </c>
      <c r="AY1625" s="261" t="s">
        <v>176</v>
      </c>
    </row>
    <row r="1626" s="14" customFormat="1">
      <c r="A1626" s="14"/>
      <c r="B1626" s="251"/>
      <c r="C1626" s="252"/>
      <c r="D1626" s="242" t="s">
        <v>185</v>
      </c>
      <c r="E1626" s="253" t="s">
        <v>1</v>
      </c>
      <c r="F1626" s="254" t="s">
        <v>1329</v>
      </c>
      <c r="G1626" s="252"/>
      <c r="H1626" s="255">
        <v>4.8799999999999999</v>
      </c>
      <c r="I1626" s="256"/>
      <c r="J1626" s="252"/>
      <c r="K1626" s="252"/>
      <c r="L1626" s="257"/>
      <c r="M1626" s="258"/>
      <c r="N1626" s="259"/>
      <c r="O1626" s="259"/>
      <c r="P1626" s="259"/>
      <c r="Q1626" s="259"/>
      <c r="R1626" s="259"/>
      <c r="S1626" s="259"/>
      <c r="T1626" s="260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1" t="s">
        <v>185</v>
      </c>
      <c r="AU1626" s="261" t="s">
        <v>85</v>
      </c>
      <c r="AV1626" s="14" t="s">
        <v>85</v>
      </c>
      <c r="AW1626" s="14" t="s">
        <v>34</v>
      </c>
      <c r="AX1626" s="14" t="s">
        <v>76</v>
      </c>
      <c r="AY1626" s="261" t="s">
        <v>176</v>
      </c>
    </row>
    <row r="1627" s="14" customFormat="1">
      <c r="A1627" s="14"/>
      <c r="B1627" s="251"/>
      <c r="C1627" s="252"/>
      <c r="D1627" s="242" t="s">
        <v>185</v>
      </c>
      <c r="E1627" s="253" t="s">
        <v>1</v>
      </c>
      <c r="F1627" s="254" t="s">
        <v>1330</v>
      </c>
      <c r="G1627" s="252"/>
      <c r="H1627" s="255">
        <v>1.3</v>
      </c>
      <c r="I1627" s="256"/>
      <c r="J1627" s="252"/>
      <c r="K1627" s="252"/>
      <c r="L1627" s="257"/>
      <c r="M1627" s="258"/>
      <c r="N1627" s="259"/>
      <c r="O1627" s="259"/>
      <c r="P1627" s="259"/>
      <c r="Q1627" s="259"/>
      <c r="R1627" s="259"/>
      <c r="S1627" s="259"/>
      <c r="T1627" s="260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1" t="s">
        <v>185</v>
      </c>
      <c r="AU1627" s="261" t="s">
        <v>85</v>
      </c>
      <c r="AV1627" s="14" t="s">
        <v>85</v>
      </c>
      <c r="AW1627" s="14" t="s">
        <v>34</v>
      </c>
      <c r="AX1627" s="14" t="s">
        <v>76</v>
      </c>
      <c r="AY1627" s="261" t="s">
        <v>176</v>
      </c>
    </row>
    <row r="1628" s="14" customFormat="1">
      <c r="A1628" s="14"/>
      <c r="B1628" s="251"/>
      <c r="C1628" s="252"/>
      <c r="D1628" s="242" t="s">
        <v>185</v>
      </c>
      <c r="E1628" s="253" t="s">
        <v>1</v>
      </c>
      <c r="F1628" s="254" t="s">
        <v>1331</v>
      </c>
      <c r="G1628" s="252"/>
      <c r="H1628" s="255">
        <v>5.7000000000000002</v>
      </c>
      <c r="I1628" s="256"/>
      <c r="J1628" s="252"/>
      <c r="K1628" s="252"/>
      <c r="L1628" s="257"/>
      <c r="M1628" s="258"/>
      <c r="N1628" s="259"/>
      <c r="O1628" s="259"/>
      <c r="P1628" s="259"/>
      <c r="Q1628" s="259"/>
      <c r="R1628" s="259"/>
      <c r="S1628" s="259"/>
      <c r="T1628" s="26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1" t="s">
        <v>185</v>
      </c>
      <c r="AU1628" s="261" t="s">
        <v>85</v>
      </c>
      <c r="AV1628" s="14" t="s">
        <v>85</v>
      </c>
      <c r="AW1628" s="14" t="s">
        <v>34</v>
      </c>
      <c r="AX1628" s="14" t="s">
        <v>76</v>
      </c>
      <c r="AY1628" s="261" t="s">
        <v>176</v>
      </c>
    </row>
    <row r="1629" s="14" customFormat="1">
      <c r="A1629" s="14"/>
      <c r="B1629" s="251"/>
      <c r="C1629" s="252"/>
      <c r="D1629" s="242" t="s">
        <v>185</v>
      </c>
      <c r="E1629" s="253" t="s">
        <v>1</v>
      </c>
      <c r="F1629" s="254" t="s">
        <v>1332</v>
      </c>
      <c r="G1629" s="252"/>
      <c r="H1629" s="255">
        <v>3.7999999999999998</v>
      </c>
      <c r="I1629" s="256"/>
      <c r="J1629" s="252"/>
      <c r="K1629" s="252"/>
      <c r="L1629" s="257"/>
      <c r="M1629" s="258"/>
      <c r="N1629" s="259"/>
      <c r="O1629" s="259"/>
      <c r="P1629" s="259"/>
      <c r="Q1629" s="259"/>
      <c r="R1629" s="259"/>
      <c r="S1629" s="259"/>
      <c r="T1629" s="260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1" t="s">
        <v>185</v>
      </c>
      <c r="AU1629" s="261" t="s">
        <v>85</v>
      </c>
      <c r="AV1629" s="14" t="s">
        <v>85</v>
      </c>
      <c r="AW1629" s="14" t="s">
        <v>34</v>
      </c>
      <c r="AX1629" s="14" t="s">
        <v>76</v>
      </c>
      <c r="AY1629" s="261" t="s">
        <v>176</v>
      </c>
    </row>
    <row r="1630" s="14" customFormat="1">
      <c r="A1630" s="14"/>
      <c r="B1630" s="251"/>
      <c r="C1630" s="252"/>
      <c r="D1630" s="242" t="s">
        <v>185</v>
      </c>
      <c r="E1630" s="253" t="s">
        <v>1</v>
      </c>
      <c r="F1630" s="254" t="s">
        <v>1333</v>
      </c>
      <c r="G1630" s="252"/>
      <c r="H1630" s="255">
        <v>3.8300000000000001</v>
      </c>
      <c r="I1630" s="256"/>
      <c r="J1630" s="252"/>
      <c r="K1630" s="252"/>
      <c r="L1630" s="257"/>
      <c r="M1630" s="258"/>
      <c r="N1630" s="259"/>
      <c r="O1630" s="259"/>
      <c r="P1630" s="259"/>
      <c r="Q1630" s="259"/>
      <c r="R1630" s="259"/>
      <c r="S1630" s="259"/>
      <c r="T1630" s="26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1" t="s">
        <v>185</v>
      </c>
      <c r="AU1630" s="261" t="s">
        <v>85</v>
      </c>
      <c r="AV1630" s="14" t="s">
        <v>85</v>
      </c>
      <c r="AW1630" s="14" t="s">
        <v>34</v>
      </c>
      <c r="AX1630" s="14" t="s">
        <v>76</v>
      </c>
      <c r="AY1630" s="261" t="s">
        <v>176</v>
      </c>
    </row>
    <row r="1631" s="14" customFormat="1">
      <c r="A1631" s="14"/>
      <c r="B1631" s="251"/>
      <c r="C1631" s="252"/>
      <c r="D1631" s="242" t="s">
        <v>185</v>
      </c>
      <c r="E1631" s="253" t="s">
        <v>1</v>
      </c>
      <c r="F1631" s="254" t="s">
        <v>1334</v>
      </c>
      <c r="G1631" s="252"/>
      <c r="H1631" s="255">
        <v>3.6499999999999999</v>
      </c>
      <c r="I1631" s="256"/>
      <c r="J1631" s="252"/>
      <c r="K1631" s="252"/>
      <c r="L1631" s="257"/>
      <c r="M1631" s="258"/>
      <c r="N1631" s="259"/>
      <c r="O1631" s="259"/>
      <c r="P1631" s="259"/>
      <c r="Q1631" s="259"/>
      <c r="R1631" s="259"/>
      <c r="S1631" s="259"/>
      <c r="T1631" s="260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1" t="s">
        <v>185</v>
      </c>
      <c r="AU1631" s="261" t="s">
        <v>85</v>
      </c>
      <c r="AV1631" s="14" t="s">
        <v>85</v>
      </c>
      <c r="AW1631" s="14" t="s">
        <v>34</v>
      </c>
      <c r="AX1631" s="14" t="s">
        <v>76</v>
      </c>
      <c r="AY1631" s="261" t="s">
        <v>176</v>
      </c>
    </row>
    <row r="1632" s="2" customFormat="1" ht="24.15" customHeight="1">
      <c r="A1632" s="39"/>
      <c r="B1632" s="40"/>
      <c r="C1632" s="227" t="s">
        <v>1335</v>
      </c>
      <c r="D1632" s="227" t="s">
        <v>179</v>
      </c>
      <c r="E1632" s="228" t="s">
        <v>1336</v>
      </c>
      <c r="F1632" s="229" t="s">
        <v>1337</v>
      </c>
      <c r="G1632" s="230" t="s">
        <v>252</v>
      </c>
      <c r="H1632" s="231">
        <v>77.430000000000007</v>
      </c>
      <c r="I1632" s="232"/>
      <c r="J1632" s="233">
        <f>ROUND(I1632*H1632,2)</f>
        <v>0</v>
      </c>
      <c r="K1632" s="229" t="s">
        <v>225</v>
      </c>
      <c r="L1632" s="45"/>
      <c r="M1632" s="234" t="s">
        <v>1</v>
      </c>
      <c r="N1632" s="235" t="s">
        <v>41</v>
      </c>
      <c r="O1632" s="92"/>
      <c r="P1632" s="236">
        <f>O1632*H1632</f>
        <v>0</v>
      </c>
      <c r="Q1632" s="236">
        <v>0.00029999999999999997</v>
      </c>
      <c r="R1632" s="236">
        <f>Q1632*H1632</f>
        <v>0.023229</v>
      </c>
      <c r="S1632" s="236">
        <v>0</v>
      </c>
      <c r="T1632" s="237">
        <f>S1632*H1632</f>
        <v>0</v>
      </c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R1632" s="238" t="s">
        <v>324</v>
      </c>
      <c r="AT1632" s="238" t="s">
        <v>179</v>
      </c>
      <c r="AU1632" s="238" t="s">
        <v>85</v>
      </c>
      <c r="AY1632" s="18" t="s">
        <v>176</v>
      </c>
      <c r="BE1632" s="239">
        <f>IF(N1632="základní",J1632,0)</f>
        <v>0</v>
      </c>
      <c r="BF1632" s="239">
        <f>IF(N1632="snížená",J1632,0)</f>
        <v>0</v>
      </c>
      <c r="BG1632" s="239">
        <f>IF(N1632="zákl. přenesená",J1632,0)</f>
        <v>0</v>
      </c>
      <c r="BH1632" s="239">
        <f>IF(N1632="sníž. přenesená",J1632,0)</f>
        <v>0</v>
      </c>
      <c r="BI1632" s="239">
        <f>IF(N1632="nulová",J1632,0)</f>
        <v>0</v>
      </c>
      <c r="BJ1632" s="18" t="s">
        <v>83</v>
      </c>
      <c r="BK1632" s="239">
        <f>ROUND(I1632*H1632,2)</f>
        <v>0</v>
      </c>
      <c r="BL1632" s="18" t="s">
        <v>324</v>
      </c>
      <c r="BM1632" s="238" t="s">
        <v>1338</v>
      </c>
    </row>
    <row r="1633" s="2" customFormat="1">
      <c r="A1633" s="39"/>
      <c r="B1633" s="40"/>
      <c r="C1633" s="41"/>
      <c r="D1633" s="262" t="s">
        <v>194</v>
      </c>
      <c r="E1633" s="41"/>
      <c r="F1633" s="263" t="s">
        <v>1339</v>
      </c>
      <c r="G1633" s="41"/>
      <c r="H1633" s="41"/>
      <c r="I1633" s="264"/>
      <c r="J1633" s="41"/>
      <c r="K1633" s="41"/>
      <c r="L1633" s="45"/>
      <c r="M1633" s="265"/>
      <c r="N1633" s="266"/>
      <c r="O1633" s="92"/>
      <c r="P1633" s="92"/>
      <c r="Q1633" s="92"/>
      <c r="R1633" s="92"/>
      <c r="S1633" s="92"/>
      <c r="T1633" s="93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T1633" s="18" t="s">
        <v>194</v>
      </c>
      <c r="AU1633" s="18" t="s">
        <v>85</v>
      </c>
    </row>
    <row r="1634" s="2" customFormat="1" ht="21.75" customHeight="1">
      <c r="A1634" s="39"/>
      <c r="B1634" s="40"/>
      <c r="C1634" s="227" t="s">
        <v>1340</v>
      </c>
      <c r="D1634" s="227" t="s">
        <v>179</v>
      </c>
      <c r="E1634" s="228" t="s">
        <v>1341</v>
      </c>
      <c r="F1634" s="229" t="s">
        <v>1342</v>
      </c>
      <c r="G1634" s="230" t="s">
        <v>252</v>
      </c>
      <c r="H1634" s="231">
        <v>20</v>
      </c>
      <c r="I1634" s="232"/>
      <c r="J1634" s="233">
        <f>ROUND(I1634*H1634,2)</f>
        <v>0</v>
      </c>
      <c r="K1634" s="229" t="s">
        <v>225</v>
      </c>
      <c r="L1634" s="45"/>
      <c r="M1634" s="234" t="s">
        <v>1</v>
      </c>
      <c r="N1634" s="235" t="s">
        <v>41</v>
      </c>
      <c r="O1634" s="92"/>
      <c r="P1634" s="236">
        <f>O1634*H1634</f>
        <v>0</v>
      </c>
      <c r="Q1634" s="236">
        <v>0.0051900000000000002</v>
      </c>
      <c r="R1634" s="236">
        <f>Q1634*H1634</f>
        <v>0.1038</v>
      </c>
      <c r="S1634" s="236">
        <v>0</v>
      </c>
      <c r="T1634" s="237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38" t="s">
        <v>324</v>
      </c>
      <c r="AT1634" s="238" t="s">
        <v>179</v>
      </c>
      <c r="AU1634" s="238" t="s">
        <v>85</v>
      </c>
      <c r="AY1634" s="18" t="s">
        <v>176</v>
      </c>
      <c r="BE1634" s="239">
        <f>IF(N1634="základní",J1634,0)</f>
        <v>0</v>
      </c>
      <c r="BF1634" s="239">
        <f>IF(N1634="snížená",J1634,0)</f>
        <v>0</v>
      </c>
      <c r="BG1634" s="239">
        <f>IF(N1634="zákl. přenesená",J1634,0)</f>
        <v>0</v>
      </c>
      <c r="BH1634" s="239">
        <f>IF(N1634="sníž. přenesená",J1634,0)</f>
        <v>0</v>
      </c>
      <c r="BI1634" s="239">
        <f>IF(N1634="nulová",J1634,0)</f>
        <v>0</v>
      </c>
      <c r="BJ1634" s="18" t="s">
        <v>83</v>
      </c>
      <c r="BK1634" s="239">
        <f>ROUND(I1634*H1634,2)</f>
        <v>0</v>
      </c>
      <c r="BL1634" s="18" t="s">
        <v>324</v>
      </c>
      <c r="BM1634" s="238" t="s">
        <v>1343</v>
      </c>
    </row>
    <row r="1635" s="2" customFormat="1">
      <c r="A1635" s="39"/>
      <c r="B1635" s="40"/>
      <c r="C1635" s="41"/>
      <c r="D1635" s="262" t="s">
        <v>194</v>
      </c>
      <c r="E1635" s="41"/>
      <c r="F1635" s="263" t="s">
        <v>1344</v>
      </c>
      <c r="G1635" s="41"/>
      <c r="H1635" s="41"/>
      <c r="I1635" s="264"/>
      <c r="J1635" s="41"/>
      <c r="K1635" s="41"/>
      <c r="L1635" s="45"/>
      <c r="M1635" s="265"/>
      <c r="N1635" s="266"/>
      <c r="O1635" s="92"/>
      <c r="P1635" s="92"/>
      <c r="Q1635" s="92"/>
      <c r="R1635" s="92"/>
      <c r="S1635" s="92"/>
      <c r="T1635" s="93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T1635" s="18" t="s">
        <v>194</v>
      </c>
      <c r="AU1635" s="18" t="s">
        <v>85</v>
      </c>
    </row>
    <row r="1636" s="13" customFormat="1">
      <c r="A1636" s="13"/>
      <c r="B1636" s="240"/>
      <c r="C1636" s="241"/>
      <c r="D1636" s="242" t="s">
        <v>185</v>
      </c>
      <c r="E1636" s="243" t="s">
        <v>1</v>
      </c>
      <c r="F1636" s="244" t="s">
        <v>1228</v>
      </c>
      <c r="G1636" s="241"/>
      <c r="H1636" s="243" t="s">
        <v>1</v>
      </c>
      <c r="I1636" s="245"/>
      <c r="J1636" s="241"/>
      <c r="K1636" s="241"/>
      <c r="L1636" s="246"/>
      <c r="M1636" s="247"/>
      <c r="N1636" s="248"/>
      <c r="O1636" s="248"/>
      <c r="P1636" s="248"/>
      <c r="Q1636" s="248"/>
      <c r="R1636" s="248"/>
      <c r="S1636" s="248"/>
      <c r="T1636" s="249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0" t="s">
        <v>185</v>
      </c>
      <c r="AU1636" s="250" t="s">
        <v>85</v>
      </c>
      <c r="AV1636" s="13" t="s">
        <v>83</v>
      </c>
      <c r="AW1636" s="13" t="s">
        <v>34</v>
      </c>
      <c r="AX1636" s="13" t="s">
        <v>76</v>
      </c>
      <c r="AY1636" s="250" t="s">
        <v>176</v>
      </c>
    </row>
    <row r="1637" s="13" customFormat="1">
      <c r="A1637" s="13"/>
      <c r="B1637" s="240"/>
      <c r="C1637" s="241"/>
      <c r="D1637" s="242" t="s">
        <v>185</v>
      </c>
      <c r="E1637" s="243" t="s">
        <v>1</v>
      </c>
      <c r="F1637" s="244" t="s">
        <v>188</v>
      </c>
      <c r="G1637" s="241"/>
      <c r="H1637" s="243" t="s">
        <v>1</v>
      </c>
      <c r="I1637" s="245"/>
      <c r="J1637" s="241"/>
      <c r="K1637" s="241"/>
      <c r="L1637" s="246"/>
      <c r="M1637" s="247"/>
      <c r="N1637" s="248"/>
      <c r="O1637" s="248"/>
      <c r="P1637" s="248"/>
      <c r="Q1637" s="248"/>
      <c r="R1637" s="248"/>
      <c r="S1637" s="248"/>
      <c r="T1637" s="24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0" t="s">
        <v>185</v>
      </c>
      <c r="AU1637" s="250" t="s">
        <v>85</v>
      </c>
      <c r="AV1637" s="13" t="s">
        <v>83</v>
      </c>
      <c r="AW1637" s="13" t="s">
        <v>34</v>
      </c>
      <c r="AX1637" s="13" t="s">
        <v>76</v>
      </c>
      <c r="AY1637" s="250" t="s">
        <v>176</v>
      </c>
    </row>
    <row r="1638" s="13" customFormat="1">
      <c r="A1638" s="13"/>
      <c r="B1638" s="240"/>
      <c r="C1638" s="241"/>
      <c r="D1638" s="242" t="s">
        <v>185</v>
      </c>
      <c r="E1638" s="243" t="s">
        <v>1</v>
      </c>
      <c r="F1638" s="244" t="s">
        <v>1345</v>
      </c>
      <c r="G1638" s="241"/>
      <c r="H1638" s="243" t="s">
        <v>1</v>
      </c>
      <c r="I1638" s="245"/>
      <c r="J1638" s="241"/>
      <c r="K1638" s="241"/>
      <c r="L1638" s="246"/>
      <c r="M1638" s="247"/>
      <c r="N1638" s="248"/>
      <c r="O1638" s="248"/>
      <c r="P1638" s="248"/>
      <c r="Q1638" s="248"/>
      <c r="R1638" s="248"/>
      <c r="S1638" s="248"/>
      <c r="T1638" s="249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0" t="s">
        <v>185</v>
      </c>
      <c r="AU1638" s="250" t="s">
        <v>85</v>
      </c>
      <c r="AV1638" s="13" t="s">
        <v>83</v>
      </c>
      <c r="AW1638" s="13" t="s">
        <v>34</v>
      </c>
      <c r="AX1638" s="13" t="s">
        <v>76</v>
      </c>
      <c r="AY1638" s="250" t="s">
        <v>176</v>
      </c>
    </row>
    <row r="1639" s="14" customFormat="1">
      <c r="A1639" s="14"/>
      <c r="B1639" s="251"/>
      <c r="C1639" s="252"/>
      <c r="D1639" s="242" t="s">
        <v>185</v>
      </c>
      <c r="E1639" s="253" t="s">
        <v>1</v>
      </c>
      <c r="F1639" s="254" t="s">
        <v>1346</v>
      </c>
      <c r="G1639" s="252"/>
      <c r="H1639" s="255">
        <v>20</v>
      </c>
      <c r="I1639" s="256"/>
      <c r="J1639" s="252"/>
      <c r="K1639" s="252"/>
      <c r="L1639" s="257"/>
      <c r="M1639" s="258"/>
      <c r="N1639" s="259"/>
      <c r="O1639" s="259"/>
      <c r="P1639" s="259"/>
      <c r="Q1639" s="259"/>
      <c r="R1639" s="259"/>
      <c r="S1639" s="259"/>
      <c r="T1639" s="260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1" t="s">
        <v>185</v>
      </c>
      <c r="AU1639" s="261" t="s">
        <v>85</v>
      </c>
      <c r="AV1639" s="14" t="s">
        <v>85</v>
      </c>
      <c r="AW1639" s="14" t="s">
        <v>34</v>
      </c>
      <c r="AX1639" s="14" t="s">
        <v>76</v>
      </c>
      <c r="AY1639" s="261" t="s">
        <v>176</v>
      </c>
    </row>
    <row r="1640" s="2" customFormat="1" ht="16.5" customHeight="1">
      <c r="A1640" s="39"/>
      <c r="B1640" s="40"/>
      <c r="C1640" s="227" t="s">
        <v>1347</v>
      </c>
      <c r="D1640" s="227" t="s">
        <v>179</v>
      </c>
      <c r="E1640" s="228" t="s">
        <v>1348</v>
      </c>
      <c r="F1640" s="229" t="s">
        <v>1349</v>
      </c>
      <c r="G1640" s="230" t="s">
        <v>243</v>
      </c>
      <c r="H1640" s="231">
        <v>289.493</v>
      </c>
      <c r="I1640" s="232"/>
      <c r="J1640" s="233">
        <f>ROUND(I1640*H1640,2)</f>
        <v>0</v>
      </c>
      <c r="K1640" s="229" t="s">
        <v>225</v>
      </c>
      <c r="L1640" s="45"/>
      <c r="M1640" s="234" t="s">
        <v>1</v>
      </c>
      <c r="N1640" s="235" t="s">
        <v>41</v>
      </c>
      <c r="O1640" s="92"/>
      <c r="P1640" s="236">
        <f>O1640*H1640</f>
        <v>0</v>
      </c>
      <c r="Q1640" s="236">
        <v>0.0032000000000000002</v>
      </c>
      <c r="R1640" s="236">
        <f>Q1640*H1640</f>
        <v>0.92637760000000002</v>
      </c>
      <c r="S1640" s="236">
        <v>0</v>
      </c>
      <c r="T1640" s="237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38" t="s">
        <v>324</v>
      </c>
      <c r="AT1640" s="238" t="s">
        <v>179</v>
      </c>
      <c r="AU1640" s="238" t="s">
        <v>85</v>
      </c>
      <c r="AY1640" s="18" t="s">
        <v>176</v>
      </c>
      <c r="BE1640" s="239">
        <f>IF(N1640="základní",J1640,0)</f>
        <v>0</v>
      </c>
      <c r="BF1640" s="239">
        <f>IF(N1640="snížená",J1640,0)</f>
        <v>0</v>
      </c>
      <c r="BG1640" s="239">
        <f>IF(N1640="zákl. přenesená",J1640,0)</f>
        <v>0</v>
      </c>
      <c r="BH1640" s="239">
        <f>IF(N1640="sníž. přenesená",J1640,0)</f>
        <v>0</v>
      </c>
      <c r="BI1640" s="239">
        <f>IF(N1640="nulová",J1640,0)</f>
        <v>0</v>
      </c>
      <c r="BJ1640" s="18" t="s">
        <v>83</v>
      </c>
      <c r="BK1640" s="239">
        <f>ROUND(I1640*H1640,2)</f>
        <v>0</v>
      </c>
      <c r="BL1640" s="18" t="s">
        <v>324</v>
      </c>
      <c r="BM1640" s="238" t="s">
        <v>1350</v>
      </c>
    </row>
    <row r="1641" s="2" customFormat="1">
      <c r="A1641" s="39"/>
      <c r="B1641" s="40"/>
      <c r="C1641" s="41"/>
      <c r="D1641" s="262" t="s">
        <v>194</v>
      </c>
      <c r="E1641" s="41"/>
      <c r="F1641" s="263" t="s">
        <v>1351</v>
      </c>
      <c r="G1641" s="41"/>
      <c r="H1641" s="41"/>
      <c r="I1641" s="264"/>
      <c r="J1641" s="41"/>
      <c r="K1641" s="41"/>
      <c r="L1641" s="45"/>
      <c r="M1641" s="265"/>
      <c r="N1641" s="266"/>
      <c r="O1641" s="92"/>
      <c r="P1641" s="92"/>
      <c r="Q1641" s="92"/>
      <c r="R1641" s="92"/>
      <c r="S1641" s="92"/>
      <c r="T1641" s="93"/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T1641" s="18" t="s">
        <v>194</v>
      </c>
      <c r="AU1641" s="18" t="s">
        <v>85</v>
      </c>
    </row>
    <row r="1642" s="13" customFormat="1">
      <c r="A1642" s="13"/>
      <c r="B1642" s="240"/>
      <c r="C1642" s="241"/>
      <c r="D1642" s="242" t="s">
        <v>185</v>
      </c>
      <c r="E1642" s="243" t="s">
        <v>1</v>
      </c>
      <c r="F1642" s="244" t="s">
        <v>1228</v>
      </c>
      <c r="G1642" s="241"/>
      <c r="H1642" s="243" t="s">
        <v>1</v>
      </c>
      <c r="I1642" s="245"/>
      <c r="J1642" s="241"/>
      <c r="K1642" s="241"/>
      <c r="L1642" s="246"/>
      <c r="M1642" s="247"/>
      <c r="N1642" s="248"/>
      <c r="O1642" s="248"/>
      <c r="P1642" s="248"/>
      <c r="Q1642" s="248"/>
      <c r="R1642" s="248"/>
      <c r="S1642" s="248"/>
      <c r="T1642" s="249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0" t="s">
        <v>185</v>
      </c>
      <c r="AU1642" s="250" t="s">
        <v>85</v>
      </c>
      <c r="AV1642" s="13" t="s">
        <v>83</v>
      </c>
      <c r="AW1642" s="13" t="s">
        <v>34</v>
      </c>
      <c r="AX1642" s="13" t="s">
        <v>76</v>
      </c>
      <c r="AY1642" s="250" t="s">
        <v>176</v>
      </c>
    </row>
    <row r="1643" s="13" customFormat="1">
      <c r="A1643" s="13"/>
      <c r="B1643" s="240"/>
      <c r="C1643" s="241"/>
      <c r="D1643" s="242" t="s">
        <v>185</v>
      </c>
      <c r="E1643" s="243" t="s">
        <v>1</v>
      </c>
      <c r="F1643" s="244" t="s">
        <v>188</v>
      </c>
      <c r="G1643" s="241"/>
      <c r="H1643" s="243" t="s">
        <v>1</v>
      </c>
      <c r="I1643" s="245"/>
      <c r="J1643" s="241"/>
      <c r="K1643" s="241"/>
      <c r="L1643" s="246"/>
      <c r="M1643" s="247"/>
      <c r="N1643" s="248"/>
      <c r="O1643" s="248"/>
      <c r="P1643" s="248"/>
      <c r="Q1643" s="248"/>
      <c r="R1643" s="248"/>
      <c r="S1643" s="248"/>
      <c r="T1643" s="24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0" t="s">
        <v>185</v>
      </c>
      <c r="AU1643" s="250" t="s">
        <v>85</v>
      </c>
      <c r="AV1643" s="13" t="s">
        <v>83</v>
      </c>
      <c r="AW1643" s="13" t="s">
        <v>34</v>
      </c>
      <c r="AX1643" s="13" t="s">
        <v>76</v>
      </c>
      <c r="AY1643" s="250" t="s">
        <v>176</v>
      </c>
    </row>
    <row r="1644" s="13" customFormat="1">
      <c r="A1644" s="13"/>
      <c r="B1644" s="240"/>
      <c r="C1644" s="241"/>
      <c r="D1644" s="242" t="s">
        <v>185</v>
      </c>
      <c r="E1644" s="243" t="s">
        <v>1</v>
      </c>
      <c r="F1644" s="244" t="s">
        <v>1310</v>
      </c>
      <c r="G1644" s="241"/>
      <c r="H1644" s="243" t="s">
        <v>1</v>
      </c>
      <c r="I1644" s="245"/>
      <c r="J1644" s="241"/>
      <c r="K1644" s="241"/>
      <c r="L1644" s="246"/>
      <c r="M1644" s="247"/>
      <c r="N1644" s="248"/>
      <c r="O1644" s="248"/>
      <c r="P1644" s="248"/>
      <c r="Q1644" s="248"/>
      <c r="R1644" s="248"/>
      <c r="S1644" s="248"/>
      <c r="T1644" s="24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0" t="s">
        <v>185</v>
      </c>
      <c r="AU1644" s="250" t="s">
        <v>85</v>
      </c>
      <c r="AV1644" s="13" t="s">
        <v>83</v>
      </c>
      <c r="AW1644" s="13" t="s">
        <v>34</v>
      </c>
      <c r="AX1644" s="13" t="s">
        <v>76</v>
      </c>
      <c r="AY1644" s="250" t="s">
        <v>176</v>
      </c>
    </row>
    <row r="1645" s="14" customFormat="1">
      <c r="A1645" s="14"/>
      <c r="B1645" s="251"/>
      <c r="C1645" s="252"/>
      <c r="D1645" s="242" t="s">
        <v>185</v>
      </c>
      <c r="E1645" s="253" t="s">
        <v>1</v>
      </c>
      <c r="F1645" s="254" t="s">
        <v>1311</v>
      </c>
      <c r="G1645" s="252"/>
      <c r="H1645" s="255">
        <v>289.493</v>
      </c>
      <c r="I1645" s="256"/>
      <c r="J1645" s="252"/>
      <c r="K1645" s="252"/>
      <c r="L1645" s="257"/>
      <c r="M1645" s="258"/>
      <c r="N1645" s="259"/>
      <c r="O1645" s="259"/>
      <c r="P1645" s="259"/>
      <c r="Q1645" s="259"/>
      <c r="R1645" s="259"/>
      <c r="S1645" s="259"/>
      <c r="T1645" s="260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1" t="s">
        <v>185</v>
      </c>
      <c r="AU1645" s="261" t="s">
        <v>85</v>
      </c>
      <c r="AV1645" s="14" t="s">
        <v>85</v>
      </c>
      <c r="AW1645" s="14" t="s">
        <v>34</v>
      </c>
      <c r="AX1645" s="14" t="s">
        <v>76</v>
      </c>
      <c r="AY1645" s="261" t="s">
        <v>176</v>
      </c>
    </row>
    <row r="1646" s="2" customFormat="1" ht="16.5" customHeight="1">
      <c r="A1646" s="39"/>
      <c r="B1646" s="40"/>
      <c r="C1646" s="227" t="s">
        <v>1352</v>
      </c>
      <c r="D1646" s="227" t="s">
        <v>179</v>
      </c>
      <c r="E1646" s="228" t="s">
        <v>1353</v>
      </c>
      <c r="F1646" s="229" t="s">
        <v>1354</v>
      </c>
      <c r="G1646" s="230" t="s">
        <v>252</v>
      </c>
      <c r="H1646" s="231">
        <v>37.539999999999999</v>
      </c>
      <c r="I1646" s="232"/>
      <c r="J1646" s="233">
        <f>ROUND(I1646*H1646,2)</f>
        <v>0</v>
      </c>
      <c r="K1646" s="229" t="s">
        <v>225</v>
      </c>
      <c r="L1646" s="45"/>
      <c r="M1646" s="234" t="s">
        <v>1</v>
      </c>
      <c r="N1646" s="235" t="s">
        <v>41</v>
      </c>
      <c r="O1646" s="92"/>
      <c r="P1646" s="236">
        <f>O1646*H1646</f>
        <v>0</v>
      </c>
      <c r="Q1646" s="236">
        <v>0.00091</v>
      </c>
      <c r="R1646" s="236">
        <f>Q1646*H1646</f>
        <v>0.034161400000000001</v>
      </c>
      <c r="S1646" s="236">
        <v>0</v>
      </c>
      <c r="T1646" s="237">
        <f>S1646*H1646</f>
        <v>0</v>
      </c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R1646" s="238" t="s">
        <v>324</v>
      </c>
      <c r="AT1646" s="238" t="s">
        <v>179</v>
      </c>
      <c r="AU1646" s="238" t="s">
        <v>85</v>
      </c>
      <c r="AY1646" s="18" t="s">
        <v>176</v>
      </c>
      <c r="BE1646" s="239">
        <f>IF(N1646="základní",J1646,0)</f>
        <v>0</v>
      </c>
      <c r="BF1646" s="239">
        <f>IF(N1646="snížená",J1646,0)</f>
        <v>0</v>
      </c>
      <c r="BG1646" s="239">
        <f>IF(N1646="zákl. přenesená",J1646,0)</f>
        <v>0</v>
      </c>
      <c r="BH1646" s="239">
        <f>IF(N1646="sníž. přenesená",J1646,0)</f>
        <v>0</v>
      </c>
      <c r="BI1646" s="239">
        <f>IF(N1646="nulová",J1646,0)</f>
        <v>0</v>
      </c>
      <c r="BJ1646" s="18" t="s">
        <v>83</v>
      </c>
      <c r="BK1646" s="239">
        <f>ROUND(I1646*H1646,2)</f>
        <v>0</v>
      </c>
      <c r="BL1646" s="18" t="s">
        <v>324</v>
      </c>
      <c r="BM1646" s="238" t="s">
        <v>1355</v>
      </c>
    </row>
    <row r="1647" s="2" customFormat="1">
      <c r="A1647" s="39"/>
      <c r="B1647" s="40"/>
      <c r="C1647" s="41"/>
      <c r="D1647" s="262" t="s">
        <v>194</v>
      </c>
      <c r="E1647" s="41"/>
      <c r="F1647" s="263" t="s">
        <v>1356</v>
      </c>
      <c r="G1647" s="41"/>
      <c r="H1647" s="41"/>
      <c r="I1647" s="264"/>
      <c r="J1647" s="41"/>
      <c r="K1647" s="41"/>
      <c r="L1647" s="45"/>
      <c r="M1647" s="265"/>
      <c r="N1647" s="266"/>
      <c r="O1647" s="92"/>
      <c r="P1647" s="92"/>
      <c r="Q1647" s="92"/>
      <c r="R1647" s="92"/>
      <c r="S1647" s="92"/>
      <c r="T1647" s="93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T1647" s="18" t="s">
        <v>194</v>
      </c>
      <c r="AU1647" s="18" t="s">
        <v>85</v>
      </c>
    </row>
    <row r="1648" s="13" customFormat="1">
      <c r="A1648" s="13"/>
      <c r="B1648" s="240"/>
      <c r="C1648" s="241"/>
      <c r="D1648" s="242" t="s">
        <v>185</v>
      </c>
      <c r="E1648" s="243" t="s">
        <v>1</v>
      </c>
      <c r="F1648" s="244" t="s">
        <v>1228</v>
      </c>
      <c r="G1648" s="241"/>
      <c r="H1648" s="243" t="s">
        <v>1</v>
      </c>
      <c r="I1648" s="245"/>
      <c r="J1648" s="241"/>
      <c r="K1648" s="241"/>
      <c r="L1648" s="246"/>
      <c r="M1648" s="247"/>
      <c r="N1648" s="248"/>
      <c r="O1648" s="248"/>
      <c r="P1648" s="248"/>
      <c r="Q1648" s="248"/>
      <c r="R1648" s="248"/>
      <c r="S1648" s="248"/>
      <c r="T1648" s="24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0" t="s">
        <v>185</v>
      </c>
      <c r="AU1648" s="250" t="s">
        <v>85</v>
      </c>
      <c r="AV1648" s="13" t="s">
        <v>83</v>
      </c>
      <c r="AW1648" s="13" t="s">
        <v>34</v>
      </c>
      <c r="AX1648" s="13" t="s">
        <v>76</v>
      </c>
      <c r="AY1648" s="250" t="s">
        <v>176</v>
      </c>
    </row>
    <row r="1649" s="13" customFormat="1">
      <c r="A1649" s="13"/>
      <c r="B1649" s="240"/>
      <c r="C1649" s="241"/>
      <c r="D1649" s="242" t="s">
        <v>185</v>
      </c>
      <c r="E1649" s="243" t="s">
        <v>1</v>
      </c>
      <c r="F1649" s="244" t="s">
        <v>188</v>
      </c>
      <c r="G1649" s="241"/>
      <c r="H1649" s="243" t="s">
        <v>1</v>
      </c>
      <c r="I1649" s="245"/>
      <c r="J1649" s="241"/>
      <c r="K1649" s="241"/>
      <c r="L1649" s="246"/>
      <c r="M1649" s="247"/>
      <c r="N1649" s="248"/>
      <c r="O1649" s="248"/>
      <c r="P1649" s="248"/>
      <c r="Q1649" s="248"/>
      <c r="R1649" s="248"/>
      <c r="S1649" s="248"/>
      <c r="T1649" s="249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0" t="s">
        <v>185</v>
      </c>
      <c r="AU1649" s="250" t="s">
        <v>85</v>
      </c>
      <c r="AV1649" s="13" t="s">
        <v>83</v>
      </c>
      <c r="AW1649" s="13" t="s">
        <v>34</v>
      </c>
      <c r="AX1649" s="13" t="s">
        <v>76</v>
      </c>
      <c r="AY1649" s="250" t="s">
        <v>176</v>
      </c>
    </row>
    <row r="1650" s="13" customFormat="1">
      <c r="A1650" s="13"/>
      <c r="B1650" s="240"/>
      <c r="C1650" s="241"/>
      <c r="D1650" s="242" t="s">
        <v>185</v>
      </c>
      <c r="E1650" s="243" t="s">
        <v>1</v>
      </c>
      <c r="F1650" s="244" t="s">
        <v>208</v>
      </c>
      <c r="G1650" s="241"/>
      <c r="H1650" s="243" t="s">
        <v>1</v>
      </c>
      <c r="I1650" s="245"/>
      <c r="J1650" s="241"/>
      <c r="K1650" s="241"/>
      <c r="L1650" s="246"/>
      <c r="M1650" s="247"/>
      <c r="N1650" s="248"/>
      <c r="O1650" s="248"/>
      <c r="P1650" s="248"/>
      <c r="Q1650" s="248"/>
      <c r="R1650" s="248"/>
      <c r="S1650" s="248"/>
      <c r="T1650" s="24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0" t="s">
        <v>185</v>
      </c>
      <c r="AU1650" s="250" t="s">
        <v>85</v>
      </c>
      <c r="AV1650" s="13" t="s">
        <v>83</v>
      </c>
      <c r="AW1650" s="13" t="s">
        <v>34</v>
      </c>
      <c r="AX1650" s="13" t="s">
        <v>76</v>
      </c>
      <c r="AY1650" s="250" t="s">
        <v>176</v>
      </c>
    </row>
    <row r="1651" s="14" customFormat="1">
      <c r="A1651" s="14"/>
      <c r="B1651" s="251"/>
      <c r="C1651" s="252"/>
      <c r="D1651" s="242" t="s">
        <v>185</v>
      </c>
      <c r="E1651" s="253" t="s">
        <v>1</v>
      </c>
      <c r="F1651" s="254" t="s">
        <v>1357</v>
      </c>
      <c r="G1651" s="252"/>
      <c r="H1651" s="255">
        <v>3.3799999999999999</v>
      </c>
      <c r="I1651" s="256"/>
      <c r="J1651" s="252"/>
      <c r="K1651" s="252"/>
      <c r="L1651" s="257"/>
      <c r="M1651" s="258"/>
      <c r="N1651" s="259"/>
      <c r="O1651" s="259"/>
      <c r="P1651" s="259"/>
      <c r="Q1651" s="259"/>
      <c r="R1651" s="259"/>
      <c r="S1651" s="259"/>
      <c r="T1651" s="260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1" t="s">
        <v>185</v>
      </c>
      <c r="AU1651" s="261" t="s">
        <v>85</v>
      </c>
      <c r="AV1651" s="14" t="s">
        <v>85</v>
      </c>
      <c r="AW1651" s="14" t="s">
        <v>34</v>
      </c>
      <c r="AX1651" s="14" t="s">
        <v>76</v>
      </c>
      <c r="AY1651" s="261" t="s">
        <v>176</v>
      </c>
    </row>
    <row r="1652" s="13" customFormat="1">
      <c r="A1652" s="13"/>
      <c r="B1652" s="240"/>
      <c r="C1652" s="241"/>
      <c r="D1652" s="242" t="s">
        <v>185</v>
      </c>
      <c r="E1652" s="243" t="s">
        <v>1</v>
      </c>
      <c r="F1652" s="244" t="s">
        <v>188</v>
      </c>
      <c r="G1652" s="241"/>
      <c r="H1652" s="243" t="s">
        <v>1</v>
      </c>
      <c r="I1652" s="245"/>
      <c r="J1652" s="241"/>
      <c r="K1652" s="241"/>
      <c r="L1652" s="246"/>
      <c r="M1652" s="247"/>
      <c r="N1652" s="248"/>
      <c r="O1652" s="248"/>
      <c r="P1652" s="248"/>
      <c r="Q1652" s="248"/>
      <c r="R1652" s="248"/>
      <c r="S1652" s="248"/>
      <c r="T1652" s="24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0" t="s">
        <v>185</v>
      </c>
      <c r="AU1652" s="250" t="s">
        <v>85</v>
      </c>
      <c r="AV1652" s="13" t="s">
        <v>83</v>
      </c>
      <c r="AW1652" s="13" t="s">
        <v>34</v>
      </c>
      <c r="AX1652" s="13" t="s">
        <v>76</v>
      </c>
      <c r="AY1652" s="250" t="s">
        <v>176</v>
      </c>
    </row>
    <row r="1653" s="13" customFormat="1">
      <c r="A1653" s="13"/>
      <c r="B1653" s="240"/>
      <c r="C1653" s="241"/>
      <c r="D1653" s="242" t="s">
        <v>185</v>
      </c>
      <c r="E1653" s="243" t="s">
        <v>1</v>
      </c>
      <c r="F1653" s="244" t="s">
        <v>216</v>
      </c>
      <c r="G1653" s="241"/>
      <c r="H1653" s="243" t="s">
        <v>1</v>
      </c>
      <c r="I1653" s="245"/>
      <c r="J1653" s="241"/>
      <c r="K1653" s="241"/>
      <c r="L1653" s="246"/>
      <c r="M1653" s="247"/>
      <c r="N1653" s="248"/>
      <c r="O1653" s="248"/>
      <c r="P1653" s="248"/>
      <c r="Q1653" s="248"/>
      <c r="R1653" s="248"/>
      <c r="S1653" s="248"/>
      <c r="T1653" s="24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0" t="s">
        <v>185</v>
      </c>
      <c r="AU1653" s="250" t="s">
        <v>85</v>
      </c>
      <c r="AV1653" s="13" t="s">
        <v>83</v>
      </c>
      <c r="AW1653" s="13" t="s">
        <v>34</v>
      </c>
      <c r="AX1653" s="13" t="s">
        <v>76</v>
      </c>
      <c r="AY1653" s="250" t="s">
        <v>176</v>
      </c>
    </row>
    <row r="1654" s="14" customFormat="1">
      <c r="A1654" s="14"/>
      <c r="B1654" s="251"/>
      <c r="C1654" s="252"/>
      <c r="D1654" s="242" t="s">
        <v>185</v>
      </c>
      <c r="E1654" s="253" t="s">
        <v>1</v>
      </c>
      <c r="F1654" s="254" t="s">
        <v>1358</v>
      </c>
      <c r="G1654" s="252"/>
      <c r="H1654" s="255">
        <v>34.159999999999997</v>
      </c>
      <c r="I1654" s="256"/>
      <c r="J1654" s="252"/>
      <c r="K1654" s="252"/>
      <c r="L1654" s="257"/>
      <c r="M1654" s="258"/>
      <c r="N1654" s="259"/>
      <c r="O1654" s="259"/>
      <c r="P1654" s="259"/>
      <c r="Q1654" s="259"/>
      <c r="R1654" s="259"/>
      <c r="S1654" s="259"/>
      <c r="T1654" s="26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1" t="s">
        <v>185</v>
      </c>
      <c r="AU1654" s="261" t="s">
        <v>85</v>
      </c>
      <c r="AV1654" s="14" t="s">
        <v>85</v>
      </c>
      <c r="AW1654" s="14" t="s">
        <v>34</v>
      </c>
      <c r="AX1654" s="14" t="s">
        <v>76</v>
      </c>
      <c r="AY1654" s="261" t="s">
        <v>176</v>
      </c>
    </row>
    <row r="1655" s="2" customFormat="1" ht="24.15" customHeight="1">
      <c r="A1655" s="39"/>
      <c r="B1655" s="40"/>
      <c r="C1655" s="227" t="s">
        <v>1359</v>
      </c>
      <c r="D1655" s="227" t="s">
        <v>179</v>
      </c>
      <c r="E1655" s="228" t="s">
        <v>1360</v>
      </c>
      <c r="F1655" s="229" t="s">
        <v>1361</v>
      </c>
      <c r="G1655" s="230" t="s">
        <v>182</v>
      </c>
      <c r="H1655" s="231">
        <v>4</v>
      </c>
      <c r="I1655" s="232"/>
      <c r="J1655" s="233">
        <f>ROUND(I1655*H1655,2)</f>
        <v>0</v>
      </c>
      <c r="K1655" s="229" t="s">
        <v>225</v>
      </c>
      <c r="L1655" s="45"/>
      <c r="M1655" s="234" t="s">
        <v>1</v>
      </c>
      <c r="N1655" s="235" t="s">
        <v>41</v>
      </c>
      <c r="O1655" s="92"/>
      <c r="P1655" s="236">
        <f>O1655*H1655</f>
        <v>0</v>
      </c>
      <c r="Q1655" s="236">
        <v>0.0020100000000000001</v>
      </c>
      <c r="R1655" s="236">
        <f>Q1655*H1655</f>
        <v>0.0080400000000000003</v>
      </c>
      <c r="S1655" s="236">
        <v>0.0031800000000000001</v>
      </c>
      <c r="T1655" s="237">
        <f>S1655*H1655</f>
        <v>0.01272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38" t="s">
        <v>324</v>
      </c>
      <c r="AT1655" s="238" t="s">
        <v>179</v>
      </c>
      <c r="AU1655" s="238" t="s">
        <v>85</v>
      </c>
      <c r="AY1655" s="18" t="s">
        <v>176</v>
      </c>
      <c r="BE1655" s="239">
        <f>IF(N1655="základní",J1655,0)</f>
        <v>0</v>
      </c>
      <c r="BF1655" s="239">
        <f>IF(N1655="snížená",J1655,0)</f>
        <v>0</v>
      </c>
      <c r="BG1655" s="239">
        <f>IF(N1655="zákl. přenesená",J1655,0)</f>
        <v>0</v>
      </c>
      <c r="BH1655" s="239">
        <f>IF(N1655="sníž. přenesená",J1655,0)</f>
        <v>0</v>
      </c>
      <c r="BI1655" s="239">
        <f>IF(N1655="nulová",J1655,0)</f>
        <v>0</v>
      </c>
      <c r="BJ1655" s="18" t="s">
        <v>83</v>
      </c>
      <c r="BK1655" s="239">
        <f>ROUND(I1655*H1655,2)</f>
        <v>0</v>
      </c>
      <c r="BL1655" s="18" t="s">
        <v>324</v>
      </c>
      <c r="BM1655" s="238" t="s">
        <v>1362</v>
      </c>
    </row>
    <row r="1656" s="2" customFormat="1">
      <c r="A1656" s="39"/>
      <c r="B1656" s="40"/>
      <c r="C1656" s="41"/>
      <c r="D1656" s="262" t="s">
        <v>194</v>
      </c>
      <c r="E1656" s="41"/>
      <c r="F1656" s="263" t="s">
        <v>1363</v>
      </c>
      <c r="G1656" s="41"/>
      <c r="H1656" s="41"/>
      <c r="I1656" s="264"/>
      <c r="J1656" s="41"/>
      <c r="K1656" s="41"/>
      <c r="L1656" s="45"/>
      <c r="M1656" s="265"/>
      <c r="N1656" s="266"/>
      <c r="O1656" s="92"/>
      <c r="P1656" s="92"/>
      <c r="Q1656" s="92"/>
      <c r="R1656" s="92"/>
      <c r="S1656" s="92"/>
      <c r="T1656" s="93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194</v>
      </c>
      <c r="AU1656" s="18" t="s">
        <v>85</v>
      </c>
    </row>
    <row r="1657" s="13" customFormat="1">
      <c r="A1657" s="13"/>
      <c r="B1657" s="240"/>
      <c r="C1657" s="241"/>
      <c r="D1657" s="242" t="s">
        <v>185</v>
      </c>
      <c r="E1657" s="243" t="s">
        <v>1</v>
      </c>
      <c r="F1657" s="244" t="s">
        <v>186</v>
      </c>
      <c r="G1657" s="241"/>
      <c r="H1657" s="243" t="s">
        <v>1</v>
      </c>
      <c r="I1657" s="245"/>
      <c r="J1657" s="241"/>
      <c r="K1657" s="241"/>
      <c r="L1657" s="246"/>
      <c r="M1657" s="247"/>
      <c r="N1657" s="248"/>
      <c r="O1657" s="248"/>
      <c r="P1657" s="248"/>
      <c r="Q1657" s="248"/>
      <c r="R1657" s="248"/>
      <c r="S1657" s="248"/>
      <c r="T1657" s="24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0" t="s">
        <v>185</v>
      </c>
      <c r="AU1657" s="250" t="s">
        <v>85</v>
      </c>
      <c r="AV1657" s="13" t="s">
        <v>83</v>
      </c>
      <c r="AW1657" s="13" t="s">
        <v>34</v>
      </c>
      <c r="AX1657" s="13" t="s">
        <v>76</v>
      </c>
      <c r="AY1657" s="250" t="s">
        <v>176</v>
      </c>
    </row>
    <row r="1658" s="13" customFormat="1">
      <c r="A1658" s="13"/>
      <c r="B1658" s="240"/>
      <c r="C1658" s="241"/>
      <c r="D1658" s="242" t="s">
        <v>185</v>
      </c>
      <c r="E1658" s="243" t="s">
        <v>1</v>
      </c>
      <c r="F1658" s="244" t="s">
        <v>187</v>
      </c>
      <c r="G1658" s="241"/>
      <c r="H1658" s="243" t="s">
        <v>1</v>
      </c>
      <c r="I1658" s="245"/>
      <c r="J1658" s="241"/>
      <c r="K1658" s="241"/>
      <c r="L1658" s="246"/>
      <c r="M1658" s="247"/>
      <c r="N1658" s="248"/>
      <c r="O1658" s="248"/>
      <c r="P1658" s="248"/>
      <c r="Q1658" s="248"/>
      <c r="R1658" s="248"/>
      <c r="S1658" s="248"/>
      <c r="T1658" s="24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0" t="s">
        <v>185</v>
      </c>
      <c r="AU1658" s="250" t="s">
        <v>85</v>
      </c>
      <c r="AV1658" s="13" t="s">
        <v>83</v>
      </c>
      <c r="AW1658" s="13" t="s">
        <v>34</v>
      </c>
      <c r="AX1658" s="13" t="s">
        <v>76</v>
      </c>
      <c r="AY1658" s="250" t="s">
        <v>176</v>
      </c>
    </row>
    <row r="1659" s="13" customFormat="1">
      <c r="A1659" s="13"/>
      <c r="B1659" s="240"/>
      <c r="C1659" s="241"/>
      <c r="D1659" s="242" t="s">
        <v>185</v>
      </c>
      <c r="E1659" s="243" t="s">
        <v>1</v>
      </c>
      <c r="F1659" s="244" t="s">
        <v>188</v>
      </c>
      <c r="G1659" s="241"/>
      <c r="H1659" s="243" t="s">
        <v>1</v>
      </c>
      <c r="I1659" s="245"/>
      <c r="J1659" s="241"/>
      <c r="K1659" s="241"/>
      <c r="L1659" s="246"/>
      <c r="M1659" s="247"/>
      <c r="N1659" s="248"/>
      <c r="O1659" s="248"/>
      <c r="P1659" s="248"/>
      <c r="Q1659" s="248"/>
      <c r="R1659" s="248"/>
      <c r="S1659" s="248"/>
      <c r="T1659" s="24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0" t="s">
        <v>185</v>
      </c>
      <c r="AU1659" s="250" t="s">
        <v>85</v>
      </c>
      <c r="AV1659" s="13" t="s">
        <v>83</v>
      </c>
      <c r="AW1659" s="13" t="s">
        <v>34</v>
      </c>
      <c r="AX1659" s="13" t="s">
        <v>76</v>
      </c>
      <c r="AY1659" s="250" t="s">
        <v>176</v>
      </c>
    </row>
    <row r="1660" s="14" customFormat="1">
      <c r="A1660" s="14"/>
      <c r="B1660" s="251"/>
      <c r="C1660" s="252"/>
      <c r="D1660" s="242" t="s">
        <v>185</v>
      </c>
      <c r="E1660" s="253" t="s">
        <v>1</v>
      </c>
      <c r="F1660" s="254" t="s">
        <v>183</v>
      </c>
      <c r="G1660" s="252"/>
      <c r="H1660" s="255">
        <v>4</v>
      </c>
      <c r="I1660" s="256"/>
      <c r="J1660" s="252"/>
      <c r="K1660" s="252"/>
      <c r="L1660" s="257"/>
      <c r="M1660" s="258"/>
      <c r="N1660" s="259"/>
      <c r="O1660" s="259"/>
      <c r="P1660" s="259"/>
      <c r="Q1660" s="259"/>
      <c r="R1660" s="259"/>
      <c r="S1660" s="259"/>
      <c r="T1660" s="26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1" t="s">
        <v>185</v>
      </c>
      <c r="AU1660" s="261" t="s">
        <v>85</v>
      </c>
      <c r="AV1660" s="14" t="s">
        <v>85</v>
      </c>
      <c r="AW1660" s="14" t="s">
        <v>34</v>
      </c>
      <c r="AX1660" s="14" t="s">
        <v>76</v>
      </c>
      <c r="AY1660" s="261" t="s">
        <v>176</v>
      </c>
    </row>
    <row r="1661" s="2" customFormat="1" ht="24.15" customHeight="1">
      <c r="A1661" s="39"/>
      <c r="B1661" s="40"/>
      <c r="C1661" s="227" t="s">
        <v>1364</v>
      </c>
      <c r="D1661" s="227" t="s">
        <v>179</v>
      </c>
      <c r="E1661" s="228" t="s">
        <v>1365</v>
      </c>
      <c r="F1661" s="229" t="s">
        <v>1366</v>
      </c>
      <c r="G1661" s="230" t="s">
        <v>182</v>
      </c>
      <c r="H1661" s="231">
        <v>3</v>
      </c>
      <c r="I1661" s="232"/>
      <c r="J1661" s="233">
        <f>ROUND(I1661*H1661,2)</f>
        <v>0</v>
      </c>
      <c r="K1661" s="229" t="s">
        <v>225</v>
      </c>
      <c r="L1661" s="45"/>
      <c r="M1661" s="234" t="s">
        <v>1</v>
      </c>
      <c r="N1661" s="235" t="s">
        <v>41</v>
      </c>
      <c r="O1661" s="92"/>
      <c r="P1661" s="236">
        <f>O1661*H1661</f>
        <v>0</v>
      </c>
      <c r="Q1661" s="236">
        <v>0.0033400000000000001</v>
      </c>
      <c r="R1661" s="236">
        <f>Q1661*H1661</f>
        <v>0.010020000000000001</v>
      </c>
      <c r="S1661" s="236">
        <v>0.0079500000000000005</v>
      </c>
      <c r="T1661" s="237">
        <f>S1661*H1661</f>
        <v>0.023850000000000003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38" t="s">
        <v>324</v>
      </c>
      <c r="AT1661" s="238" t="s">
        <v>179</v>
      </c>
      <c r="AU1661" s="238" t="s">
        <v>85</v>
      </c>
      <c r="AY1661" s="18" t="s">
        <v>176</v>
      </c>
      <c r="BE1661" s="239">
        <f>IF(N1661="základní",J1661,0)</f>
        <v>0</v>
      </c>
      <c r="BF1661" s="239">
        <f>IF(N1661="snížená",J1661,0)</f>
        <v>0</v>
      </c>
      <c r="BG1661" s="239">
        <f>IF(N1661="zákl. přenesená",J1661,0)</f>
        <v>0</v>
      </c>
      <c r="BH1661" s="239">
        <f>IF(N1661="sníž. přenesená",J1661,0)</f>
        <v>0</v>
      </c>
      <c r="BI1661" s="239">
        <f>IF(N1661="nulová",J1661,0)</f>
        <v>0</v>
      </c>
      <c r="BJ1661" s="18" t="s">
        <v>83</v>
      </c>
      <c r="BK1661" s="239">
        <f>ROUND(I1661*H1661,2)</f>
        <v>0</v>
      </c>
      <c r="BL1661" s="18" t="s">
        <v>324</v>
      </c>
      <c r="BM1661" s="238" t="s">
        <v>1367</v>
      </c>
    </row>
    <row r="1662" s="2" customFormat="1">
      <c r="A1662" s="39"/>
      <c r="B1662" s="40"/>
      <c r="C1662" s="41"/>
      <c r="D1662" s="262" t="s">
        <v>194</v>
      </c>
      <c r="E1662" s="41"/>
      <c r="F1662" s="263" t="s">
        <v>1368</v>
      </c>
      <c r="G1662" s="41"/>
      <c r="H1662" s="41"/>
      <c r="I1662" s="264"/>
      <c r="J1662" s="41"/>
      <c r="K1662" s="41"/>
      <c r="L1662" s="45"/>
      <c r="M1662" s="265"/>
      <c r="N1662" s="266"/>
      <c r="O1662" s="92"/>
      <c r="P1662" s="92"/>
      <c r="Q1662" s="92"/>
      <c r="R1662" s="92"/>
      <c r="S1662" s="92"/>
      <c r="T1662" s="93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194</v>
      </c>
      <c r="AU1662" s="18" t="s">
        <v>85</v>
      </c>
    </row>
    <row r="1663" s="13" customFormat="1">
      <c r="A1663" s="13"/>
      <c r="B1663" s="240"/>
      <c r="C1663" s="241"/>
      <c r="D1663" s="242" t="s">
        <v>185</v>
      </c>
      <c r="E1663" s="243" t="s">
        <v>1</v>
      </c>
      <c r="F1663" s="244" t="s">
        <v>186</v>
      </c>
      <c r="G1663" s="241"/>
      <c r="H1663" s="243" t="s">
        <v>1</v>
      </c>
      <c r="I1663" s="245"/>
      <c r="J1663" s="241"/>
      <c r="K1663" s="241"/>
      <c r="L1663" s="246"/>
      <c r="M1663" s="247"/>
      <c r="N1663" s="248"/>
      <c r="O1663" s="248"/>
      <c r="P1663" s="248"/>
      <c r="Q1663" s="248"/>
      <c r="R1663" s="248"/>
      <c r="S1663" s="248"/>
      <c r="T1663" s="24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0" t="s">
        <v>185</v>
      </c>
      <c r="AU1663" s="250" t="s">
        <v>85</v>
      </c>
      <c r="AV1663" s="13" t="s">
        <v>83</v>
      </c>
      <c r="AW1663" s="13" t="s">
        <v>34</v>
      </c>
      <c r="AX1663" s="13" t="s">
        <v>76</v>
      </c>
      <c r="AY1663" s="250" t="s">
        <v>176</v>
      </c>
    </row>
    <row r="1664" s="13" customFormat="1">
      <c r="A1664" s="13"/>
      <c r="B1664" s="240"/>
      <c r="C1664" s="241"/>
      <c r="D1664" s="242" t="s">
        <v>185</v>
      </c>
      <c r="E1664" s="243" t="s">
        <v>1</v>
      </c>
      <c r="F1664" s="244" t="s">
        <v>187</v>
      </c>
      <c r="G1664" s="241"/>
      <c r="H1664" s="243" t="s">
        <v>1</v>
      </c>
      <c r="I1664" s="245"/>
      <c r="J1664" s="241"/>
      <c r="K1664" s="241"/>
      <c r="L1664" s="246"/>
      <c r="M1664" s="247"/>
      <c r="N1664" s="248"/>
      <c r="O1664" s="248"/>
      <c r="P1664" s="248"/>
      <c r="Q1664" s="248"/>
      <c r="R1664" s="248"/>
      <c r="S1664" s="248"/>
      <c r="T1664" s="24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0" t="s">
        <v>185</v>
      </c>
      <c r="AU1664" s="250" t="s">
        <v>85</v>
      </c>
      <c r="AV1664" s="13" t="s">
        <v>83</v>
      </c>
      <c r="AW1664" s="13" t="s">
        <v>34</v>
      </c>
      <c r="AX1664" s="13" t="s">
        <v>76</v>
      </c>
      <c r="AY1664" s="250" t="s">
        <v>176</v>
      </c>
    </row>
    <row r="1665" s="13" customFormat="1">
      <c r="A1665" s="13"/>
      <c r="B1665" s="240"/>
      <c r="C1665" s="241"/>
      <c r="D1665" s="242" t="s">
        <v>185</v>
      </c>
      <c r="E1665" s="243" t="s">
        <v>1</v>
      </c>
      <c r="F1665" s="244" t="s">
        <v>188</v>
      </c>
      <c r="G1665" s="241"/>
      <c r="H1665" s="243" t="s">
        <v>1</v>
      </c>
      <c r="I1665" s="245"/>
      <c r="J1665" s="241"/>
      <c r="K1665" s="241"/>
      <c r="L1665" s="246"/>
      <c r="M1665" s="247"/>
      <c r="N1665" s="248"/>
      <c r="O1665" s="248"/>
      <c r="P1665" s="248"/>
      <c r="Q1665" s="248"/>
      <c r="R1665" s="248"/>
      <c r="S1665" s="248"/>
      <c r="T1665" s="24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0" t="s">
        <v>185</v>
      </c>
      <c r="AU1665" s="250" t="s">
        <v>85</v>
      </c>
      <c r="AV1665" s="13" t="s">
        <v>83</v>
      </c>
      <c r="AW1665" s="13" t="s">
        <v>34</v>
      </c>
      <c r="AX1665" s="13" t="s">
        <v>76</v>
      </c>
      <c r="AY1665" s="250" t="s">
        <v>176</v>
      </c>
    </row>
    <row r="1666" s="14" customFormat="1">
      <c r="A1666" s="14"/>
      <c r="B1666" s="251"/>
      <c r="C1666" s="252"/>
      <c r="D1666" s="242" t="s">
        <v>185</v>
      </c>
      <c r="E1666" s="253" t="s">
        <v>1</v>
      </c>
      <c r="F1666" s="254" t="s">
        <v>177</v>
      </c>
      <c r="G1666" s="252"/>
      <c r="H1666" s="255">
        <v>3</v>
      </c>
      <c r="I1666" s="256"/>
      <c r="J1666" s="252"/>
      <c r="K1666" s="252"/>
      <c r="L1666" s="257"/>
      <c r="M1666" s="258"/>
      <c r="N1666" s="259"/>
      <c r="O1666" s="259"/>
      <c r="P1666" s="259"/>
      <c r="Q1666" s="259"/>
      <c r="R1666" s="259"/>
      <c r="S1666" s="259"/>
      <c r="T1666" s="26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1" t="s">
        <v>185</v>
      </c>
      <c r="AU1666" s="261" t="s">
        <v>85</v>
      </c>
      <c r="AV1666" s="14" t="s">
        <v>85</v>
      </c>
      <c r="AW1666" s="14" t="s">
        <v>34</v>
      </c>
      <c r="AX1666" s="14" t="s">
        <v>76</v>
      </c>
      <c r="AY1666" s="261" t="s">
        <v>176</v>
      </c>
    </row>
    <row r="1667" s="2" customFormat="1" ht="24.15" customHeight="1">
      <c r="A1667" s="39"/>
      <c r="B1667" s="40"/>
      <c r="C1667" s="227" t="s">
        <v>1369</v>
      </c>
      <c r="D1667" s="227" t="s">
        <v>179</v>
      </c>
      <c r="E1667" s="228" t="s">
        <v>1370</v>
      </c>
      <c r="F1667" s="229" t="s">
        <v>1371</v>
      </c>
      <c r="G1667" s="230" t="s">
        <v>182</v>
      </c>
      <c r="H1667" s="231">
        <v>2</v>
      </c>
      <c r="I1667" s="232"/>
      <c r="J1667" s="233">
        <f>ROUND(I1667*H1667,2)</f>
        <v>0</v>
      </c>
      <c r="K1667" s="229" t="s">
        <v>225</v>
      </c>
      <c r="L1667" s="45"/>
      <c r="M1667" s="234" t="s">
        <v>1</v>
      </c>
      <c r="N1667" s="235" t="s">
        <v>41</v>
      </c>
      <c r="O1667" s="92"/>
      <c r="P1667" s="236">
        <f>O1667*H1667</f>
        <v>0</v>
      </c>
      <c r="Q1667" s="236">
        <v>0.0045599999999999998</v>
      </c>
      <c r="R1667" s="236">
        <f>Q1667*H1667</f>
        <v>0.0091199999999999996</v>
      </c>
      <c r="S1667" s="236">
        <v>0.015900000000000001</v>
      </c>
      <c r="T1667" s="237">
        <f>S1667*H1667</f>
        <v>0.031800000000000002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8" t="s">
        <v>324</v>
      </c>
      <c r="AT1667" s="238" t="s">
        <v>179</v>
      </c>
      <c r="AU1667" s="238" t="s">
        <v>85</v>
      </c>
      <c r="AY1667" s="18" t="s">
        <v>176</v>
      </c>
      <c r="BE1667" s="239">
        <f>IF(N1667="základní",J1667,0)</f>
        <v>0</v>
      </c>
      <c r="BF1667" s="239">
        <f>IF(N1667="snížená",J1667,0)</f>
        <v>0</v>
      </c>
      <c r="BG1667" s="239">
        <f>IF(N1667="zákl. přenesená",J1667,0)</f>
        <v>0</v>
      </c>
      <c r="BH1667" s="239">
        <f>IF(N1667="sníž. přenesená",J1667,0)</f>
        <v>0</v>
      </c>
      <c r="BI1667" s="239">
        <f>IF(N1667="nulová",J1667,0)</f>
        <v>0</v>
      </c>
      <c r="BJ1667" s="18" t="s">
        <v>83</v>
      </c>
      <c r="BK1667" s="239">
        <f>ROUND(I1667*H1667,2)</f>
        <v>0</v>
      </c>
      <c r="BL1667" s="18" t="s">
        <v>324</v>
      </c>
      <c r="BM1667" s="238" t="s">
        <v>1372</v>
      </c>
    </row>
    <row r="1668" s="2" customFormat="1">
      <c r="A1668" s="39"/>
      <c r="B1668" s="40"/>
      <c r="C1668" s="41"/>
      <c r="D1668" s="262" t="s">
        <v>194</v>
      </c>
      <c r="E1668" s="41"/>
      <c r="F1668" s="263" t="s">
        <v>1373</v>
      </c>
      <c r="G1668" s="41"/>
      <c r="H1668" s="41"/>
      <c r="I1668" s="264"/>
      <c r="J1668" s="41"/>
      <c r="K1668" s="41"/>
      <c r="L1668" s="45"/>
      <c r="M1668" s="265"/>
      <c r="N1668" s="266"/>
      <c r="O1668" s="92"/>
      <c r="P1668" s="92"/>
      <c r="Q1668" s="92"/>
      <c r="R1668" s="92"/>
      <c r="S1668" s="92"/>
      <c r="T1668" s="93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T1668" s="18" t="s">
        <v>194</v>
      </c>
      <c r="AU1668" s="18" t="s">
        <v>85</v>
      </c>
    </row>
    <row r="1669" s="13" customFormat="1">
      <c r="A1669" s="13"/>
      <c r="B1669" s="240"/>
      <c r="C1669" s="241"/>
      <c r="D1669" s="242" t="s">
        <v>185</v>
      </c>
      <c r="E1669" s="243" t="s">
        <v>1</v>
      </c>
      <c r="F1669" s="244" t="s">
        <v>186</v>
      </c>
      <c r="G1669" s="241"/>
      <c r="H1669" s="243" t="s">
        <v>1</v>
      </c>
      <c r="I1669" s="245"/>
      <c r="J1669" s="241"/>
      <c r="K1669" s="241"/>
      <c r="L1669" s="246"/>
      <c r="M1669" s="247"/>
      <c r="N1669" s="248"/>
      <c r="O1669" s="248"/>
      <c r="P1669" s="248"/>
      <c r="Q1669" s="248"/>
      <c r="R1669" s="248"/>
      <c r="S1669" s="248"/>
      <c r="T1669" s="24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0" t="s">
        <v>185</v>
      </c>
      <c r="AU1669" s="250" t="s">
        <v>85</v>
      </c>
      <c r="AV1669" s="13" t="s">
        <v>83</v>
      </c>
      <c r="AW1669" s="13" t="s">
        <v>34</v>
      </c>
      <c r="AX1669" s="13" t="s">
        <v>76</v>
      </c>
      <c r="AY1669" s="250" t="s">
        <v>176</v>
      </c>
    </row>
    <row r="1670" s="13" customFormat="1">
      <c r="A1670" s="13"/>
      <c r="B1670" s="240"/>
      <c r="C1670" s="241"/>
      <c r="D1670" s="242" t="s">
        <v>185</v>
      </c>
      <c r="E1670" s="243" t="s">
        <v>1</v>
      </c>
      <c r="F1670" s="244" t="s">
        <v>187</v>
      </c>
      <c r="G1670" s="241"/>
      <c r="H1670" s="243" t="s">
        <v>1</v>
      </c>
      <c r="I1670" s="245"/>
      <c r="J1670" s="241"/>
      <c r="K1670" s="241"/>
      <c r="L1670" s="246"/>
      <c r="M1670" s="247"/>
      <c r="N1670" s="248"/>
      <c r="O1670" s="248"/>
      <c r="P1670" s="248"/>
      <c r="Q1670" s="248"/>
      <c r="R1670" s="248"/>
      <c r="S1670" s="248"/>
      <c r="T1670" s="249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0" t="s">
        <v>185</v>
      </c>
      <c r="AU1670" s="250" t="s">
        <v>85</v>
      </c>
      <c r="AV1670" s="13" t="s">
        <v>83</v>
      </c>
      <c r="AW1670" s="13" t="s">
        <v>34</v>
      </c>
      <c r="AX1670" s="13" t="s">
        <v>76</v>
      </c>
      <c r="AY1670" s="250" t="s">
        <v>176</v>
      </c>
    </row>
    <row r="1671" s="13" customFormat="1">
      <c r="A1671" s="13"/>
      <c r="B1671" s="240"/>
      <c r="C1671" s="241"/>
      <c r="D1671" s="242" t="s">
        <v>185</v>
      </c>
      <c r="E1671" s="243" t="s">
        <v>1</v>
      </c>
      <c r="F1671" s="244" t="s">
        <v>188</v>
      </c>
      <c r="G1671" s="241"/>
      <c r="H1671" s="243" t="s">
        <v>1</v>
      </c>
      <c r="I1671" s="245"/>
      <c r="J1671" s="241"/>
      <c r="K1671" s="241"/>
      <c r="L1671" s="246"/>
      <c r="M1671" s="247"/>
      <c r="N1671" s="248"/>
      <c r="O1671" s="248"/>
      <c r="P1671" s="248"/>
      <c r="Q1671" s="248"/>
      <c r="R1671" s="248"/>
      <c r="S1671" s="248"/>
      <c r="T1671" s="24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0" t="s">
        <v>185</v>
      </c>
      <c r="AU1671" s="250" t="s">
        <v>85</v>
      </c>
      <c r="AV1671" s="13" t="s">
        <v>83</v>
      </c>
      <c r="AW1671" s="13" t="s">
        <v>34</v>
      </c>
      <c r="AX1671" s="13" t="s">
        <v>76</v>
      </c>
      <c r="AY1671" s="250" t="s">
        <v>176</v>
      </c>
    </row>
    <row r="1672" s="14" customFormat="1">
      <c r="A1672" s="14"/>
      <c r="B1672" s="251"/>
      <c r="C1672" s="252"/>
      <c r="D1672" s="242" t="s">
        <v>185</v>
      </c>
      <c r="E1672" s="253" t="s">
        <v>1</v>
      </c>
      <c r="F1672" s="254" t="s">
        <v>85</v>
      </c>
      <c r="G1672" s="252"/>
      <c r="H1672" s="255">
        <v>2</v>
      </c>
      <c r="I1672" s="256"/>
      <c r="J1672" s="252"/>
      <c r="K1672" s="252"/>
      <c r="L1672" s="257"/>
      <c r="M1672" s="258"/>
      <c r="N1672" s="259"/>
      <c r="O1672" s="259"/>
      <c r="P1672" s="259"/>
      <c r="Q1672" s="259"/>
      <c r="R1672" s="259"/>
      <c r="S1672" s="259"/>
      <c r="T1672" s="26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1" t="s">
        <v>185</v>
      </c>
      <c r="AU1672" s="261" t="s">
        <v>85</v>
      </c>
      <c r="AV1672" s="14" t="s">
        <v>85</v>
      </c>
      <c r="AW1672" s="14" t="s">
        <v>34</v>
      </c>
      <c r="AX1672" s="14" t="s">
        <v>76</v>
      </c>
      <c r="AY1672" s="261" t="s">
        <v>176</v>
      </c>
    </row>
    <row r="1673" s="2" customFormat="1" ht="24.15" customHeight="1">
      <c r="A1673" s="39"/>
      <c r="B1673" s="40"/>
      <c r="C1673" s="227" t="s">
        <v>1374</v>
      </c>
      <c r="D1673" s="227" t="s">
        <v>179</v>
      </c>
      <c r="E1673" s="228" t="s">
        <v>1375</v>
      </c>
      <c r="F1673" s="229" t="s">
        <v>1376</v>
      </c>
      <c r="G1673" s="230" t="s">
        <v>182</v>
      </c>
      <c r="H1673" s="231">
        <v>10</v>
      </c>
      <c r="I1673" s="232"/>
      <c r="J1673" s="233">
        <f>ROUND(I1673*H1673,2)</f>
        <v>0</v>
      </c>
      <c r="K1673" s="229" t="s">
        <v>225</v>
      </c>
      <c r="L1673" s="45"/>
      <c r="M1673" s="234" t="s">
        <v>1</v>
      </c>
      <c r="N1673" s="235" t="s">
        <v>41</v>
      </c>
      <c r="O1673" s="92"/>
      <c r="P1673" s="236">
        <f>O1673*H1673</f>
        <v>0</v>
      </c>
      <c r="Q1673" s="236">
        <v>0.0022799999999999999</v>
      </c>
      <c r="R1673" s="236">
        <f>Q1673*H1673</f>
        <v>0.022800000000000001</v>
      </c>
      <c r="S1673" s="236">
        <v>0.0055999999999999999</v>
      </c>
      <c r="T1673" s="237">
        <f>S1673*H1673</f>
        <v>0.056000000000000001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8" t="s">
        <v>324</v>
      </c>
      <c r="AT1673" s="238" t="s">
        <v>179</v>
      </c>
      <c r="AU1673" s="238" t="s">
        <v>85</v>
      </c>
      <c r="AY1673" s="18" t="s">
        <v>176</v>
      </c>
      <c r="BE1673" s="239">
        <f>IF(N1673="základní",J1673,0)</f>
        <v>0</v>
      </c>
      <c r="BF1673" s="239">
        <f>IF(N1673="snížená",J1673,0)</f>
        <v>0</v>
      </c>
      <c r="BG1673" s="239">
        <f>IF(N1673="zákl. přenesená",J1673,0)</f>
        <v>0</v>
      </c>
      <c r="BH1673" s="239">
        <f>IF(N1673="sníž. přenesená",J1673,0)</f>
        <v>0</v>
      </c>
      <c r="BI1673" s="239">
        <f>IF(N1673="nulová",J1673,0)</f>
        <v>0</v>
      </c>
      <c r="BJ1673" s="18" t="s">
        <v>83</v>
      </c>
      <c r="BK1673" s="239">
        <f>ROUND(I1673*H1673,2)</f>
        <v>0</v>
      </c>
      <c r="BL1673" s="18" t="s">
        <v>324</v>
      </c>
      <c r="BM1673" s="238" t="s">
        <v>1377</v>
      </c>
    </row>
    <row r="1674" s="2" customFormat="1">
      <c r="A1674" s="39"/>
      <c r="B1674" s="40"/>
      <c r="C1674" s="41"/>
      <c r="D1674" s="262" t="s">
        <v>194</v>
      </c>
      <c r="E1674" s="41"/>
      <c r="F1674" s="263" t="s">
        <v>1378</v>
      </c>
      <c r="G1674" s="41"/>
      <c r="H1674" s="41"/>
      <c r="I1674" s="264"/>
      <c r="J1674" s="41"/>
      <c r="K1674" s="41"/>
      <c r="L1674" s="45"/>
      <c r="M1674" s="265"/>
      <c r="N1674" s="266"/>
      <c r="O1674" s="92"/>
      <c r="P1674" s="92"/>
      <c r="Q1674" s="92"/>
      <c r="R1674" s="92"/>
      <c r="S1674" s="92"/>
      <c r="T1674" s="93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T1674" s="18" t="s">
        <v>194</v>
      </c>
      <c r="AU1674" s="18" t="s">
        <v>85</v>
      </c>
    </row>
    <row r="1675" s="13" customFormat="1">
      <c r="A1675" s="13"/>
      <c r="B1675" s="240"/>
      <c r="C1675" s="241"/>
      <c r="D1675" s="242" t="s">
        <v>185</v>
      </c>
      <c r="E1675" s="243" t="s">
        <v>1</v>
      </c>
      <c r="F1675" s="244" t="s">
        <v>186</v>
      </c>
      <c r="G1675" s="241"/>
      <c r="H1675" s="243" t="s">
        <v>1</v>
      </c>
      <c r="I1675" s="245"/>
      <c r="J1675" s="241"/>
      <c r="K1675" s="241"/>
      <c r="L1675" s="246"/>
      <c r="M1675" s="247"/>
      <c r="N1675" s="248"/>
      <c r="O1675" s="248"/>
      <c r="P1675" s="248"/>
      <c r="Q1675" s="248"/>
      <c r="R1675" s="248"/>
      <c r="S1675" s="248"/>
      <c r="T1675" s="24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0" t="s">
        <v>185</v>
      </c>
      <c r="AU1675" s="250" t="s">
        <v>85</v>
      </c>
      <c r="AV1675" s="13" t="s">
        <v>83</v>
      </c>
      <c r="AW1675" s="13" t="s">
        <v>34</v>
      </c>
      <c r="AX1675" s="13" t="s">
        <v>76</v>
      </c>
      <c r="AY1675" s="250" t="s">
        <v>176</v>
      </c>
    </row>
    <row r="1676" s="13" customFormat="1">
      <c r="A1676" s="13"/>
      <c r="B1676" s="240"/>
      <c r="C1676" s="241"/>
      <c r="D1676" s="242" t="s">
        <v>185</v>
      </c>
      <c r="E1676" s="243" t="s">
        <v>1</v>
      </c>
      <c r="F1676" s="244" t="s">
        <v>187</v>
      </c>
      <c r="G1676" s="241"/>
      <c r="H1676" s="243" t="s">
        <v>1</v>
      </c>
      <c r="I1676" s="245"/>
      <c r="J1676" s="241"/>
      <c r="K1676" s="241"/>
      <c r="L1676" s="246"/>
      <c r="M1676" s="247"/>
      <c r="N1676" s="248"/>
      <c r="O1676" s="248"/>
      <c r="P1676" s="248"/>
      <c r="Q1676" s="248"/>
      <c r="R1676" s="248"/>
      <c r="S1676" s="248"/>
      <c r="T1676" s="24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0" t="s">
        <v>185</v>
      </c>
      <c r="AU1676" s="250" t="s">
        <v>85</v>
      </c>
      <c r="AV1676" s="13" t="s">
        <v>83</v>
      </c>
      <c r="AW1676" s="13" t="s">
        <v>34</v>
      </c>
      <c r="AX1676" s="13" t="s">
        <v>76</v>
      </c>
      <c r="AY1676" s="250" t="s">
        <v>176</v>
      </c>
    </row>
    <row r="1677" s="13" customFormat="1">
      <c r="A1677" s="13"/>
      <c r="B1677" s="240"/>
      <c r="C1677" s="241"/>
      <c r="D1677" s="242" t="s">
        <v>185</v>
      </c>
      <c r="E1677" s="243" t="s">
        <v>1</v>
      </c>
      <c r="F1677" s="244" t="s">
        <v>188</v>
      </c>
      <c r="G1677" s="241"/>
      <c r="H1677" s="243" t="s">
        <v>1</v>
      </c>
      <c r="I1677" s="245"/>
      <c r="J1677" s="241"/>
      <c r="K1677" s="241"/>
      <c r="L1677" s="246"/>
      <c r="M1677" s="247"/>
      <c r="N1677" s="248"/>
      <c r="O1677" s="248"/>
      <c r="P1677" s="248"/>
      <c r="Q1677" s="248"/>
      <c r="R1677" s="248"/>
      <c r="S1677" s="248"/>
      <c r="T1677" s="249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0" t="s">
        <v>185</v>
      </c>
      <c r="AU1677" s="250" t="s">
        <v>85</v>
      </c>
      <c r="AV1677" s="13" t="s">
        <v>83</v>
      </c>
      <c r="AW1677" s="13" t="s">
        <v>34</v>
      </c>
      <c r="AX1677" s="13" t="s">
        <v>76</v>
      </c>
      <c r="AY1677" s="250" t="s">
        <v>176</v>
      </c>
    </row>
    <row r="1678" s="14" customFormat="1">
      <c r="A1678" s="14"/>
      <c r="B1678" s="251"/>
      <c r="C1678" s="252"/>
      <c r="D1678" s="242" t="s">
        <v>185</v>
      </c>
      <c r="E1678" s="253" t="s">
        <v>1</v>
      </c>
      <c r="F1678" s="254" t="s">
        <v>259</v>
      </c>
      <c r="G1678" s="252"/>
      <c r="H1678" s="255">
        <v>10</v>
      </c>
      <c r="I1678" s="256"/>
      <c r="J1678" s="252"/>
      <c r="K1678" s="252"/>
      <c r="L1678" s="257"/>
      <c r="M1678" s="258"/>
      <c r="N1678" s="259"/>
      <c r="O1678" s="259"/>
      <c r="P1678" s="259"/>
      <c r="Q1678" s="259"/>
      <c r="R1678" s="259"/>
      <c r="S1678" s="259"/>
      <c r="T1678" s="26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1" t="s">
        <v>185</v>
      </c>
      <c r="AU1678" s="261" t="s">
        <v>85</v>
      </c>
      <c r="AV1678" s="14" t="s">
        <v>85</v>
      </c>
      <c r="AW1678" s="14" t="s">
        <v>34</v>
      </c>
      <c r="AX1678" s="14" t="s">
        <v>76</v>
      </c>
      <c r="AY1678" s="261" t="s">
        <v>176</v>
      </c>
    </row>
    <row r="1679" s="2" customFormat="1" ht="24.15" customHeight="1">
      <c r="A1679" s="39"/>
      <c r="B1679" s="40"/>
      <c r="C1679" s="227" t="s">
        <v>1379</v>
      </c>
      <c r="D1679" s="227" t="s">
        <v>179</v>
      </c>
      <c r="E1679" s="228" t="s">
        <v>1380</v>
      </c>
      <c r="F1679" s="229" t="s">
        <v>1381</v>
      </c>
      <c r="G1679" s="230" t="s">
        <v>182</v>
      </c>
      <c r="H1679" s="231">
        <v>15</v>
      </c>
      <c r="I1679" s="232"/>
      <c r="J1679" s="233">
        <f>ROUND(I1679*H1679,2)</f>
        <v>0</v>
      </c>
      <c r="K1679" s="229" t="s">
        <v>225</v>
      </c>
      <c r="L1679" s="45"/>
      <c r="M1679" s="234" t="s">
        <v>1</v>
      </c>
      <c r="N1679" s="235" t="s">
        <v>41</v>
      </c>
      <c r="O1679" s="92"/>
      <c r="P1679" s="236">
        <f>O1679*H1679</f>
        <v>0</v>
      </c>
      <c r="Q1679" s="236">
        <v>0.0037799999999999999</v>
      </c>
      <c r="R1679" s="236">
        <f>Q1679*H1679</f>
        <v>0.0567</v>
      </c>
      <c r="S1679" s="236">
        <v>0.014</v>
      </c>
      <c r="T1679" s="237">
        <f>S1679*H1679</f>
        <v>0.20999999999999999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8" t="s">
        <v>324</v>
      </c>
      <c r="AT1679" s="238" t="s">
        <v>179</v>
      </c>
      <c r="AU1679" s="238" t="s">
        <v>85</v>
      </c>
      <c r="AY1679" s="18" t="s">
        <v>176</v>
      </c>
      <c r="BE1679" s="239">
        <f>IF(N1679="základní",J1679,0)</f>
        <v>0</v>
      </c>
      <c r="BF1679" s="239">
        <f>IF(N1679="snížená",J1679,0)</f>
        <v>0</v>
      </c>
      <c r="BG1679" s="239">
        <f>IF(N1679="zákl. přenesená",J1679,0)</f>
        <v>0</v>
      </c>
      <c r="BH1679" s="239">
        <f>IF(N1679="sníž. přenesená",J1679,0)</f>
        <v>0</v>
      </c>
      <c r="BI1679" s="239">
        <f>IF(N1679="nulová",J1679,0)</f>
        <v>0</v>
      </c>
      <c r="BJ1679" s="18" t="s">
        <v>83</v>
      </c>
      <c r="BK1679" s="239">
        <f>ROUND(I1679*H1679,2)</f>
        <v>0</v>
      </c>
      <c r="BL1679" s="18" t="s">
        <v>324</v>
      </c>
      <c r="BM1679" s="238" t="s">
        <v>1382</v>
      </c>
    </row>
    <row r="1680" s="2" customFormat="1">
      <c r="A1680" s="39"/>
      <c r="B1680" s="40"/>
      <c r="C1680" s="41"/>
      <c r="D1680" s="262" t="s">
        <v>194</v>
      </c>
      <c r="E1680" s="41"/>
      <c r="F1680" s="263" t="s">
        <v>1383</v>
      </c>
      <c r="G1680" s="41"/>
      <c r="H1680" s="41"/>
      <c r="I1680" s="264"/>
      <c r="J1680" s="41"/>
      <c r="K1680" s="41"/>
      <c r="L1680" s="45"/>
      <c r="M1680" s="265"/>
      <c r="N1680" s="266"/>
      <c r="O1680" s="92"/>
      <c r="P1680" s="92"/>
      <c r="Q1680" s="92"/>
      <c r="R1680" s="92"/>
      <c r="S1680" s="92"/>
      <c r="T1680" s="93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T1680" s="18" t="s">
        <v>194</v>
      </c>
      <c r="AU1680" s="18" t="s">
        <v>85</v>
      </c>
    </row>
    <row r="1681" s="13" customFormat="1">
      <c r="A1681" s="13"/>
      <c r="B1681" s="240"/>
      <c r="C1681" s="241"/>
      <c r="D1681" s="242" t="s">
        <v>185</v>
      </c>
      <c r="E1681" s="243" t="s">
        <v>1</v>
      </c>
      <c r="F1681" s="244" t="s">
        <v>186</v>
      </c>
      <c r="G1681" s="241"/>
      <c r="H1681" s="243" t="s">
        <v>1</v>
      </c>
      <c r="I1681" s="245"/>
      <c r="J1681" s="241"/>
      <c r="K1681" s="241"/>
      <c r="L1681" s="246"/>
      <c r="M1681" s="247"/>
      <c r="N1681" s="248"/>
      <c r="O1681" s="248"/>
      <c r="P1681" s="248"/>
      <c r="Q1681" s="248"/>
      <c r="R1681" s="248"/>
      <c r="S1681" s="248"/>
      <c r="T1681" s="249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0" t="s">
        <v>185</v>
      </c>
      <c r="AU1681" s="250" t="s">
        <v>85</v>
      </c>
      <c r="AV1681" s="13" t="s">
        <v>83</v>
      </c>
      <c r="AW1681" s="13" t="s">
        <v>34</v>
      </c>
      <c r="AX1681" s="13" t="s">
        <v>76</v>
      </c>
      <c r="AY1681" s="250" t="s">
        <v>176</v>
      </c>
    </row>
    <row r="1682" s="13" customFormat="1">
      <c r="A1682" s="13"/>
      <c r="B1682" s="240"/>
      <c r="C1682" s="241"/>
      <c r="D1682" s="242" t="s">
        <v>185</v>
      </c>
      <c r="E1682" s="243" t="s">
        <v>1</v>
      </c>
      <c r="F1682" s="244" t="s">
        <v>187</v>
      </c>
      <c r="G1682" s="241"/>
      <c r="H1682" s="243" t="s">
        <v>1</v>
      </c>
      <c r="I1682" s="245"/>
      <c r="J1682" s="241"/>
      <c r="K1682" s="241"/>
      <c r="L1682" s="246"/>
      <c r="M1682" s="247"/>
      <c r="N1682" s="248"/>
      <c r="O1682" s="248"/>
      <c r="P1682" s="248"/>
      <c r="Q1682" s="248"/>
      <c r="R1682" s="248"/>
      <c r="S1682" s="248"/>
      <c r="T1682" s="24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0" t="s">
        <v>185</v>
      </c>
      <c r="AU1682" s="250" t="s">
        <v>85</v>
      </c>
      <c r="AV1682" s="13" t="s">
        <v>83</v>
      </c>
      <c r="AW1682" s="13" t="s">
        <v>34</v>
      </c>
      <c r="AX1682" s="13" t="s">
        <v>76</v>
      </c>
      <c r="AY1682" s="250" t="s">
        <v>176</v>
      </c>
    </row>
    <row r="1683" s="13" customFormat="1">
      <c r="A1683" s="13"/>
      <c r="B1683" s="240"/>
      <c r="C1683" s="241"/>
      <c r="D1683" s="242" t="s">
        <v>185</v>
      </c>
      <c r="E1683" s="243" t="s">
        <v>1</v>
      </c>
      <c r="F1683" s="244" t="s">
        <v>188</v>
      </c>
      <c r="G1683" s="241"/>
      <c r="H1683" s="243" t="s">
        <v>1</v>
      </c>
      <c r="I1683" s="245"/>
      <c r="J1683" s="241"/>
      <c r="K1683" s="241"/>
      <c r="L1683" s="246"/>
      <c r="M1683" s="247"/>
      <c r="N1683" s="248"/>
      <c r="O1683" s="248"/>
      <c r="P1683" s="248"/>
      <c r="Q1683" s="248"/>
      <c r="R1683" s="248"/>
      <c r="S1683" s="248"/>
      <c r="T1683" s="249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0" t="s">
        <v>185</v>
      </c>
      <c r="AU1683" s="250" t="s">
        <v>85</v>
      </c>
      <c r="AV1683" s="13" t="s">
        <v>83</v>
      </c>
      <c r="AW1683" s="13" t="s">
        <v>34</v>
      </c>
      <c r="AX1683" s="13" t="s">
        <v>76</v>
      </c>
      <c r="AY1683" s="250" t="s">
        <v>176</v>
      </c>
    </row>
    <row r="1684" s="14" customFormat="1">
      <c r="A1684" s="14"/>
      <c r="B1684" s="251"/>
      <c r="C1684" s="252"/>
      <c r="D1684" s="242" t="s">
        <v>185</v>
      </c>
      <c r="E1684" s="253" t="s">
        <v>1</v>
      </c>
      <c r="F1684" s="254" t="s">
        <v>318</v>
      </c>
      <c r="G1684" s="252"/>
      <c r="H1684" s="255">
        <v>15</v>
      </c>
      <c r="I1684" s="256"/>
      <c r="J1684" s="252"/>
      <c r="K1684" s="252"/>
      <c r="L1684" s="257"/>
      <c r="M1684" s="258"/>
      <c r="N1684" s="259"/>
      <c r="O1684" s="259"/>
      <c r="P1684" s="259"/>
      <c r="Q1684" s="259"/>
      <c r="R1684" s="259"/>
      <c r="S1684" s="259"/>
      <c r="T1684" s="260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1" t="s">
        <v>185</v>
      </c>
      <c r="AU1684" s="261" t="s">
        <v>85</v>
      </c>
      <c r="AV1684" s="14" t="s">
        <v>85</v>
      </c>
      <c r="AW1684" s="14" t="s">
        <v>34</v>
      </c>
      <c r="AX1684" s="14" t="s">
        <v>76</v>
      </c>
      <c r="AY1684" s="261" t="s">
        <v>176</v>
      </c>
    </row>
    <row r="1685" s="2" customFormat="1" ht="33" customHeight="1">
      <c r="A1685" s="39"/>
      <c r="B1685" s="40"/>
      <c r="C1685" s="227" t="s">
        <v>1384</v>
      </c>
      <c r="D1685" s="227" t="s">
        <v>179</v>
      </c>
      <c r="E1685" s="228" t="s">
        <v>1385</v>
      </c>
      <c r="F1685" s="229" t="s">
        <v>1386</v>
      </c>
      <c r="G1685" s="230" t="s">
        <v>243</v>
      </c>
      <c r="H1685" s="231">
        <v>22.459</v>
      </c>
      <c r="I1685" s="232"/>
      <c r="J1685" s="233">
        <f>ROUND(I1685*H1685,2)</f>
        <v>0</v>
      </c>
      <c r="K1685" s="229" t="s">
        <v>1</v>
      </c>
      <c r="L1685" s="45"/>
      <c r="M1685" s="234" t="s">
        <v>1</v>
      </c>
      <c r="N1685" s="235" t="s">
        <v>41</v>
      </c>
      <c r="O1685" s="92"/>
      <c r="P1685" s="236">
        <f>O1685*H1685</f>
        <v>0</v>
      </c>
      <c r="Q1685" s="236">
        <v>0.033669999999999999</v>
      </c>
      <c r="R1685" s="236">
        <f>Q1685*H1685</f>
        <v>0.75619452999999992</v>
      </c>
      <c r="S1685" s="236">
        <v>0</v>
      </c>
      <c r="T1685" s="237">
        <f>S1685*H1685</f>
        <v>0</v>
      </c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R1685" s="238" t="s">
        <v>324</v>
      </c>
      <c r="AT1685" s="238" t="s">
        <v>179</v>
      </c>
      <c r="AU1685" s="238" t="s">
        <v>85</v>
      </c>
      <c r="AY1685" s="18" t="s">
        <v>176</v>
      </c>
      <c r="BE1685" s="239">
        <f>IF(N1685="základní",J1685,0)</f>
        <v>0</v>
      </c>
      <c r="BF1685" s="239">
        <f>IF(N1685="snížená",J1685,0)</f>
        <v>0</v>
      </c>
      <c r="BG1685" s="239">
        <f>IF(N1685="zákl. přenesená",J1685,0)</f>
        <v>0</v>
      </c>
      <c r="BH1685" s="239">
        <f>IF(N1685="sníž. přenesená",J1685,0)</f>
        <v>0</v>
      </c>
      <c r="BI1685" s="239">
        <f>IF(N1685="nulová",J1685,0)</f>
        <v>0</v>
      </c>
      <c r="BJ1685" s="18" t="s">
        <v>83</v>
      </c>
      <c r="BK1685" s="239">
        <f>ROUND(I1685*H1685,2)</f>
        <v>0</v>
      </c>
      <c r="BL1685" s="18" t="s">
        <v>324</v>
      </c>
      <c r="BM1685" s="238" t="s">
        <v>1387</v>
      </c>
    </row>
    <row r="1686" s="13" customFormat="1">
      <c r="A1686" s="13"/>
      <c r="B1686" s="240"/>
      <c r="C1686" s="241"/>
      <c r="D1686" s="242" t="s">
        <v>185</v>
      </c>
      <c r="E1686" s="243" t="s">
        <v>1</v>
      </c>
      <c r="F1686" s="244" t="s">
        <v>1228</v>
      </c>
      <c r="G1686" s="241"/>
      <c r="H1686" s="243" t="s">
        <v>1</v>
      </c>
      <c r="I1686" s="245"/>
      <c r="J1686" s="241"/>
      <c r="K1686" s="241"/>
      <c r="L1686" s="246"/>
      <c r="M1686" s="247"/>
      <c r="N1686" s="248"/>
      <c r="O1686" s="248"/>
      <c r="P1686" s="248"/>
      <c r="Q1686" s="248"/>
      <c r="R1686" s="248"/>
      <c r="S1686" s="248"/>
      <c r="T1686" s="24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0" t="s">
        <v>185</v>
      </c>
      <c r="AU1686" s="250" t="s">
        <v>85</v>
      </c>
      <c r="AV1686" s="13" t="s">
        <v>83</v>
      </c>
      <c r="AW1686" s="13" t="s">
        <v>34</v>
      </c>
      <c r="AX1686" s="13" t="s">
        <v>76</v>
      </c>
      <c r="AY1686" s="250" t="s">
        <v>176</v>
      </c>
    </row>
    <row r="1687" s="13" customFormat="1">
      <c r="A1687" s="13"/>
      <c r="B1687" s="240"/>
      <c r="C1687" s="241"/>
      <c r="D1687" s="242" t="s">
        <v>185</v>
      </c>
      <c r="E1687" s="243" t="s">
        <v>1</v>
      </c>
      <c r="F1687" s="244" t="s">
        <v>188</v>
      </c>
      <c r="G1687" s="241"/>
      <c r="H1687" s="243" t="s">
        <v>1</v>
      </c>
      <c r="I1687" s="245"/>
      <c r="J1687" s="241"/>
      <c r="K1687" s="241"/>
      <c r="L1687" s="246"/>
      <c r="M1687" s="247"/>
      <c r="N1687" s="248"/>
      <c r="O1687" s="248"/>
      <c r="P1687" s="248"/>
      <c r="Q1687" s="248"/>
      <c r="R1687" s="248"/>
      <c r="S1687" s="248"/>
      <c r="T1687" s="24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0" t="s">
        <v>185</v>
      </c>
      <c r="AU1687" s="250" t="s">
        <v>85</v>
      </c>
      <c r="AV1687" s="13" t="s">
        <v>83</v>
      </c>
      <c r="AW1687" s="13" t="s">
        <v>34</v>
      </c>
      <c r="AX1687" s="13" t="s">
        <v>76</v>
      </c>
      <c r="AY1687" s="250" t="s">
        <v>176</v>
      </c>
    </row>
    <row r="1688" s="13" customFormat="1">
      <c r="A1688" s="13"/>
      <c r="B1688" s="240"/>
      <c r="C1688" s="241"/>
      <c r="D1688" s="242" t="s">
        <v>185</v>
      </c>
      <c r="E1688" s="243" t="s">
        <v>1</v>
      </c>
      <c r="F1688" s="244" t="s">
        <v>1263</v>
      </c>
      <c r="G1688" s="241"/>
      <c r="H1688" s="243" t="s">
        <v>1</v>
      </c>
      <c r="I1688" s="245"/>
      <c r="J1688" s="241"/>
      <c r="K1688" s="241"/>
      <c r="L1688" s="246"/>
      <c r="M1688" s="247"/>
      <c r="N1688" s="248"/>
      <c r="O1688" s="248"/>
      <c r="P1688" s="248"/>
      <c r="Q1688" s="248"/>
      <c r="R1688" s="248"/>
      <c r="S1688" s="248"/>
      <c r="T1688" s="249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0" t="s">
        <v>185</v>
      </c>
      <c r="AU1688" s="250" t="s">
        <v>85</v>
      </c>
      <c r="AV1688" s="13" t="s">
        <v>83</v>
      </c>
      <c r="AW1688" s="13" t="s">
        <v>34</v>
      </c>
      <c r="AX1688" s="13" t="s">
        <v>76</v>
      </c>
      <c r="AY1688" s="250" t="s">
        <v>176</v>
      </c>
    </row>
    <row r="1689" s="13" customFormat="1">
      <c r="A1689" s="13"/>
      <c r="B1689" s="240"/>
      <c r="C1689" s="241"/>
      <c r="D1689" s="242" t="s">
        <v>185</v>
      </c>
      <c r="E1689" s="243" t="s">
        <v>1</v>
      </c>
      <c r="F1689" s="244" t="s">
        <v>188</v>
      </c>
      <c r="G1689" s="241"/>
      <c r="H1689" s="243" t="s">
        <v>1</v>
      </c>
      <c r="I1689" s="245"/>
      <c r="J1689" s="241"/>
      <c r="K1689" s="241"/>
      <c r="L1689" s="246"/>
      <c r="M1689" s="247"/>
      <c r="N1689" s="248"/>
      <c r="O1689" s="248"/>
      <c r="P1689" s="248"/>
      <c r="Q1689" s="248"/>
      <c r="R1689" s="248"/>
      <c r="S1689" s="248"/>
      <c r="T1689" s="24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0" t="s">
        <v>185</v>
      </c>
      <c r="AU1689" s="250" t="s">
        <v>85</v>
      </c>
      <c r="AV1689" s="13" t="s">
        <v>83</v>
      </c>
      <c r="AW1689" s="13" t="s">
        <v>34</v>
      </c>
      <c r="AX1689" s="13" t="s">
        <v>76</v>
      </c>
      <c r="AY1689" s="250" t="s">
        <v>176</v>
      </c>
    </row>
    <row r="1690" s="13" customFormat="1">
      <c r="A1690" s="13"/>
      <c r="B1690" s="240"/>
      <c r="C1690" s="241"/>
      <c r="D1690" s="242" t="s">
        <v>185</v>
      </c>
      <c r="E1690" s="243" t="s">
        <v>1</v>
      </c>
      <c r="F1690" s="244" t="s">
        <v>208</v>
      </c>
      <c r="G1690" s="241"/>
      <c r="H1690" s="243" t="s">
        <v>1</v>
      </c>
      <c r="I1690" s="245"/>
      <c r="J1690" s="241"/>
      <c r="K1690" s="241"/>
      <c r="L1690" s="246"/>
      <c r="M1690" s="247"/>
      <c r="N1690" s="248"/>
      <c r="O1690" s="248"/>
      <c r="P1690" s="248"/>
      <c r="Q1690" s="248"/>
      <c r="R1690" s="248"/>
      <c r="S1690" s="248"/>
      <c r="T1690" s="249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0" t="s">
        <v>185</v>
      </c>
      <c r="AU1690" s="250" t="s">
        <v>85</v>
      </c>
      <c r="AV1690" s="13" t="s">
        <v>83</v>
      </c>
      <c r="AW1690" s="13" t="s">
        <v>34</v>
      </c>
      <c r="AX1690" s="13" t="s">
        <v>76</v>
      </c>
      <c r="AY1690" s="250" t="s">
        <v>176</v>
      </c>
    </row>
    <row r="1691" s="14" customFormat="1">
      <c r="A1691" s="14"/>
      <c r="B1691" s="251"/>
      <c r="C1691" s="252"/>
      <c r="D1691" s="242" t="s">
        <v>185</v>
      </c>
      <c r="E1691" s="253" t="s">
        <v>1</v>
      </c>
      <c r="F1691" s="254" t="s">
        <v>1388</v>
      </c>
      <c r="G1691" s="252"/>
      <c r="H1691" s="255">
        <v>14.365</v>
      </c>
      <c r="I1691" s="256"/>
      <c r="J1691" s="252"/>
      <c r="K1691" s="252"/>
      <c r="L1691" s="257"/>
      <c r="M1691" s="258"/>
      <c r="N1691" s="259"/>
      <c r="O1691" s="259"/>
      <c r="P1691" s="259"/>
      <c r="Q1691" s="259"/>
      <c r="R1691" s="259"/>
      <c r="S1691" s="259"/>
      <c r="T1691" s="260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1" t="s">
        <v>185</v>
      </c>
      <c r="AU1691" s="261" t="s">
        <v>85</v>
      </c>
      <c r="AV1691" s="14" t="s">
        <v>85</v>
      </c>
      <c r="AW1691" s="14" t="s">
        <v>34</v>
      </c>
      <c r="AX1691" s="14" t="s">
        <v>76</v>
      </c>
      <c r="AY1691" s="261" t="s">
        <v>176</v>
      </c>
    </row>
    <row r="1692" s="13" customFormat="1">
      <c r="A1692" s="13"/>
      <c r="B1692" s="240"/>
      <c r="C1692" s="241"/>
      <c r="D1692" s="242" t="s">
        <v>185</v>
      </c>
      <c r="E1692" s="243" t="s">
        <v>1</v>
      </c>
      <c r="F1692" s="244" t="s">
        <v>188</v>
      </c>
      <c r="G1692" s="241"/>
      <c r="H1692" s="243" t="s">
        <v>1</v>
      </c>
      <c r="I1692" s="245"/>
      <c r="J1692" s="241"/>
      <c r="K1692" s="241"/>
      <c r="L1692" s="246"/>
      <c r="M1692" s="247"/>
      <c r="N1692" s="248"/>
      <c r="O1692" s="248"/>
      <c r="P1692" s="248"/>
      <c r="Q1692" s="248"/>
      <c r="R1692" s="248"/>
      <c r="S1692" s="248"/>
      <c r="T1692" s="249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0" t="s">
        <v>185</v>
      </c>
      <c r="AU1692" s="250" t="s">
        <v>85</v>
      </c>
      <c r="AV1692" s="13" t="s">
        <v>83</v>
      </c>
      <c r="AW1692" s="13" t="s">
        <v>34</v>
      </c>
      <c r="AX1692" s="13" t="s">
        <v>76</v>
      </c>
      <c r="AY1692" s="250" t="s">
        <v>176</v>
      </c>
    </row>
    <row r="1693" s="13" customFormat="1">
      <c r="A1693" s="13"/>
      <c r="B1693" s="240"/>
      <c r="C1693" s="241"/>
      <c r="D1693" s="242" t="s">
        <v>185</v>
      </c>
      <c r="E1693" s="243" t="s">
        <v>1</v>
      </c>
      <c r="F1693" s="244" t="s">
        <v>216</v>
      </c>
      <c r="G1693" s="241"/>
      <c r="H1693" s="243" t="s">
        <v>1</v>
      </c>
      <c r="I1693" s="245"/>
      <c r="J1693" s="241"/>
      <c r="K1693" s="241"/>
      <c r="L1693" s="246"/>
      <c r="M1693" s="247"/>
      <c r="N1693" s="248"/>
      <c r="O1693" s="248"/>
      <c r="P1693" s="248"/>
      <c r="Q1693" s="248"/>
      <c r="R1693" s="248"/>
      <c r="S1693" s="248"/>
      <c r="T1693" s="24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0" t="s">
        <v>185</v>
      </c>
      <c r="AU1693" s="250" t="s">
        <v>85</v>
      </c>
      <c r="AV1693" s="13" t="s">
        <v>83</v>
      </c>
      <c r="AW1693" s="13" t="s">
        <v>34</v>
      </c>
      <c r="AX1693" s="13" t="s">
        <v>76</v>
      </c>
      <c r="AY1693" s="250" t="s">
        <v>176</v>
      </c>
    </row>
    <row r="1694" s="14" customFormat="1">
      <c r="A1694" s="14"/>
      <c r="B1694" s="251"/>
      <c r="C1694" s="252"/>
      <c r="D1694" s="242" t="s">
        <v>185</v>
      </c>
      <c r="E1694" s="253" t="s">
        <v>1</v>
      </c>
      <c r="F1694" s="254" t="s">
        <v>1389</v>
      </c>
      <c r="G1694" s="252"/>
      <c r="H1694" s="255">
        <v>3.4079999999999999</v>
      </c>
      <c r="I1694" s="256"/>
      <c r="J1694" s="252"/>
      <c r="K1694" s="252"/>
      <c r="L1694" s="257"/>
      <c r="M1694" s="258"/>
      <c r="N1694" s="259"/>
      <c r="O1694" s="259"/>
      <c r="P1694" s="259"/>
      <c r="Q1694" s="259"/>
      <c r="R1694" s="259"/>
      <c r="S1694" s="259"/>
      <c r="T1694" s="260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1" t="s">
        <v>185</v>
      </c>
      <c r="AU1694" s="261" t="s">
        <v>85</v>
      </c>
      <c r="AV1694" s="14" t="s">
        <v>85</v>
      </c>
      <c r="AW1694" s="14" t="s">
        <v>34</v>
      </c>
      <c r="AX1694" s="14" t="s">
        <v>76</v>
      </c>
      <c r="AY1694" s="261" t="s">
        <v>176</v>
      </c>
    </row>
    <row r="1695" s="14" customFormat="1">
      <c r="A1695" s="14"/>
      <c r="B1695" s="251"/>
      <c r="C1695" s="252"/>
      <c r="D1695" s="242" t="s">
        <v>185</v>
      </c>
      <c r="E1695" s="253" t="s">
        <v>1</v>
      </c>
      <c r="F1695" s="254" t="s">
        <v>1390</v>
      </c>
      <c r="G1695" s="252"/>
      <c r="H1695" s="255">
        <v>4.6859999999999999</v>
      </c>
      <c r="I1695" s="256"/>
      <c r="J1695" s="252"/>
      <c r="K1695" s="252"/>
      <c r="L1695" s="257"/>
      <c r="M1695" s="258"/>
      <c r="N1695" s="259"/>
      <c r="O1695" s="259"/>
      <c r="P1695" s="259"/>
      <c r="Q1695" s="259"/>
      <c r="R1695" s="259"/>
      <c r="S1695" s="259"/>
      <c r="T1695" s="260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1" t="s">
        <v>185</v>
      </c>
      <c r="AU1695" s="261" t="s">
        <v>85</v>
      </c>
      <c r="AV1695" s="14" t="s">
        <v>85</v>
      </c>
      <c r="AW1695" s="14" t="s">
        <v>34</v>
      </c>
      <c r="AX1695" s="14" t="s">
        <v>76</v>
      </c>
      <c r="AY1695" s="261" t="s">
        <v>176</v>
      </c>
    </row>
    <row r="1696" s="2" customFormat="1" ht="16.5" customHeight="1">
      <c r="A1696" s="39"/>
      <c r="B1696" s="40"/>
      <c r="C1696" s="227" t="s">
        <v>1391</v>
      </c>
      <c r="D1696" s="227" t="s">
        <v>179</v>
      </c>
      <c r="E1696" s="228" t="s">
        <v>1392</v>
      </c>
      <c r="F1696" s="229" t="s">
        <v>1393</v>
      </c>
      <c r="G1696" s="230" t="s">
        <v>243</v>
      </c>
      <c r="H1696" s="231">
        <v>22.459</v>
      </c>
      <c r="I1696" s="232"/>
      <c r="J1696" s="233">
        <f>ROUND(I1696*H1696,2)</f>
        <v>0</v>
      </c>
      <c r="K1696" s="229" t="s">
        <v>225</v>
      </c>
      <c r="L1696" s="45"/>
      <c r="M1696" s="234" t="s">
        <v>1</v>
      </c>
      <c r="N1696" s="235" t="s">
        <v>41</v>
      </c>
      <c r="O1696" s="92"/>
      <c r="P1696" s="236">
        <f>O1696*H1696</f>
        <v>0</v>
      </c>
      <c r="Q1696" s="236">
        <v>0.00010000000000000001</v>
      </c>
      <c r="R1696" s="236">
        <f>Q1696*H1696</f>
        <v>0.0022458999999999999</v>
      </c>
      <c r="S1696" s="236">
        <v>0</v>
      </c>
      <c r="T1696" s="237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38" t="s">
        <v>324</v>
      </c>
      <c r="AT1696" s="238" t="s">
        <v>179</v>
      </c>
      <c r="AU1696" s="238" t="s">
        <v>85</v>
      </c>
      <c r="AY1696" s="18" t="s">
        <v>176</v>
      </c>
      <c r="BE1696" s="239">
        <f>IF(N1696="základní",J1696,0)</f>
        <v>0</v>
      </c>
      <c r="BF1696" s="239">
        <f>IF(N1696="snížená",J1696,0)</f>
        <v>0</v>
      </c>
      <c r="BG1696" s="239">
        <f>IF(N1696="zákl. přenesená",J1696,0)</f>
        <v>0</v>
      </c>
      <c r="BH1696" s="239">
        <f>IF(N1696="sníž. přenesená",J1696,0)</f>
        <v>0</v>
      </c>
      <c r="BI1696" s="239">
        <f>IF(N1696="nulová",J1696,0)</f>
        <v>0</v>
      </c>
      <c r="BJ1696" s="18" t="s">
        <v>83</v>
      </c>
      <c r="BK1696" s="239">
        <f>ROUND(I1696*H1696,2)</f>
        <v>0</v>
      </c>
      <c r="BL1696" s="18" t="s">
        <v>324</v>
      </c>
      <c r="BM1696" s="238" t="s">
        <v>1394</v>
      </c>
    </row>
    <row r="1697" s="2" customFormat="1">
      <c r="A1697" s="39"/>
      <c r="B1697" s="40"/>
      <c r="C1697" s="41"/>
      <c r="D1697" s="262" t="s">
        <v>194</v>
      </c>
      <c r="E1697" s="41"/>
      <c r="F1697" s="263" t="s">
        <v>1395</v>
      </c>
      <c r="G1697" s="41"/>
      <c r="H1697" s="41"/>
      <c r="I1697" s="264"/>
      <c r="J1697" s="41"/>
      <c r="K1697" s="41"/>
      <c r="L1697" s="45"/>
      <c r="M1697" s="265"/>
      <c r="N1697" s="266"/>
      <c r="O1697" s="92"/>
      <c r="P1697" s="92"/>
      <c r="Q1697" s="92"/>
      <c r="R1697" s="92"/>
      <c r="S1697" s="92"/>
      <c r="T1697" s="93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T1697" s="18" t="s">
        <v>194</v>
      </c>
      <c r="AU1697" s="18" t="s">
        <v>85</v>
      </c>
    </row>
    <row r="1698" s="2" customFormat="1" ht="37.8" customHeight="1">
      <c r="A1698" s="39"/>
      <c r="B1698" s="40"/>
      <c r="C1698" s="227" t="s">
        <v>1396</v>
      </c>
      <c r="D1698" s="227" t="s">
        <v>179</v>
      </c>
      <c r="E1698" s="228" t="s">
        <v>1397</v>
      </c>
      <c r="F1698" s="229" t="s">
        <v>1398</v>
      </c>
      <c r="G1698" s="230" t="s">
        <v>243</v>
      </c>
      <c r="H1698" s="231">
        <v>22.459</v>
      </c>
      <c r="I1698" s="232"/>
      <c r="J1698" s="233">
        <f>ROUND(I1698*H1698,2)</f>
        <v>0</v>
      </c>
      <c r="K1698" s="229" t="s">
        <v>1</v>
      </c>
      <c r="L1698" s="45"/>
      <c r="M1698" s="234" t="s">
        <v>1</v>
      </c>
      <c r="N1698" s="235" t="s">
        <v>41</v>
      </c>
      <c r="O1698" s="92"/>
      <c r="P1698" s="236">
        <f>O1698*H1698</f>
        <v>0</v>
      </c>
      <c r="Q1698" s="236">
        <v>0.00010000000000000001</v>
      </c>
      <c r="R1698" s="236">
        <f>Q1698*H1698</f>
        <v>0.0022458999999999999</v>
      </c>
      <c r="S1698" s="236">
        <v>0</v>
      </c>
      <c r="T1698" s="237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38" t="s">
        <v>324</v>
      </c>
      <c r="AT1698" s="238" t="s">
        <v>179</v>
      </c>
      <c r="AU1698" s="238" t="s">
        <v>85</v>
      </c>
      <c r="AY1698" s="18" t="s">
        <v>176</v>
      </c>
      <c r="BE1698" s="239">
        <f>IF(N1698="základní",J1698,0)</f>
        <v>0</v>
      </c>
      <c r="BF1698" s="239">
        <f>IF(N1698="snížená",J1698,0)</f>
        <v>0</v>
      </c>
      <c r="BG1698" s="239">
        <f>IF(N1698="zákl. přenesená",J1698,0)</f>
        <v>0</v>
      </c>
      <c r="BH1698" s="239">
        <f>IF(N1698="sníž. přenesená",J1698,0)</f>
        <v>0</v>
      </c>
      <c r="BI1698" s="239">
        <f>IF(N1698="nulová",J1698,0)</f>
        <v>0</v>
      </c>
      <c r="BJ1698" s="18" t="s">
        <v>83</v>
      </c>
      <c r="BK1698" s="239">
        <f>ROUND(I1698*H1698,2)</f>
        <v>0</v>
      </c>
      <c r="BL1698" s="18" t="s">
        <v>324</v>
      </c>
      <c r="BM1698" s="238" t="s">
        <v>1399</v>
      </c>
    </row>
    <row r="1699" s="13" customFormat="1">
      <c r="A1699" s="13"/>
      <c r="B1699" s="240"/>
      <c r="C1699" s="241"/>
      <c r="D1699" s="242" t="s">
        <v>185</v>
      </c>
      <c r="E1699" s="243" t="s">
        <v>1</v>
      </c>
      <c r="F1699" s="244" t="s">
        <v>1228</v>
      </c>
      <c r="G1699" s="241"/>
      <c r="H1699" s="243" t="s">
        <v>1</v>
      </c>
      <c r="I1699" s="245"/>
      <c r="J1699" s="241"/>
      <c r="K1699" s="241"/>
      <c r="L1699" s="246"/>
      <c r="M1699" s="247"/>
      <c r="N1699" s="248"/>
      <c r="O1699" s="248"/>
      <c r="P1699" s="248"/>
      <c r="Q1699" s="248"/>
      <c r="R1699" s="248"/>
      <c r="S1699" s="248"/>
      <c r="T1699" s="24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0" t="s">
        <v>185</v>
      </c>
      <c r="AU1699" s="250" t="s">
        <v>85</v>
      </c>
      <c r="AV1699" s="13" t="s">
        <v>83</v>
      </c>
      <c r="AW1699" s="13" t="s">
        <v>34</v>
      </c>
      <c r="AX1699" s="13" t="s">
        <v>76</v>
      </c>
      <c r="AY1699" s="250" t="s">
        <v>176</v>
      </c>
    </row>
    <row r="1700" s="13" customFormat="1">
      <c r="A1700" s="13"/>
      <c r="B1700" s="240"/>
      <c r="C1700" s="241"/>
      <c r="D1700" s="242" t="s">
        <v>185</v>
      </c>
      <c r="E1700" s="243" t="s">
        <v>1</v>
      </c>
      <c r="F1700" s="244" t="s">
        <v>188</v>
      </c>
      <c r="G1700" s="241"/>
      <c r="H1700" s="243" t="s">
        <v>1</v>
      </c>
      <c r="I1700" s="245"/>
      <c r="J1700" s="241"/>
      <c r="K1700" s="241"/>
      <c r="L1700" s="246"/>
      <c r="M1700" s="247"/>
      <c r="N1700" s="248"/>
      <c r="O1700" s="248"/>
      <c r="P1700" s="248"/>
      <c r="Q1700" s="248"/>
      <c r="R1700" s="248"/>
      <c r="S1700" s="248"/>
      <c r="T1700" s="249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0" t="s">
        <v>185</v>
      </c>
      <c r="AU1700" s="250" t="s">
        <v>85</v>
      </c>
      <c r="AV1700" s="13" t="s">
        <v>83</v>
      </c>
      <c r="AW1700" s="13" t="s">
        <v>34</v>
      </c>
      <c r="AX1700" s="13" t="s">
        <v>76</v>
      </c>
      <c r="AY1700" s="250" t="s">
        <v>176</v>
      </c>
    </row>
    <row r="1701" s="13" customFormat="1">
      <c r="A1701" s="13"/>
      <c r="B1701" s="240"/>
      <c r="C1701" s="241"/>
      <c r="D1701" s="242" t="s">
        <v>185</v>
      </c>
      <c r="E1701" s="243" t="s">
        <v>1</v>
      </c>
      <c r="F1701" s="244" t="s">
        <v>1400</v>
      </c>
      <c r="G1701" s="241"/>
      <c r="H1701" s="243" t="s">
        <v>1</v>
      </c>
      <c r="I1701" s="245"/>
      <c r="J1701" s="241"/>
      <c r="K1701" s="241"/>
      <c r="L1701" s="246"/>
      <c r="M1701" s="247"/>
      <c r="N1701" s="248"/>
      <c r="O1701" s="248"/>
      <c r="P1701" s="248"/>
      <c r="Q1701" s="248"/>
      <c r="R1701" s="248"/>
      <c r="S1701" s="248"/>
      <c r="T1701" s="24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0" t="s">
        <v>185</v>
      </c>
      <c r="AU1701" s="250" t="s">
        <v>85</v>
      </c>
      <c r="AV1701" s="13" t="s">
        <v>83</v>
      </c>
      <c r="AW1701" s="13" t="s">
        <v>34</v>
      </c>
      <c r="AX1701" s="13" t="s">
        <v>76</v>
      </c>
      <c r="AY1701" s="250" t="s">
        <v>176</v>
      </c>
    </row>
    <row r="1702" s="14" customFormat="1">
      <c r="A1702" s="14"/>
      <c r="B1702" s="251"/>
      <c r="C1702" s="252"/>
      <c r="D1702" s="242" t="s">
        <v>185</v>
      </c>
      <c r="E1702" s="253" t="s">
        <v>1</v>
      </c>
      <c r="F1702" s="254" t="s">
        <v>1401</v>
      </c>
      <c r="G1702" s="252"/>
      <c r="H1702" s="255">
        <v>22.459</v>
      </c>
      <c r="I1702" s="256"/>
      <c r="J1702" s="252"/>
      <c r="K1702" s="252"/>
      <c r="L1702" s="257"/>
      <c r="M1702" s="258"/>
      <c r="N1702" s="259"/>
      <c r="O1702" s="259"/>
      <c r="P1702" s="259"/>
      <c r="Q1702" s="259"/>
      <c r="R1702" s="259"/>
      <c r="S1702" s="259"/>
      <c r="T1702" s="26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61" t="s">
        <v>185</v>
      </c>
      <c r="AU1702" s="261" t="s">
        <v>85</v>
      </c>
      <c r="AV1702" s="14" t="s">
        <v>85</v>
      </c>
      <c r="AW1702" s="14" t="s">
        <v>34</v>
      </c>
      <c r="AX1702" s="14" t="s">
        <v>76</v>
      </c>
      <c r="AY1702" s="261" t="s">
        <v>176</v>
      </c>
    </row>
    <row r="1703" s="2" customFormat="1" ht="24.15" customHeight="1">
      <c r="A1703" s="39"/>
      <c r="B1703" s="40"/>
      <c r="C1703" s="227" t="s">
        <v>1402</v>
      </c>
      <c r="D1703" s="227" t="s">
        <v>179</v>
      </c>
      <c r="E1703" s="228" t="s">
        <v>1403</v>
      </c>
      <c r="F1703" s="229" t="s">
        <v>1404</v>
      </c>
      <c r="G1703" s="230" t="s">
        <v>252</v>
      </c>
      <c r="H1703" s="231">
        <v>6.1500000000000004</v>
      </c>
      <c r="I1703" s="232"/>
      <c r="J1703" s="233">
        <f>ROUND(I1703*H1703,2)</f>
        <v>0</v>
      </c>
      <c r="K1703" s="229" t="s">
        <v>225</v>
      </c>
      <c r="L1703" s="45"/>
      <c r="M1703" s="234" t="s">
        <v>1</v>
      </c>
      <c r="N1703" s="235" t="s">
        <v>41</v>
      </c>
      <c r="O1703" s="92"/>
      <c r="P1703" s="236">
        <f>O1703*H1703</f>
        <v>0</v>
      </c>
      <c r="Q1703" s="236">
        <v>0.00012999999999999999</v>
      </c>
      <c r="R1703" s="236">
        <f>Q1703*H1703</f>
        <v>0.00079949999999999997</v>
      </c>
      <c r="S1703" s="236">
        <v>0</v>
      </c>
      <c r="T1703" s="237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38" t="s">
        <v>324</v>
      </c>
      <c r="AT1703" s="238" t="s">
        <v>179</v>
      </c>
      <c r="AU1703" s="238" t="s">
        <v>85</v>
      </c>
      <c r="AY1703" s="18" t="s">
        <v>176</v>
      </c>
      <c r="BE1703" s="239">
        <f>IF(N1703="základní",J1703,0)</f>
        <v>0</v>
      </c>
      <c r="BF1703" s="239">
        <f>IF(N1703="snížená",J1703,0)</f>
        <v>0</v>
      </c>
      <c r="BG1703" s="239">
        <f>IF(N1703="zákl. přenesená",J1703,0)</f>
        <v>0</v>
      </c>
      <c r="BH1703" s="239">
        <f>IF(N1703="sníž. přenesená",J1703,0)</f>
        <v>0</v>
      </c>
      <c r="BI1703" s="239">
        <f>IF(N1703="nulová",J1703,0)</f>
        <v>0</v>
      </c>
      <c r="BJ1703" s="18" t="s">
        <v>83</v>
      </c>
      <c r="BK1703" s="239">
        <f>ROUND(I1703*H1703,2)</f>
        <v>0</v>
      </c>
      <c r="BL1703" s="18" t="s">
        <v>324</v>
      </c>
      <c r="BM1703" s="238" t="s">
        <v>1405</v>
      </c>
    </row>
    <row r="1704" s="2" customFormat="1">
      <c r="A1704" s="39"/>
      <c r="B1704" s="40"/>
      <c r="C1704" s="41"/>
      <c r="D1704" s="262" t="s">
        <v>194</v>
      </c>
      <c r="E1704" s="41"/>
      <c r="F1704" s="263" t="s">
        <v>1406</v>
      </c>
      <c r="G1704" s="41"/>
      <c r="H1704" s="41"/>
      <c r="I1704" s="264"/>
      <c r="J1704" s="41"/>
      <c r="K1704" s="41"/>
      <c r="L1704" s="45"/>
      <c r="M1704" s="265"/>
      <c r="N1704" s="266"/>
      <c r="O1704" s="92"/>
      <c r="P1704" s="92"/>
      <c r="Q1704" s="92"/>
      <c r="R1704" s="92"/>
      <c r="S1704" s="92"/>
      <c r="T1704" s="93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T1704" s="18" t="s">
        <v>194</v>
      </c>
      <c r="AU1704" s="18" t="s">
        <v>85</v>
      </c>
    </row>
    <row r="1705" s="13" customFormat="1">
      <c r="A1705" s="13"/>
      <c r="B1705" s="240"/>
      <c r="C1705" s="241"/>
      <c r="D1705" s="242" t="s">
        <v>185</v>
      </c>
      <c r="E1705" s="243" t="s">
        <v>1</v>
      </c>
      <c r="F1705" s="244" t="s">
        <v>1228</v>
      </c>
      <c r="G1705" s="241"/>
      <c r="H1705" s="243" t="s">
        <v>1</v>
      </c>
      <c r="I1705" s="245"/>
      <c r="J1705" s="241"/>
      <c r="K1705" s="241"/>
      <c r="L1705" s="246"/>
      <c r="M1705" s="247"/>
      <c r="N1705" s="248"/>
      <c r="O1705" s="248"/>
      <c r="P1705" s="248"/>
      <c r="Q1705" s="248"/>
      <c r="R1705" s="248"/>
      <c r="S1705" s="248"/>
      <c r="T1705" s="24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0" t="s">
        <v>185</v>
      </c>
      <c r="AU1705" s="250" t="s">
        <v>85</v>
      </c>
      <c r="AV1705" s="13" t="s">
        <v>83</v>
      </c>
      <c r="AW1705" s="13" t="s">
        <v>34</v>
      </c>
      <c r="AX1705" s="13" t="s">
        <v>76</v>
      </c>
      <c r="AY1705" s="250" t="s">
        <v>176</v>
      </c>
    </row>
    <row r="1706" s="13" customFormat="1">
      <c r="A1706" s="13"/>
      <c r="B1706" s="240"/>
      <c r="C1706" s="241"/>
      <c r="D1706" s="242" t="s">
        <v>185</v>
      </c>
      <c r="E1706" s="243" t="s">
        <v>1</v>
      </c>
      <c r="F1706" s="244" t="s">
        <v>188</v>
      </c>
      <c r="G1706" s="241"/>
      <c r="H1706" s="243" t="s">
        <v>1</v>
      </c>
      <c r="I1706" s="245"/>
      <c r="J1706" s="241"/>
      <c r="K1706" s="241"/>
      <c r="L1706" s="246"/>
      <c r="M1706" s="247"/>
      <c r="N1706" s="248"/>
      <c r="O1706" s="248"/>
      <c r="P1706" s="248"/>
      <c r="Q1706" s="248"/>
      <c r="R1706" s="248"/>
      <c r="S1706" s="248"/>
      <c r="T1706" s="24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0" t="s">
        <v>185</v>
      </c>
      <c r="AU1706" s="250" t="s">
        <v>85</v>
      </c>
      <c r="AV1706" s="13" t="s">
        <v>83</v>
      </c>
      <c r="AW1706" s="13" t="s">
        <v>34</v>
      </c>
      <c r="AX1706" s="13" t="s">
        <v>76</v>
      </c>
      <c r="AY1706" s="250" t="s">
        <v>176</v>
      </c>
    </row>
    <row r="1707" s="13" customFormat="1">
      <c r="A1707" s="13"/>
      <c r="B1707" s="240"/>
      <c r="C1707" s="241"/>
      <c r="D1707" s="242" t="s">
        <v>185</v>
      </c>
      <c r="E1707" s="243" t="s">
        <v>1</v>
      </c>
      <c r="F1707" s="244" t="s">
        <v>1263</v>
      </c>
      <c r="G1707" s="241"/>
      <c r="H1707" s="243" t="s">
        <v>1</v>
      </c>
      <c r="I1707" s="245"/>
      <c r="J1707" s="241"/>
      <c r="K1707" s="241"/>
      <c r="L1707" s="246"/>
      <c r="M1707" s="247"/>
      <c r="N1707" s="248"/>
      <c r="O1707" s="248"/>
      <c r="P1707" s="248"/>
      <c r="Q1707" s="248"/>
      <c r="R1707" s="248"/>
      <c r="S1707" s="248"/>
      <c r="T1707" s="24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0" t="s">
        <v>185</v>
      </c>
      <c r="AU1707" s="250" t="s">
        <v>85</v>
      </c>
      <c r="AV1707" s="13" t="s">
        <v>83</v>
      </c>
      <c r="AW1707" s="13" t="s">
        <v>34</v>
      </c>
      <c r="AX1707" s="13" t="s">
        <v>76</v>
      </c>
      <c r="AY1707" s="250" t="s">
        <v>176</v>
      </c>
    </row>
    <row r="1708" s="13" customFormat="1">
      <c r="A1708" s="13"/>
      <c r="B1708" s="240"/>
      <c r="C1708" s="241"/>
      <c r="D1708" s="242" t="s">
        <v>185</v>
      </c>
      <c r="E1708" s="243" t="s">
        <v>1</v>
      </c>
      <c r="F1708" s="244" t="s">
        <v>188</v>
      </c>
      <c r="G1708" s="241"/>
      <c r="H1708" s="243" t="s">
        <v>1</v>
      </c>
      <c r="I1708" s="245"/>
      <c r="J1708" s="241"/>
      <c r="K1708" s="241"/>
      <c r="L1708" s="246"/>
      <c r="M1708" s="247"/>
      <c r="N1708" s="248"/>
      <c r="O1708" s="248"/>
      <c r="P1708" s="248"/>
      <c r="Q1708" s="248"/>
      <c r="R1708" s="248"/>
      <c r="S1708" s="248"/>
      <c r="T1708" s="24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0" t="s">
        <v>185</v>
      </c>
      <c r="AU1708" s="250" t="s">
        <v>85</v>
      </c>
      <c r="AV1708" s="13" t="s">
        <v>83</v>
      </c>
      <c r="AW1708" s="13" t="s">
        <v>34</v>
      </c>
      <c r="AX1708" s="13" t="s">
        <v>76</v>
      </c>
      <c r="AY1708" s="250" t="s">
        <v>176</v>
      </c>
    </row>
    <row r="1709" s="13" customFormat="1">
      <c r="A1709" s="13"/>
      <c r="B1709" s="240"/>
      <c r="C1709" s="241"/>
      <c r="D1709" s="242" t="s">
        <v>185</v>
      </c>
      <c r="E1709" s="243" t="s">
        <v>1</v>
      </c>
      <c r="F1709" s="244" t="s">
        <v>208</v>
      </c>
      <c r="G1709" s="241"/>
      <c r="H1709" s="243" t="s">
        <v>1</v>
      </c>
      <c r="I1709" s="245"/>
      <c r="J1709" s="241"/>
      <c r="K1709" s="241"/>
      <c r="L1709" s="246"/>
      <c r="M1709" s="247"/>
      <c r="N1709" s="248"/>
      <c r="O1709" s="248"/>
      <c r="P1709" s="248"/>
      <c r="Q1709" s="248"/>
      <c r="R1709" s="248"/>
      <c r="S1709" s="248"/>
      <c r="T1709" s="24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0" t="s">
        <v>185</v>
      </c>
      <c r="AU1709" s="250" t="s">
        <v>85</v>
      </c>
      <c r="AV1709" s="13" t="s">
        <v>83</v>
      </c>
      <c r="AW1709" s="13" t="s">
        <v>34</v>
      </c>
      <c r="AX1709" s="13" t="s">
        <v>76</v>
      </c>
      <c r="AY1709" s="250" t="s">
        <v>176</v>
      </c>
    </row>
    <row r="1710" s="14" customFormat="1">
      <c r="A1710" s="14"/>
      <c r="B1710" s="251"/>
      <c r="C1710" s="252"/>
      <c r="D1710" s="242" t="s">
        <v>185</v>
      </c>
      <c r="E1710" s="253" t="s">
        <v>1</v>
      </c>
      <c r="F1710" s="254" t="s">
        <v>1407</v>
      </c>
      <c r="G1710" s="252"/>
      <c r="H1710" s="255">
        <v>4.25</v>
      </c>
      <c r="I1710" s="256"/>
      <c r="J1710" s="252"/>
      <c r="K1710" s="252"/>
      <c r="L1710" s="257"/>
      <c r="M1710" s="258"/>
      <c r="N1710" s="259"/>
      <c r="O1710" s="259"/>
      <c r="P1710" s="259"/>
      <c r="Q1710" s="259"/>
      <c r="R1710" s="259"/>
      <c r="S1710" s="259"/>
      <c r="T1710" s="260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1" t="s">
        <v>185</v>
      </c>
      <c r="AU1710" s="261" t="s">
        <v>85</v>
      </c>
      <c r="AV1710" s="14" t="s">
        <v>85</v>
      </c>
      <c r="AW1710" s="14" t="s">
        <v>34</v>
      </c>
      <c r="AX1710" s="14" t="s">
        <v>76</v>
      </c>
      <c r="AY1710" s="261" t="s">
        <v>176</v>
      </c>
    </row>
    <row r="1711" s="13" customFormat="1">
      <c r="A1711" s="13"/>
      <c r="B1711" s="240"/>
      <c r="C1711" s="241"/>
      <c r="D1711" s="242" t="s">
        <v>185</v>
      </c>
      <c r="E1711" s="243" t="s">
        <v>1</v>
      </c>
      <c r="F1711" s="244" t="s">
        <v>188</v>
      </c>
      <c r="G1711" s="241"/>
      <c r="H1711" s="243" t="s">
        <v>1</v>
      </c>
      <c r="I1711" s="245"/>
      <c r="J1711" s="241"/>
      <c r="K1711" s="241"/>
      <c r="L1711" s="246"/>
      <c r="M1711" s="247"/>
      <c r="N1711" s="248"/>
      <c r="O1711" s="248"/>
      <c r="P1711" s="248"/>
      <c r="Q1711" s="248"/>
      <c r="R1711" s="248"/>
      <c r="S1711" s="248"/>
      <c r="T1711" s="24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0" t="s">
        <v>185</v>
      </c>
      <c r="AU1711" s="250" t="s">
        <v>85</v>
      </c>
      <c r="AV1711" s="13" t="s">
        <v>83</v>
      </c>
      <c r="AW1711" s="13" t="s">
        <v>34</v>
      </c>
      <c r="AX1711" s="13" t="s">
        <v>76</v>
      </c>
      <c r="AY1711" s="250" t="s">
        <v>176</v>
      </c>
    </row>
    <row r="1712" s="13" customFormat="1">
      <c r="A1712" s="13"/>
      <c r="B1712" s="240"/>
      <c r="C1712" s="241"/>
      <c r="D1712" s="242" t="s">
        <v>185</v>
      </c>
      <c r="E1712" s="243" t="s">
        <v>1</v>
      </c>
      <c r="F1712" s="244" t="s">
        <v>216</v>
      </c>
      <c r="G1712" s="241"/>
      <c r="H1712" s="243" t="s">
        <v>1</v>
      </c>
      <c r="I1712" s="245"/>
      <c r="J1712" s="241"/>
      <c r="K1712" s="241"/>
      <c r="L1712" s="246"/>
      <c r="M1712" s="247"/>
      <c r="N1712" s="248"/>
      <c r="O1712" s="248"/>
      <c r="P1712" s="248"/>
      <c r="Q1712" s="248"/>
      <c r="R1712" s="248"/>
      <c r="S1712" s="248"/>
      <c r="T1712" s="24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0" t="s">
        <v>185</v>
      </c>
      <c r="AU1712" s="250" t="s">
        <v>85</v>
      </c>
      <c r="AV1712" s="13" t="s">
        <v>83</v>
      </c>
      <c r="AW1712" s="13" t="s">
        <v>34</v>
      </c>
      <c r="AX1712" s="13" t="s">
        <v>76</v>
      </c>
      <c r="AY1712" s="250" t="s">
        <v>176</v>
      </c>
    </row>
    <row r="1713" s="14" customFormat="1">
      <c r="A1713" s="14"/>
      <c r="B1713" s="251"/>
      <c r="C1713" s="252"/>
      <c r="D1713" s="242" t="s">
        <v>185</v>
      </c>
      <c r="E1713" s="253" t="s">
        <v>1</v>
      </c>
      <c r="F1713" s="254" t="s">
        <v>1408</v>
      </c>
      <c r="G1713" s="252"/>
      <c r="H1713" s="255">
        <v>0.80000000000000004</v>
      </c>
      <c r="I1713" s="256"/>
      <c r="J1713" s="252"/>
      <c r="K1713" s="252"/>
      <c r="L1713" s="257"/>
      <c r="M1713" s="258"/>
      <c r="N1713" s="259"/>
      <c r="O1713" s="259"/>
      <c r="P1713" s="259"/>
      <c r="Q1713" s="259"/>
      <c r="R1713" s="259"/>
      <c r="S1713" s="259"/>
      <c r="T1713" s="26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1" t="s">
        <v>185</v>
      </c>
      <c r="AU1713" s="261" t="s">
        <v>85</v>
      </c>
      <c r="AV1713" s="14" t="s">
        <v>85</v>
      </c>
      <c r="AW1713" s="14" t="s">
        <v>34</v>
      </c>
      <c r="AX1713" s="14" t="s">
        <v>76</v>
      </c>
      <c r="AY1713" s="261" t="s">
        <v>176</v>
      </c>
    </row>
    <row r="1714" s="14" customFormat="1">
      <c r="A1714" s="14"/>
      <c r="B1714" s="251"/>
      <c r="C1714" s="252"/>
      <c r="D1714" s="242" t="s">
        <v>185</v>
      </c>
      <c r="E1714" s="253" t="s">
        <v>1</v>
      </c>
      <c r="F1714" s="254" t="s">
        <v>1409</v>
      </c>
      <c r="G1714" s="252"/>
      <c r="H1714" s="255">
        <v>1.1000000000000001</v>
      </c>
      <c r="I1714" s="256"/>
      <c r="J1714" s="252"/>
      <c r="K1714" s="252"/>
      <c r="L1714" s="257"/>
      <c r="M1714" s="258"/>
      <c r="N1714" s="259"/>
      <c r="O1714" s="259"/>
      <c r="P1714" s="259"/>
      <c r="Q1714" s="259"/>
      <c r="R1714" s="259"/>
      <c r="S1714" s="259"/>
      <c r="T1714" s="26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61" t="s">
        <v>185</v>
      </c>
      <c r="AU1714" s="261" t="s">
        <v>85</v>
      </c>
      <c r="AV1714" s="14" t="s">
        <v>85</v>
      </c>
      <c r="AW1714" s="14" t="s">
        <v>34</v>
      </c>
      <c r="AX1714" s="14" t="s">
        <v>76</v>
      </c>
      <c r="AY1714" s="261" t="s">
        <v>176</v>
      </c>
    </row>
    <row r="1715" s="2" customFormat="1" ht="24.15" customHeight="1">
      <c r="A1715" s="39"/>
      <c r="B1715" s="40"/>
      <c r="C1715" s="227" t="s">
        <v>1410</v>
      </c>
      <c r="D1715" s="227" t="s">
        <v>179</v>
      </c>
      <c r="E1715" s="228" t="s">
        <v>1411</v>
      </c>
      <c r="F1715" s="229" t="s">
        <v>1412</v>
      </c>
      <c r="G1715" s="230" t="s">
        <v>252</v>
      </c>
      <c r="H1715" s="231">
        <v>6.1500000000000004</v>
      </c>
      <c r="I1715" s="232"/>
      <c r="J1715" s="233">
        <f>ROUND(I1715*H1715,2)</f>
        <v>0</v>
      </c>
      <c r="K1715" s="229" t="s">
        <v>225</v>
      </c>
      <c r="L1715" s="45"/>
      <c r="M1715" s="234" t="s">
        <v>1</v>
      </c>
      <c r="N1715" s="235" t="s">
        <v>41</v>
      </c>
      <c r="O1715" s="92"/>
      <c r="P1715" s="236">
        <f>O1715*H1715</f>
        <v>0</v>
      </c>
      <c r="Q1715" s="236">
        <v>0.00014999999999999999</v>
      </c>
      <c r="R1715" s="236">
        <f>Q1715*H1715</f>
        <v>0.00092249999999999993</v>
      </c>
      <c r="S1715" s="236">
        <v>0</v>
      </c>
      <c r="T1715" s="237">
        <f>S1715*H1715</f>
        <v>0</v>
      </c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R1715" s="238" t="s">
        <v>324</v>
      </c>
      <c r="AT1715" s="238" t="s">
        <v>179</v>
      </c>
      <c r="AU1715" s="238" t="s">
        <v>85</v>
      </c>
      <c r="AY1715" s="18" t="s">
        <v>176</v>
      </c>
      <c r="BE1715" s="239">
        <f>IF(N1715="základní",J1715,0)</f>
        <v>0</v>
      </c>
      <c r="BF1715" s="239">
        <f>IF(N1715="snížená",J1715,0)</f>
        <v>0</v>
      </c>
      <c r="BG1715" s="239">
        <f>IF(N1715="zákl. přenesená",J1715,0)</f>
        <v>0</v>
      </c>
      <c r="BH1715" s="239">
        <f>IF(N1715="sníž. přenesená",J1715,0)</f>
        <v>0</v>
      </c>
      <c r="BI1715" s="239">
        <f>IF(N1715="nulová",J1715,0)</f>
        <v>0</v>
      </c>
      <c r="BJ1715" s="18" t="s">
        <v>83</v>
      </c>
      <c r="BK1715" s="239">
        <f>ROUND(I1715*H1715,2)</f>
        <v>0</v>
      </c>
      <c r="BL1715" s="18" t="s">
        <v>324</v>
      </c>
      <c r="BM1715" s="238" t="s">
        <v>1413</v>
      </c>
    </row>
    <row r="1716" s="2" customFormat="1">
      <c r="A1716" s="39"/>
      <c r="B1716" s="40"/>
      <c r="C1716" s="41"/>
      <c r="D1716" s="262" t="s">
        <v>194</v>
      </c>
      <c r="E1716" s="41"/>
      <c r="F1716" s="263" t="s">
        <v>1414</v>
      </c>
      <c r="G1716" s="41"/>
      <c r="H1716" s="41"/>
      <c r="I1716" s="264"/>
      <c r="J1716" s="41"/>
      <c r="K1716" s="41"/>
      <c r="L1716" s="45"/>
      <c r="M1716" s="265"/>
      <c r="N1716" s="266"/>
      <c r="O1716" s="92"/>
      <c r="P1716" s="92"/>
      <c r="Q1716" s="92"/>
      <c r="R1716" s="92"/>
      <c r="S1716" s="92"/>
      <c r="T1716" s="93"/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T1716" s="18" t="s">
        <v>194</v>
      </c>
      <c r="AU1716" s="18" t="s">
        <v>85</v>
      </c>
    </row>
    <row r="1717" s="2" customFormat="1" ht="24.15" customHeight="1">
      <c r="A1717" s="39"/>
      <c r="B1717" s="40"/>
      <c r="C1717" s="227" t="s">
        <v>1415</v>
      </c>
      <c r="D1717" s="227" t="s">
        <v>179</v>
      </c>
      <c r="E1717" s="228" t="s">
        <v>1416</v>
      </c>
      <c r="F1717" s="229" t="s">
        <v>1417</v>
      </c>
      <c r="G1717" s="230" t="s">
        <v>243</v>
      </c>
      <c r="H1717" s="231">
        <v>22.459</v>
      </c>
      <c r="I1717" s="232"/>
      <c r="J1717" s="233">
        <f>ROUND(I1717*H1717,2)</f>
        <v>0</v>
      </c>
      <c r="K1717" s="229" t="s">
        <v>225</v>
      </c>
      <c r="L1717" s="45"/>
      <c r="M1717" s="234" t="s">
        <v>1</v>
      </c>
      <c r="N1717" s="235" t="s">
        <v>41</v>
      </c>
      <c r="O1717" s="92"/>
      <c r="P1717" s="236">
        <f>O1717*H1717</f>
        <v>0</v>
      </c>
      <c r="Q1717" s="236">
        <v>0.0016000000000000001</v>
      </c>
      <c r="R1717" s="236">
        <f>Q1717*H1717</f>
        <v>0.035934399999999998</v>
      </c>
      <c r="S1717" s="236">
        <v>0</v>
      </c>
      <c r="T1717" s="237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8" t="s">
        <v>324</v>
      </c>
      <c r="AT1717" s="238" t="s">
        <v>179</v>
      </c>
      <c r="AU1717" s="238" t="s">
        <v>85</v>
      </c>
      <c r="AY1717" s="18" t="s">
        <v>176</v>
      </c>
      <c r="BE1717" s="239">
        <f>IF(N1717="základní",J1717,0)</f>
        <v>0</v>
      </c>
      <c r="BF1717" s="239">
        <f>IF(N1717="snížená",J1717,0)</f>
        <v>0</v>
      </c>
      <c r="BG1717" s="239">
        <f>IF(N1717="zákl. přenesená",J1717,0)</f>
        <v>0</v>
      </c>
      <c r="BH1717" s="239">
        <f>IF(N1717="sníž. přenesená",J1717,0)</f>
        <v>0</v>
      </c>
      <c r="BI1717" s="239">
        <f>IF(N1717="nulová",J1717,0)</f>
        <v>0</v>
      </c>
      <c r="BJ1717" s="18" t="s">
        <v>83</v>
      </c>
      <c r="BK1717" s="239">
        <f>ROUND(I1717*H1717,2)</f>
        <v>0</v>
      </c>
      <c r="BL1717" s="18" t="s">
        <v>324</v>
      </c>
      <c r="BM1717" s="238" t="s">
        <v>1418</v>
      </c>
    </row>
    <row r="1718" s="2" customFormat="1">
      <c r="A1718" s="39"/>
      <c r="B1718" s="40"/>
      <c r="C1718" s="41"/>
      <c r="D1718" s="262" t="s">
        <v>194</v>
      </c>
      <c r="E1718" s="41"/>
      <c r="F1718" s="263" t="s">
        <v>1419</v>
      </c>
      <c r="G1718" s="41"/>
      <c r="H1718" s="41"/>
      <c r="I1718" s="264"/>
      <c r="J1718" s="41"/>
      <c r="K1718" s="41"/>
      <c r="L1718" s="45"/>
      <c r="M1718" s="265"/>
      <c r="N1718" s="266"/>
      <c r="O1718" s="92"/>
      <c r="P1718" s="92"/>
      <c r="Q1718" s="92"/>
      <c r="R1718" s="92"/>
      <c r="S1718" s="92"/>
      <c r="T1718" s="93"/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T1718" s="18" t="s">
        <v>194</v>
      </c>
      <c r="AU1718" s="18" t="s">
        <v>85</v>
      </c>
    </row>
    <row r="1719" s="13" customFormat="1">
      <c r="A1719" s="13"/>
      <c r="B1719" s="240"/>
      <c r="C1719" s="241"/>
      <c r="D1719" s="242" t="s">
        <v>185</v>
      </c>
      <c r="E1719" s="243" t="s">
        <v>1</v>
      </c>
      <c r="F1719" s="244" t="s">
        <v>1228</v>
      </c>
      <c r="G1719" s="241"/>
      <c r="H1719" s="243" t="s">
        <v>1</v>
      </c>
      <c r="I1719" s="245"/>
      <c r="J1719" s="241"/>
      <c r="K1719" s="241"/>
      <c r="L1719" s="246"/>
      <c r="M1719" s="247"/>
      <c r="N1719" s="248"/>
      <c r="O1719" s="248"/>
      <c r="P1719" s="248"/>
      <c r="Q1719" s="248"/>
      <c r="R1719" s="248"/>
      <c r="S1719" s="248"/>
      <c r="T1719" s="24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0" t="s">
        <v>185</v>
      </c>
      <c r="AU1719" s="250" t="s">
        <v>85</v>
      </c>
      <c r="AV1719" s="13" t="s">
        <v>83</v>
      </c>
      <c r="AW1719" s="13" t="s">
        <v>34</v>
      </c>
      <c r="AX1719" s="13" t="s">
        <v>76</v>
      </c>
      <c r="AY1719" s="250" t="s">
        <v>176</v>
      </c>
    </row>
    <row r="1720" s="13" customFormat="1">
      <c r="A1720" s="13"/>
      <c r="B1720" s="240"/>
      <c r="C1720" s="241"/>
      <c r="D1720" s="242" t="s">
        <v>185</v>
      </c>
      <c r="E1720" s="243" t="s">
        <v>1</v>
      </c>
      <c r="F1720" s="244" t="s">
        <v>188</v>
      </c>
      <c r="G1720" s="241"/>
      <c r="H1720" s="243" t="s">
        <v>1</v>
      </c>
      <c r="I1720" s="245"/>
      <c r="J1720" s="241"/>
      <c r="K1720" s="241"/>
      <c r="L1720" s="246"/>
      <c r="M1720" s="247"/>
      <c r="N1720" s="248"/>
      <c r="O1720" s="248"/>
      <c r="P1720" s="248"/>
      <c r="Q1720" s="248"/>
      <c r="R1720" s="248"/>
      <c r="S1720" s="248"/>
      <c r="T1720" s="249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0" t="s">
        <v>185</v>
      </c>
      <c r="AU1720" s="250" t="s">
        <v>85</v>
      </c>
      <c r="AV1720" s="13" t="s">
        <v>83</v>
      </c>
      <c r="AW1720" s="13" t="s">
        <v>34</v>
      </c>
      <c r="AX1720" s="13" t="s">
        <v>76</v>
      </c>
      <c r="AY1720" s="250" t="s">
        <v>176</v>
      </c>
    </row>
    <row r="1721" s="13" customFormat="1">
      <c r="A1721" s="13"/>
      <c r="B1721" s="240"/>
      <c r="C1721" s="241"/>
      <c r="D1721" s="242" t="s">
        <v>185</v>
      </c>
      <c r="E1721" s="243" t="s">
        <v>1</v>
      </c>
      <c r="F1721" s="244" t="s">
        <v>1400</v>
      </c>
      <c r="G1721" s="241"/>
      <c r="H1721" s="243" t="s">
        <v>1</v>
      </c>
      <c r="I1721" s="245"/>
      <c r="J1721" s="241"/>
      <c r="K1721" s="241"/>
      <c r="L1721" s="246"/>
      <c r="M1721" s="247"/>
      <c r="N1721" s="248"/>
      <c r="O1721" s="248"/>
      <c r="P1721" s="248"/>
      <c r="Q1721" s="248"/>
      <c r="R1721" s="248"/>
      <c r="S1721" s="248"/>
      <c r="T1721" s="24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0" t="s">
        <v>185</v>
      </c>
      <c r="AU1721" s="250" t="s">
        <v>85</v>
      </c>
      <c r="AV1721" s="13" t="s">
        <v>83</v>
      </c>
      <c r="AW1721" s="13" t="s">
        <v>34</v>
      </c>
      <c r="AX1721" s="13" t="s">
        <v>76</v>
      </c>
      <c r="AY1721" s="250" t="s">
        <v>176</v>
      </c>
    </row>
    <row r="1722" s="14" customFormat="1">
      <c r="A1722" s="14"/>
      <c r="B1722" s="251"/>
      <c r="C1722" s="252"/>
      <c r="D1722" s="242" t="s">
        <v>185</v>
      </c>
      <c r="E1722" s="253" t="s">
        <v>1</v>
      </c>
      <c r="F1722" s="254" t="s">
        <v>1401</v>
      </c>
      <c r="G1722" s="252"/>
      <c r="H1722" s="255">
        <v>22.459</v>
      </c>
      <c r="I1722" s="256"/>
      <c r="J1722" s="252"/>
      <c r="K1722" s="252"/>
      <c r="L1722" s="257"/>
      <c r="M1722" s="258"/>
      <c r="N1722" s="259"/>
      <c r="O1722" s="259"/>
      <c r="P1722" s="259"/>
      <c r="Q1722" s="259"/>
      <c r="R1722" s="259"/>
      <c r="S1722" s="259"/>
      <c r="T1722" s="260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1" t="s">
        <v>185</v>
      </c>
      <c r="AU1722" s="261" t="s">
        <v>85</v>
      </c>
      <c r="AV1722" s="14" t="s">
        <v>85</v>
      </c>
      <c r="AW1722" s="14" t="s">
        <v>34</v>
      </c>
      <c r="AX1722" s="14" t="s">
        <v>76</v>
      </c>
      <c r="AY1722" s="261" t="s">
        <v>176</v>
      </c>
    </row>
    <row r="1723" s="2" customFormat="1" ht="33" customHeight="1">
      <c r="A1723" s="39"/>
      <c r="B1723" s="40"/>
      <c r="C1723" s="227" t="s">
        <v>1420</v>
      </c>
      <c r="D1723" s="227" t="s">
        <v>179</v>
      </c>
      <c r="E1723" s="228" t="s">
        <v>1421</v>
      </c>
      <c r="F1723" s="229" t="s">
        <v>1422</v>
      </c>
      <c r="G1723" s="230" t="s">
        <v>182</v>
      </c>
      <c r="H1723" s="231">
        <v>5</v>
      </c>
      <c r="I1723" s="232"/>
      <c r="J1723" s="233">
        <f>ROUND(I1723*H1723,2)</f>
        <v>0</v>
      </c>
      <c r="K1723" s="229" t="s">
        <v>225</v>
      </c>
      <c r="L1723" s="45"/>
      <c r="M1723" s="234" t="s">
        <v>1</v>
      </c>
      <c r="N1723" s="235" t="s">
        <v>41</v>
      </c>
      <c r="O1723" s="92"/>
      <c r="P1723" s="236">
        <f>O1723*H1723</f>
        <v>0</v>
      </c>
      <c r="Q1723" s="236">
        <v>0.00115</v>
      </c>
      <c r="R1723" s="236">
        <f>Q1723*H1723</f>
        <v>0.0057499999999999999</v>
      </c>
      <c r="S1723" s="236">
        <v>0.0028</v>
      </c>
      <c r="T1723" s="237">
        <f>S1723*H1723</f>
        <v>0.014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38" t="s">
        <v>324</v>
      </c>
      <c r="AT1723" s="238" t="s">
        <v>179</v>
      </c>
      <c r="AU1723" s="238" t="s">
        <v>85</v>
      </c>
      <c r="AY1723" s="18" t="s">
        <v>176</v>
      </c>
      <c r="BE1723" s="239">
        <f>IF(N1723="základní",J1723,0)</f>
        <v>0</v>
      </c>
      <c r="BF1723" s="239">
        <f>IF(N1723="snížená",J1723,0)</f>
        <v>0</v>
      </c>
      <c r="BG1723" s="239">
        <f>IF(N1723="zákl. přenesená",J1723,0)</f>
        <v>0</v>
      </c>
      <c r="BH1723" s="239">
        <f>IF(N1723="sníž. přenesená",J1723,0)</f>
        <v>0</v>
      </c>
      <c r="BI1723" s="239">
        <f>IF(N1723="nulová",J1723,0)</f>
        <v>0</v>
      </c>
      <c r="BJ1723" s="18" t="s">
        <v>83</v>
      </c>
      <c r="BK1723" s="239">
        <f>ROUND(I1723*H1723,2)</f>
        <v>0</v>
      </c>
      <c r="BL1723" s="18" t="s">
        <v>324</v>
      </c>
      <c r="BM1723" s="238" t="s">
        <v>1423</v>
      </c>
    </row>
    <row r="1724" s="2" customFormat="1">
      <c r="A1724" s="39"/>
      <c r="B1724" s="40"/>
      <c r="C1724" s="41"/>
      <c r="D1724" s="262" t="s">
        <v>194</v>
      </c>
      <c r="E1724" s="41"/>
      <c r="F1724" s="263" t="s">
        <v>1424</v>
      </c>
      <c r="G1724" s="41"/>
      <c r="H1724" s="41"/>
      <c r="I1724" s="264"/>
      <c r="J1724" s="41"/>
      <c r="K1724" s="41"/>
      <c r="L1724" s="45"/>
      <c r="M1724" s="265"/>
      <c r="N1724" s="266"/>
      <c r="O1724" s="92"/>
      <c r="P1724" s="92"/>
      <c r="Q1724" s="92"/>
      <c r="R1724" s="92"/>
      <c r="S1724" s="92"/>
      <c r="T1724" s="93"/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T1724" s="18" t="s">
        <v>194</v>
      </c>
      <c r="AU1724" s="18" t="s">
        <v>85</v>
      </c>
    </row>
    <row r="1725" s="13" customFormat="1">
      <c r="A1725" s="13"/>
      <c r="B1725" s="240"/>
      <c r="C1725" s="241"/>
      <c r="D1725" s="242" t="s">
        <v>185</v>
      </c>
      <c r="E1725" s="243" t="s">
        <v>1</v>
      </c>
      <c r="F1725" s="244" t="s">
        <v>186</v>
      </c>
      <c r="G1725" s="241"/>
      <c r="H1725" s="243" t="s">
        <v>1</v>
      </c>
      <c r="I1725" s="245"/>
      <c r="J1725" s="241"/>
      <c r="K1725" s="241"/>
      <c r="L1725" s="246"/>
      <c r="M1725" s="247"/>
      <c r="N1725" s="248"/>
      <c r="O1725" s="248"/>
      <c r="P1725" s="248"/>
      <c r="Q1725" s="248"/>
      <c r="R1725" s="248"/>
      <c r="S1725" s="248"/>
      <c r="T1725" s="249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0" t="s">
        <v>185</v>
      </c>
      <c r="AU1725" s="250" t="s">
        <v>85</v>
      </c>
      <c r="AV1725" s="13" t="s">
        <v>83</v>
      </c>
      <c r="AW1725" s="13" t="s">
        <v>34</v>
      </c>
      <c r="AX1725" s="13" t="s">
        <v>76</v>
      </c>
      <c r="AY1725" s="250" t="s">
        <v>176</v>
      </c>
    </row>
    <row r="1726" s="13" customFormat="1">
      <c r="A1726" s="13"/>
      <c r="B1726" s="240"/>
      <c r="C1726" s="241"/>
      <c r="D1726" s="242" t="s">
        <v>185</v>
      </c>
      <c r="E1726" s="243" t="s">
        <v>1</v>
      </c>
      <c r="F1726" s="244" t="s">
        <v>187</v>
      </c>
      <c r="G1726" s="241"/>
      <c r="H1726" s="243" t="s">
        <v>1</v>
      </c>
      <c r="I1726" s="245"/>
      <c r="J1726" s="241"/>
      <c r="K1726" s="241"/>
      <c r="L1726" s="246"/>
      <c r="M1726" s="247"/>
      <c r="N1726" s="248"/>
      <c r="O1726" s="248"/>
      <c r="P1726" s="248"/>
      <c r="Q1726" s="248"/>
      <c r="R1726" s="248"/>
      <c r="S1726" s="248"/>
      <c r="T1726" s="24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0" t="s">
        <v>185</v>
      </c>
      <c r="AU1726" s="250" t="s">
        <v>85</v>
      </c>
      <c r="AV1726" s="13" t="s">
        <v>83</v>
      </c>
      <c r="AW1726" s="13" t="s">
        <v>34</v>
      </c>
      <c r="AX1726" s="13" t="s">
        <v>76</v>
      </c>
      <c r="AY1726" s="250" t="s">
        <v>176</v>
      </c>
    </row>
    <row r="1727" s="13" customFormat="1">
      <c r="A1727" s="13"/>
      <c r="B1727" s="240"/>
      <c r="C1727" s="241"/>
      <c r="D1727" s="242" t="s">
        <v>185</v>
      </c>
      <c r="E1727" s="243" t="s">
        <v>1</v>
      </c>
      <c r="F1727" s="244" t="s">
        <v>188</v>
      </c>
      <c r="G1727" s="241"/>
      <c r="H1727" s="243" t="s">
        <v>1</v>
      </c>
      <c r="I1727" s="245"/>
      <c r="J1727" s="241"/>
      <c r="K1727" s="241"/>
      <c r="L1727" s="246"/>
      <c r="M1727" s="247"/>
      <c r="N1727" s="248"/>
      <c r="O1727" s="248"/>
      <c r="P1727" s="248"/>
      <c r="Q1727" s="248"/>
      <c r="R1727" s="248"/>
      <c r="S1727" s="248"/>
      <c r="T1727" s="249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0" t="s">
        <v>185</v>
      </c>
      <c r="AU1727" s="250" t="s">
        <v>85</v>
      </c>
      <c r="AV1727" s="13" t="s">
        <v>83</v>
      </c>
      <c r="AW1727" s="13" t="s">
        <v>34</v>
      </c>
      <c r="AX1727" s="13" t="s">
        <v>76</v>
      </c>
      <c r="AY1727" s="250" t="s">
        <v>176</v>
      </c>
    </row>
    <row r="1728" s="14" customFormat="1">
      <c r="A1728" s="14"/>
      <c r="B1728" s="251"/>
      <c r="C1728" s="252"/>
      <c r="D1728" s="242" t="s">
        <v>185</v>
      </c>
      <c r="E1728" s="253" t="s">
        <v>1</v>
      </c>
      <c r="F1728" s="254" t="s">
        <v>210</v>
      </c>
      <c r="G1728" s="252"/>
      <c r="H1728" s="255">
        <v>5</v>
      </c>
      <c r="I1728" s="256"/>
      <c r="J1728" s="252"/>
      <c r="K1728" s="252"/>
      <c r="L1728" s="257"/>
      <c r="M1728" s="258"/>
      <c r="N1728" s="259"/>
      <c r="O1728" s="259"/>
      <c r="P1728" s="259"/>
      <c r="Q1728" s="259"/>
      <c r="R1728" s="259"/>
      <c r="S1728" s="259"/>
      <c r="T1728" s="260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1" t="s">
        <v>185</v>
      </c>
      <c r="AU1728" s="261" t="s">
        <v>85</v>
      </c>
      <c r="AV1728" s="14" t="s">
        <v>85</v>
      </c>
      <c r="AW1728" s="14" t="s">
        <v>34</v>
      </c>
      <c r="AX1728" s="14" t="s">
        <v>76</v>
      </c>
      <c r="AY1728" s="261" t="s">
        <v>176</v>
      </c>
    </row>
    <row r="1729" s="2" customFormat="1" ht="33" customHeight="1">
      <c r="A1729" s="39"/>
      <c r="B1729" s="40"/>
      <c r="C1729" s="227" t="s">
        <v>1425</v>
      </c>
      <c r="D1729" s="227" t="s">
        <v>179</v>
      </c>
      <c r="E1729" s="228" t="s">
        <v>1426</v>
      </c>
      <c r="F1729" s="229" t="s">
        <v>1427</v>
      </c>
      <c r="G1729" s="230" t="s">
        <v>182</v>
      </c>
      <c r="H1729" s="231">
        <v>6</v>
      </c>
      <c r="I1729" s="232"/>
      <c r="J1729" s="233">
        <f>ROUND(I1729*H1729,2)</f>
        <v>0</v>
      </c>
      <c r="K1729" s="229" t="s">
        <v>225</v>
      </c>
      <c r="L1729" s="45"/>
      <c r="M1729" s="234" t="s">
        <v>1</v>
      </c>
      <c r="N1729" s="235" t="s">
        <v>41</v>
      </c>
      <c r="O1729" s="92"/>
      <c r="P1729" s="236">
        <f>O1729*H1729</f>
        <v>0</v>
      </c>
      <c r="Q1729" s="236">
        <v>0.0019</v>
      </c>
      <c r="R1729" s="236">
        <f>Q1729*H1729</f>
        <v>0.0114</v>
      </c>
      <c r="S1729" s="236">
        <v>0.0070000000000000001</v>
      </c>
      <c r="T1729" s="237">
        <f>S1729*H1729</f>
        <v>0.042000000000000003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38" t="s">
        <v>324</v>
      </c>
      <c r="AT1729" s="238" t="s">
        <v>179</v>
      </c>
      <c r="AU1729" s="238" t="s">
        <v>85</v>
      </c>
      <c r="AY1729" s="18" t="s">
        <v>176</v>
      </c>
      <c r="BE1729" s="239">
        <f>IF(N1729="základní",J1729,0)</f>
        <v>0</v>
      </c>
      <c r="BF1729" s="239">
        <f>IF(N1729="snížená",J1729,0)</f>
        <v>0</v>
      </c>
      <c r="BG1729" s="239">
        <f>IF(N1729="zákl. přenesená",J1729,0)</f>
        <v>0</v>
      </c>
      <c r="BH1729" s="239">
        <f>IF(N1729="sníž. přenesená",J1729,0)</f>
        <v>0</v>
      </c>
      <c r="BI1729" s="239">
        <f>IF(N1729="nulová",J1729,0)</f>
        <v>0</v>
      </c>
      <c r="BJ1729" s="18" t="s">
        <v>83</v>
      </c>
      <c r="BK1729" s="239">
        <f>ROUND(I1729*H1729,2)</f>
        <v>0</v>
      </c>
      <c r="BL1729" s="18" t="s">
        <v>324</v>
      </c>
      <c r="BM1729" s="238" t="s">
        <v>1428</v>
      </c>
    </row>
    <row r="1730" s="2" customFormat="1">
      <c r="A1730" s="39"/>
      <c r="B1730" s="40"/>
      <c r="C1730" s="41"/>
      <c r="D1730" s="262" t="s">
        <v>194</v>
      </c>
      <c r="E1730" s="41"/>
      <c r="F1730" s="263" t="s">
        <v>1429</v>
      </c>
      <c r="G1730" s="41"/>
      <c r="H1730" s="41"/>
      <c r="I1730" s="264"/>
      <c r="J1730" s="41"/>
      <c r="K1730" s="41"/>
      <c r="L1730" s="45"/>
      <c r="M1730" s="265"/>
      <c r="N1730" s="266"/>
      <c r="O1730" s="92"/>
      <c r="P1730" s="92"/>
      <c r="Q1730" s="92"/>
      <c r="R1730" s="92"/>
      <c r="S1730" s="92"/>
      <c r="T1730" s="93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T1730" s="18" t="s">
        <v>194</v>
      </c>
      <c r="AU1730" s="18" t="s">
        <v>85</v>
      </c>
    </row>
    <row r="1731" s="13" customFormat="1">
      <c r="A1731" s="13"/>
      <c r="B1731" s="240"/>
      <c r="C1731" s="241"/>
      <c r="D1731" s="242" t="s">
        <v>185</v>
      </c>
      <c r="E1731" s="243" t="s">
        <v>1</v>
      </c>
      <c r="F1731" s="244" t="s">
        <v>186</v>
      </c>
      <c r="G1731" s="241"/>
      <c r="H1731" s="243" t="s">
        <v>1</v>
      </c>
      <c r="I1731" s="245"/>
      <c r="J1731" s="241"/>
      <c r="K1731" s="241"/>
      <c r="L1731" s="246"/>
      <c r="M1731" s="247"/>
      <c r="N1731" s="248"/>
      <c r="O1731" s="248"/>
      <c r="P1731" s="248"/>
      <c r="Q1731" s="248"/>
      <c r="R1731" s="248"/>
      <c r="S1731" s="248"/>
      <c r="T1731" s="24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0" t="s">
        <v>185</v>
      </c>
      <c r="AU1731" s="250" t="s">
        <v>85</v>
      </c>
      <c r="AV1731" s="13" t="s">
        <v>83</v>
      </c>
      <c r="AW1731" s="13" t="s">
        <v>34</v>
      </c>
      <c r="AX1731" s="13" t="s">
        <v>76</v>
      </c>
      <c r="AY1731" s="250" t="s">
        <v>176</v>
      </c>
    </row>
    <row r="1732" s="13" customFormat="1">
      <c r="A1732" s="13"/>
      <c r="B1732" s="240"/>
      <c r="C1732" s="241"/>
      <c r="D1732" s="242" t="s">
        <v>185</v>
      </c>
      <c r="E1732" s="243" t="s">
        <v>1</v>
      </c>
      <c r="F1732" s="244" t="s">
        <v>187</v>
      </c>
      <c r="G1732" s="241"/>
      <c r="H1732" s="243" t="s">
        <v>1</v>
      </c>
      <c r="I1732" s="245"/>
      <c r="J1732" s="241"/>
      <c r="K1732" s="241"/>
      <c r="L1732" s="246"/>
      <c r="M1732" s="247"/>
      <c r="N1732" s="248"/>
      <c r="O1732" s="248"/>
      <c r="P1732" s="248"/>
      <c r="Q1732" s="248"/>
      <c r="R1732" s="248"/>
      <c r="S1732" s="248"/>
      <c r="T1732" s="24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0" t="s">
        <v>185</v>
      </c>
      <c r="AU1732" s="250" t="s">
        <v>85</v>
      </c>
      <c r="AV1732" s="13" t="s">
        <v>83</v>
      </c>
      <c r="AW1732" s="13" t="s">
        <v>34</v>
      </c>
      <c r="AX1732" s="13" t="s">
        <v>76</v>
      </c>
      <c r="AY1732" s="250" t="s">
        <v>176</v>
      </c>
    </row>
    <row r="1733" s="13" customFormat="1">
      <c r="A1733" s="13"/>
      <c r="B1733" s="240"/>
      <c r="C1733" s="241"/>
      <c r="D1733" s="242" t="s">
        <v>185</v>
      </c>
      <c r="E1733" s="243" t="s">
        <v>1</v>
      </c>
      <c r="F1733" s="244" t="s">
        <v>188</v>
      </c>
      <c r="G1733" s="241"/>
      <c r="H1733" s="243" t="s">
        <v>1</v>
      </c>
      <c r="I1733" s="245"/>
      <c r="J1733" s="241"/>
      <c r="K1733" s="241"/>
      <c r="L1733" s="246"/>
      <c r="M1733" s="247"/>
      <c r="N1733" s="248"/>
      <c r="O1733" s="248"/>
      <c r="P1733" s="248"/>
      <c r="Q1733" s="248"/>
      <c r="R1733" s="248"/>
      <c r="S1733" s="248"/>
      <c r="T1733" s="24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0" t="s">
        <v>185</v>
      </c>
      <c r="AU1733" s="250" t="s">
        <v>85</v>
      </c>
      <c r="AV1733" s="13" t="s">
        <v>83</v>
      </c>
      <c r="AW1733" s="13" t="s">
        <v>34</v>
      </c>
      <c r="AX1733" s="13" t="s">
        <v>76</v>
      </c>
      <c r="AY1733" s="250" t="s">
        <v>176</v>
      </c>
    </row>
    <row r="1734" s="14" customFormat="1">
      <c r="A1734" s="14"/>
      <c r="B1734" s="251"/>
      <c r="C1734" s="252"/>
      <c r="D1734" s="242" t="s">
        <v>185</v>
      </c>
      <c r="E1734" s="253" t="s">
        <v>1</v>
      </c>
      <c r="F1734" s="254" t="s">
        <v>222</v>
      </c>
      <c r="G1734" s="252"/>
      <c r="H1734" s="255">
        <v>6</v>
      </c>
      <c r="I1734" s="256"/>
      <c r="J1734" s="252"/>
      <c r="K1734" s="252"/>
      <c r="L1734" s="257"/>
      <c r="M1734" s="258"/>
      <c r="N1734" s="259"/>
      <c r="O1734" s="259"/>
      <c r="P1734" s="259"/>
      <c r="Q1734" s="259"/>
      <c r="R1734" s="259"/>
      <c r="S1734" s="259"/>
      <c r="T1734" s="26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1" t="s">
        <v>185</v>
      </c>
      <c r="AU1734" s="261" t="s">
        <v>85</v>
      </c>
      <c r="AV1734" s="14" t="s">
        <v>85</v>
      </c>
      <c r="AW1734" s="14" t="s">
        <v>34</v>
      </c>
      <c r="AX1734" s="14" t="s">
        <v>76</v>
      </c>
      <c r="AY1734" s="261" t="s">
        <v>176</v>
      </c>
    </row>
    <row r="1735" s="2" customFormat="1" ht="16.5" customHeight="1">
      <c r="A1735" s="39"/>
      <c r="B1735" s="40"/>
      <c r="C1735" s="227" t="s">
        <v>1430</v>
      </c>
      <c r="D1735" s="227" t="s">
        <v>179</v>
      </c>
      <c r="E1735" s="228" t="s">
        <v>1431</v>
      </c>
      <c r="F1735" s="229" t="s">
        <v>1432</v>
      </c>
      <c r="G1735" s="230" t="s">
        <v>243</v>
      </c>
      <c r="H1735" s="231">
        <v>20</v>
      </c>
      <c r="I1735" s="232"/>
      <c r="J1735" s="233">
        <f>ROUND(I1735*H1735,2)</f>
        <v>0</v>
      </c>
      <c r="K1735" s="229" t="s">
        <v>225</v>
      </c>
      <c r="L1735" s="45"/>
      <c r="M1735" s="234" t="s">
        <v>1</v>
      </c>
      <c r="N1735" s="235" t="s">
        <v>41</v>
      </c>
      <c r="O1735" s="92"/>
      <c r="P1735" s="236">
        <f>O1735*H1735</f>
        <v>0</v>
      </c>
      <c r="Q1735" s="236">
        <v>0</v>
      </c>
      <c r="R1735" s="236">
        <f>Q1735*H1735</f>
        <v>0</v>
      </c>
      <c r="S1735" s="236">
        <v>0</v>
      </c>
      <c r="T1735" s="237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38" t="s">
        <v>324</v>
      </c>
      <c r="AT1735" s="238" t="s">
        <v>179</v>
      </c>
      <c r="AU1735" s="238" t="s">
        <v>85</v>
      </c>
      <c r="AY1735" s="18" t="s">
        <v>176</v>
      </c>
      <c r="BE1735" s="239">
        <f>IF(N1735="základní",J1735,0)</f>
        <v>0</v>
      </c>
      <c r="BF1735" s="239">
        <f>IF(N1735="snížená",J1735,0)</f>
        <v>0</v>
      </c>
      <c r="BG1735" s="239">
        <f>IF(N1735="zákl. přenesená",J1735,0)</f>
        <v>0</v>
      </c>
      <c r="BH1735" s="239">
        <f>IF(N1735="sníž. přenesená",J1735,0)</f>
        <v>0</v>
      </c>
      <c r="BI1735" s="239">
        <f>IF(N1735="nulová",J1735,0)</f>
        <v>0</v>
      </c>
      <c r="BJ1735" s="18" t="s">
        <v>83</v>
      </c>
      <c r="BK1735" s="239">
        <f>ROUND(I1735*H1735,2)</f>
        <v>0</v>
      </c>
      <c r="BL1735" s="18" t="s">
        <v>324</v>
      </c>
      <c r="BM1735" s="238" t="s">
        <v>1433</v>
      </c>
    </row>
    <row r="1736" s="2" customFormat="1">
      <c r="A1736" s="39"/>
      <c r="B1736" s="40"/>
      <c r="C1736" s="41"/>
      <c r="D1736" s="262" t="s">
        <v>194</v>
      </c>
      <c r="E1736" s="41"/>
      <c r="F1736" s="263" t="s">
        <v>1434</v>
      </c>
      <c r="G1736" s="41"/>
      <c r="H1736" s="41"/>
      <c r="I1736" s="264"/>
      <c r="J1736" s="41"/>
      <c r="K1736" s="41"/>
      <c r="L1736" s="45"/>
      <c r="M1736" s="265"/>
      <c r="N1736" s="266"/>
      <c r="O1736" s="92"/>
      <c r="P1736" s="92"/>
      <c r="Q1736" s="92"/>
      <c r="R1736" s="92"/>
      <c r="S1736" s="92"/>
      <c r="T1736" s="93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T1736" s="18" t="s">
        <v>194</v>
      </c>
      <c r="AU1736" s="18" t="s">
        <v>85</v>
      </c>
    </row>
    <row r="1737" s="13" customFormat="1">
      <c r="A1737" s="13"/>
      <c r="B1737" s="240"/>
      <c r="C1737" s="241"/>
      <c r="D1737" s="242" t="s">
        <v>185</v>
      </c>
      <c r="E1737" s="243" t="s">
        <v>1</v>
      </c>
      <c r="F1737" s="244" t="s">
        <v>1228</v>
      </c>
      <c r="G1737" s="241"/>
      <c r="H1737" s="243" t="s">
        <v>1</v>
      </c>
      <c r="I1737" s="245"/>
      <c r="J1737" s="241"/>
      <c r="K1737" s="241"/>
      <c r="L1737" s="246"/>
      <c r="M1737" s="247"/>
      <c r="N1737" s="248"/>
      <c r="O1737" s="248"/>
      <c r="P1737" s="248"/>
      <c r="Q1737" s="248"/>
      <c r="R1737" s="248"/>
      <c r="S1737" s="248"/>
      <c r="T1737" s="24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0" t="s">
        <v>185</v>
      </c>
      <c r="AU1737" s="250" t="s">
        <v>85</v>
      </c>
      <c r="AV1737" s="13" t="s">
        <v>83</v>
      </c>
      <c r="AW1737" s="13" t="s">
        <v>34</v>
      </c>
      <c r="AX1737" s="13" t="s">
        <v>76</v>
      </c>
      <c r="AY1737" s="250" t="s">
        <v>176</v>
      </c>
    </row>
    <row r="1738" s="13" customFormat="1">
      <c r="A1738" s="13"/>
      <c r="B1738" s="240"/>
      <c r="C1738" s="241"/>
      <c r="D1738" s="242" t="s">
        <v>185</v>
      </c>
      <c r="E1738" s="243" t="s">
        <v>1</v>
      </c>
      <c r="F1738" s="244" t="s">
        <v>1263</v>
      </c>
      <c r="G1738" s="241"/>
      <c r="H1738" s="243" t="s">
        <v>1</v>
      </c>
      <c r="I1738" s="245"/>
      <c r="J1738" s="241"/>
      <c r="K1738" s="241"/>
      <c r="L1738" s="246"/>
      <c r="M1738" s="247"/>
      <c r="N1738" s="248"/>
      <c r="O1738" s="248"/>
      <c r="P1738" s="248"/>
      <c r="Q1738" s="248"/>
      <c r="R1738" s="248"/>
      <c r="S1738" s="248"/>
      <c r="T1738" s="24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0" t="s">
        <v>185</v>
      </c>
      <c r="AU1738" s="250" t="s">
        <v>85</v>
      </c>
      <c r="AV1738" s="13" t="s">
        <v>83</v>
      </c>
      <c r="AW1738" s="13" t="s">
        <v>34</v>
      </c>
      <c r="AX1738" s="13" t="s">
        <v>76</v>
      </c>
      <c r="AY1738" s="250" t="s">
        <v>176</v>
      </c>
    </row>
    <row r="1739" s="13" customFormat="1">
      <c r="A1739" s="13"/>
      <c r="B1739" s="240"/>
      <c r="C1739" s="241"/>
      <c r="D1739" s="242" t="s">
        <v>185</v>
      </c>
      <c r="E1739" s="243" t="s">
        <v>1</v>
      </c>
      <c r="F1739" s="244" t="s">
        <v>188</v>
      </c>
      <c r="G1739" s="241"/>
      <c r="H1739" s="243" t="s">
        <v>1</v>
      </c>
      <c r="I1739" s="245"/>
      <c r="J1739" s="241"/>
      <c r="K1739" s="241"/>
      <c r="L1739" s="246"/>
      <c r="M1739" s="247"/>
      <c r="N1739" s="248"/>
      <c r="O1739" s="248"/>
      <c r="P1739" s="248"/>
      <c r="Q1739" s="248"/>
      <c r="R1739" s="248"/>
      <c r="S1739" s="248"/>
      <c r="T1739" s="24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0" t="s">
        <v>185</v>
      </c>
      <c r="AU1739" s="250" t="s">
        <v>85</v>
      </c>
      <c r="AV1739" s="13" t="s">
        <v>83</v>
      </c>
      <c r="AW1739" s="13" t="s">
        <v>34</v>
      </c>
      <c r="AX1739" s="13" t="s">
        <v>76</v>
      </c>
      <c r="AY1739" s="250" t="s">
        <v>176</v>
      </c>
    </row>
    <row r="1740" s="13" customFormat="1">
      <c r="A1740" s="13"/>
      <c r="B1740" s="240"/>
      <c r="C1740" s="241"/>
      <c r="D1740" s="242" t="s">
        <v>185</v>
      </c>
      <c r="E1740" s="243" t="s">
        <v>1</v>
      </c>
      <c r="F1740" s="244" t="s">
        <v>1435</v>
      </c>
      <c r="G1740" s="241"/>
      <c r="H1740" s="243" t="s">
        <v>1</v>
      </c>
      <c r="I1740" s="245"/>
      <c r="J1740" s="241"/>
      <c r="K1740" s="241"/>
      <c r="L1740" s="246"/>
      <c r="M1740" s="247"/>
      <c r="N1740" s="248"/>
      <c r="O1740" s="248"/>
      <c r="P1740" s="248"/>
      <c r="Q1740" s="248"/>
      <c r="R1740" s="248"/>
      <c r="S1740" s="248"/>
      <c r="T1740" s="24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0" t="s">
        <v>185</v>
      </c>
      <c r="AU1740" s="250" t="s">
        <v>85</v>
      </c>
      <c r="AV1740" s="13" t="s">
        <v>83</v>
      </c>
      <c r="AW1740" s="13" t="s">
        <v>34</v>
      </c>
      <c r="AX1740" s="13" t="s">
        <v>76</v>
      </c>
      <c r="AY1740" s="250" t="s">
        <v>176</v>
      </c>
    </row>
    <row r="1741" s="14" customFormat="1">
      <c r="A1741" s="14"/>
      <c r="B1741" s="251"/>
      <c r="C1741" s="252"/>
      <c r="D1741" s="242" t="s">
        <v>185</v>
      </c>
      <c r="E1741" s="253" t="s">
        <v>1</v>
      </c>
      <c r="F1741" s="254" t="s">
        <v>456</v>
      </c>
      <c r="G1741" s="252"/>
      <c r="H1741" s="255">
        <v>20</v>
      </c>
      <c r="I1741" s="256"/>
      <c r="J1741" s="252"/>
      <c r="K1741" s="252"/>
      <c r="L1741" s="257"/>
      <c r="M1741" s="258"/>
      <c r="N1741" s="259"/>
      <c r="O1741" s="259"/>
      <c r="P1741" s="259"/>
      <c r="Q1741" s="259"/>
      <c r="R1741" s="259"/>
      <c r="S1741" s="259"/>
      <c r="T1741" s="26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1" t="s">
        <v>185</v>
      </c>
      <c r="AU1741" s="261" t="s">
        <v>85</v>
      </c>
      <c r="AV1741" s="14" t="s">
        <v>85</v>
      </c>
      <c r="AW1741" s="14" t="s">
        <v>34</v>
      </c>
      <c r="AX1741" s="14" t="s">
        <v>76</v>
      </c>
      <c r="AY1741" s="261" t="s">
        <v>176</v>
      </c>
    </row>
    <row r="1742" s="16" customFormat="1">
      <c r="A1742" s="16"/>
      <c r="B1742" s="278"/>
      <c r="C1742" s="279"/>
      <c r="D1742" s="242" t="s">
        <v>185</v>
      </c>
      <c r="E1742" s="280" t="s">
        <v>1</v>
      </c>
      <c r="F1742" s="281" t="s">
        <v>307</v>
      </c>
      <c r="G1742" s="279"/>
      <c r="H1742" s="282">
        <v>20</v>
      </c>
      <c r="I1742" s="283"/>
      <c r="J1742" s="279"/>
      <c r="K1742" s="279"/>
      <c r="L1742" s="284"/>
      <c r="M1742" s="285"/>
      <c r="N1742" s="286"/>
      <c r="O1742" s="286"/>
      <c r="P1742" s="286"/>
      <c r="Q1742" s="286"/>
      <c r="R1742" s="286"/>
      <c r="S1742" s="286"/>
      <c r="T1742" s="287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T1742" s="288" t="s">
        <v>185</v>
      </c>
      <c r="AU1742" s="288" t="s">
        <v>85</v>
      </c>
      <c r="AV1742" s="16" t="s">
        <v>183</v>
      </c>
      <c r="AW1742" s="16" t="s">
        <v>34</v>
      </c>
      <c r="AX1742" s="16" t="s">
        <v>83</v>
      </c>
      <c r="AY1742" s="288" t="s">
        <v>176</v>
      </c>
    </row>
    <row r="1743" s="2" customFormat="1" ht="16.5" customHeight="1">
      <c r="A1743" s="39"/>
      <c r="B1743" s="40"/>
      <c r="C1743" s="289" t="s">
        <v>1436</v>
      </c>
      <c r="D1743" s="289" t="s">
        <v>547</v>
      </c>
      <c r="E1743" s="290" t="s">
        <v>1437</v>
      </c>
      <c r="F1743" s="291" t="s">
        <v>1438</v>
      </c>
      <c r="G1743" s="292" t="s">
        <v>243</v>
      </c>
      <c r="H1743" s="293">
        <v>4</v>
      </c>
      <c r="I1743" s="294"/>
      <c r="J1743" s="295">
        <f>ROUND(I1743*H1743,2)</f>
        <v>0</v>
      </c>
      <c r="K1743" s="291" t="s">
        <v>1</v>
      </c>
      <c r="L1743" s="296"/>
      <c r="M1743" s="297" t="s">
        <v>1</v>
      </c>
      <c r="N1743" s="298" t="s">
        <v>41</v>
      </c>
      <c r="O1743" s="92"/>
      <c r="P1743" s="236">
        <f>O1743*H1743</f>
        <v>0</v>
      </c>
      <c r="Q1743" s="236">
        <v>0.0080000000000000002</v>
      </c>
      <c r="R1743" s="236">
        <f>Q1743*H1743</f>
        <v>0.032000000000000001</v>
      </c>
      <c r="S1743" s="236">
        <v>0</v>
      </c>
      <c r="T1743" s="237">
        <f>S1743*H1743</f>
        <v>0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38" t="s">
        <v>540</v>
      </c>
      <c r="AT1743" s="238" t="s">
        <v>547</v>
      </c>
      <c r="AU1743" s="238" t="s">
        <v>85</v>
      </c>
      <c r="AY1743" s="18" t="s">
        <v>176</v>
      </c>
      <c r="BE1743" s="239">
        <f>IF(N1743="základní",J1743,0)</f>
        <v>0</v>
      </c>
      <c r="BF1743" s="239">
        <f>IF(N1743="snížená",J1743,0)</f>
        <v>0</v>
      </c>
      <c r="BG1743" s="239">
        <f>IF(N1743="zákl. přenesená",J1743,0)</f>
        <v>0</v>
      </c>
      <c r="BH1743" s="239">
        <f>IF(N1743="sníž. přenesená",J1743,0)</f>
        <v>0</v>
      </c>
      <c r="BI1743" s="239">
        <f>IF(N1743="nulová",J1743,0)</f>
        <v>0</v>
      </c>
      <c r="BJ1743" s="18" t="s">
        <v>83</v>
      </c>
      <c r="BK1743" s="239">
        <f>ROUND(I1743*H1743,2)</f>
        <v>0</v>
      </c>
      <c r="BL1743" s="18" t="s">
        <v>324</v>
      </c>
      <c r="BM1743" s="238" t="s">
        <v>1439</v>
      </c>
    </row>
    <row r="1744" s="14" customFormat="1">
      <c r="A1744" s="14"/>
      <c r="B1744" s="251"/>
      <c r="C1744" s="252"/>
      <c r="D1744" s="242" t="s">
        <v>185</v>
      </c>
      <c r="E1744" s="252"/>
      <c r="F1744" s="254" t="s">
        <v>1440</v>
      </c>
      <c r="G1744" s="252"/>
      <c r="H1744" s="255">
        <v>4</v>
      </c>
      <c r="I1744" s="256"/>
      <c r="J1744" s="252"/>
      <c r="K1744" s="252"/>
      <c r="L1744" s="257"/>
      <c r="M1744" s="258"/>
      <c r="N1744" s="259"/>
      <c r="O1744" s="259"/>
      <c r="P1744" s="259"/>
      <c r="Q1744" s="259"/>
      <c r="R1744" s="259"/>
      <c r="S1744" s="259"/>
      <c r="T1744" s="26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1" t="s">
        <v>185</v>
      </c>
      <c r="AU1744" s="261" t="s">
        <v>85</v>
      </c>
      <c r="AV1744" s="14" t="s">
        <v>85</v>
      </c>
      <c r="AW1744" s="14" t="s">
        <v>4</v>
      </c>
      <c r="AX1744" s="14" t="s">
        <v>83</v>
      </c>
      <c r="AY1744" s="261" t="s">
        <v>176</v>
      </c>
    </row>
    <row r="1745" s="2" customFormat="1" ht="16.5" customHeight="1">
      <c r="A1745" s="39"/>
      <c r="B1745" s="40"/>
      <c r="C1745" s="227" t="s">
        <v>1441</v>
      </c>
      <c r="D1745" s="227" t="s">
        <v>179</v>
      </c>
      <c r="E1745" s="228" t="s">
        <v>1442</v>
      </c>
      <c r="F1745" s="229" t="s">
        <v>1443</v>
      </c>
      <c r="G1745" s="230" t="s">
        <v>243</v>
      </c>
      <c r="H1745" s="231">
        <v>20</v>
      </c>
      <c r="I1745" s="232"/>
      <c r="J1745" s="233">
        <f>ROUND(I1745*H1745,2)</f>
        <v>0</v>
      </c>
      <c r="K1745" s="229" t="s">
        <v>225</v>
      </c>
      <c r="L1745" s="45"/>
      <c r="M1745" s="234" t="s">
        <v>1</v>
      </c>
      <c r="N1745" s="235" t="s">
        <v>41</v>
      </c>
      <c r="O1745" s="92"/>
      <c r="P1745" s="236">
        <f>O1745*H1745</f>
        <v>0</v>
      </c>
      <c r="Q1745" s="236">
        <v>0</v>
      </c>
      <c r="R1745" s="236">
        <f>Q1745*H1745</f>
        <v>0</v>
      </c>
      <c r="S1745" s="236">
        <v>0.0080000000000000002</v>
      </c>
      <c r="T1745" s="237">
        <f>S1745*H1745</f>
        <v>0.16</v>
      </c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R1745" s="238" t="s">
        <v>324</v>
      </c>
      <c r="AT1745" s="238" t="s">
        <v>179</v>
      </c>
      <c r="AU1745" s="238" t="s">
        <v>85</v>
      </c>
      <c r="AY1745" s="18" t="s">
        <v>176</v>
      </c>
      <c r="BE1745" s="239">
        <f>IF(N1745="základní",J1745,0)</f>
        <v>0</v>
      </c>
      <c r="BF1745" s="239">
        <f>IF(N1745="snížená",J1745,0)</f>
        <v>0</v>
      </c>
      <c r="BG1745" s="239">
        <f>IF(N1745="zákl. přenesená",J1745,0)</f>
        <v>0</v>
      </c>
      <c r="BH1745" s="239">
        <f>IF(N1745="sníž. přenesená",J1745,0)</f>
        <v>0</v>
      </c>
      <c r="BI1745" s="239">
        <f>IF(N1745="nulová",J1745,0)</f>
        <v>0</v>
      </c>
      <c r="BJ1745" s="18" t="s">
        <v>83</v>
      </c>
      <c r="BK1745" s="239">
        <f>ROUND(I1745*H1745,2)</f>
        <v>0</v>
      </c>
      <c r="BL1745" s="18" t="s">
        <v>324</v>
      </c>
      <c r="BM1745" s="238" t="s">
        <v>1444</v>
      </c>
    </row>
    <row r="1746" s="2" customFormat="1">
      <c r="A1746" s="39"/>
      <c r="B1746" s="40"/>
      <c r="C1746" s="41"/>
      <c r="D1746" s="262" t="s">
        <v>194</v>
      </c>
      <c r="E1746" s="41"/>
      <c r="F1746" s="263" t="s">
        <v>1445</v>
      </c>
      <c r="G1746" s="41"/>
      <c r="H1746" s="41"/>
      <c r="I1746" s="264"/>
      <c r="J1746" s="41"/>
      <c r="K1746" s="41"/>
      <c r="L1746" s="45"/>
      <c r="M1746" s="265"/>
      <c r="N1746" s="266"/>
      <c r="O1746" s="92"/>
      <c r="P1746" s="92"/>
      <c r="Q1746" s="92"/>
      <c r="R1746" s="92"/>
      <c r="S1746" s="92"/>
      <c r="T1746" s="93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T1746" s="18" t="s">
        <v>194</v>
      </c>
      <c r="AU1746" s="18" t="s">
        <v>85</v>
      </c>
    </row>
    <row r="1747" s="13" customFormat="1">
      <c r="A1747" s="13"/>
      <c r="B1747" s="240"/>
      <c r="C1747" s="241"/>
      <c r="D1747" s="242" t="s">
        <v>185</v>
      </c>
      <c r="E1747" s="243" t="s">
        <v>1</v>
      </c>
      <c r="F1747" s="244" t="s">
        <v>1228</v>
      </c>
      <c r="G1747" s="241"/>
      <c r="H1747" s="243" t="s">
        <v>1</v>
      </c>
      <c r="I1747" s="245"/>
      <c r="J1747" s="241"/>
      <c r="K1747" s="241"/>
      <c r="L1747" s="246"/>
      <c r="M1747" s="247"/>
      <c r="N1747" s="248"/>
      <c r="O1747" s="248"/>
      <c r="P1747" s="248"/>
      <c r="Q1747" s="248"/>
      <c r="R1747" s="248"/>
      <c r="S1747" s="248"/>
      <c r="T1747" s="24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0" t="s">
        <v>185</v>
      </c>
      <c r="AU1747" s="250" t="s">
        <v>85</v>
      </c>
      <c r="AV1747" s="13" t="s">
        <v>83</v>
      </c>
      <c r="AW1747" s="13" t="s">
        <v>34</v>
      </c>
      <c r="AX1747" s="13" t="s">
        <v>76</v>
      </c>
      <c r="AY1747" s="250" t="s">
        <v>176</v>
      </c>
    </row>
    <row r="1748" s="13" customFormat="1">
      <c r="A1748" s="13"/>
      <c r="B1748" s="240"/>
      <c r="C1748" s="241"/>
      <c r="D1748" s="242" t="s">
        <v>185</v>
      </c>
      <c r="E1748" s="243" t="s">
        <v>1</v>
      </c>
      <c r="F1748" s="244" t="s">
        <v>1263</v>
      </c>
      <c r="G1748" s="241"/>
      <c r="H1748" s="243" t="s">
        <v>1</v>
      </c>
      <c r="I1748" s="245"/>
      <c r="J1748" s="241"/>
      <c r="K1748" s="241"/>
      <c r="L1748" s="246"/>
      <c r="M1748" s="247"/>
      <c r="N1748" s="248"/>
      <c r="O1748" s="248"/>
      <c r="P1748" s="248"/>
      <c r="Q1748" s="248"/>
      <c r="R1748" s="248"/>
      <c r="S1748" s="248"/>
      <c r="T1748" s="24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0" t="s">
        <v>185</v>
      </c>
      <c r="AU1748" s="250" t="s">
        <v>85</v>
      </c>
      <c r="AV1748" s="13" t="s">
        <v>83</v>
      </c>
      <c r="AW1748" s="13" t="s">
        <v>34</v>
      </c>
      <c r="AX1748" s="13" t="s">
        <v>76</v>
      </c>
      <c r="AY1748" s="250" t="s">
        <v>176</v>
      </c>
    </row>
    <row r="1749" s="13" customFormat="1">
      <c r="A1749" s="13"/>
      <c r="B1749" s="240"/>
      <c r="C1749" s="241"/>
      <c r="D1749" s="242" t="s">
        <v>185</v>
      </c>
      <c r="E1749" s="243" t="s">
        <v>1</v>
      </c>
      <c r="F1749" s="244" t="s">
        <v>188</v>
      </c>
      <c r="G1749" s="241"/>
      <c r="H1749" s="243" t="s">
        <v>1</v>
      </c>
      <c r="I1749" s="245"/>
      <c r="J1749" s="241"/>
      <c r="K1749" s="241"/>
      <c r="L1749" s="246"/>
      <c r="M1749" s="247"/>
      <c r="N1749" s="248"/>
      <c r="O1749" s="248"/>
      <c r="P1749" s="248"/>
      <c r="Q1749" s="248"/>
      <c r="R1749" s="248"/>
      <c r="S1749" s="248"/>
      <c r="T1749" s="249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0" t="s">
        <v>185</v>
      </c>
      <c r="AU1749" s="250" t="s">
        <v>85</v>
      </c>
      <c r="AV1749" s="13" t="s">
        <v>83</v>
      </c>
      <c r="AW1749" s="13" t="s">
        <v>34</v>
      </c>
      <c r="AX1749" s="13" t="s">
        <v>76</v>
      </c>
      <c r="AY1749" s="250" t="s">
        <v>176</v>
      </c>
    </row>
    <row r="1750" s="13" customFormat="1">
      <c r="A1750" s="13"/>
      <c r="B1750" s="240"/>
      <c r="C1750" s="241"/>
      <c r="D1750" s="242" t="s">
        <v>185</v>
      </c>
      <c r="E1750" s="243" t="s">
        <v>1</v>
      </c>
      <c r="F1750" s="244" t="s">
        <v>1435</v>
      </c>
      <c r="G1750" s="241"/>
      <c r="H1750" s="243" t="s">
        <v>1</v>
      </c>
      <c r="I1750" s="245"/>
      <c r="J1750" s="241"/>
      <c r="K1750" s="241"/>
      <c r="L1750" s="246"/>
      <c r="M1750" s="247"/>
      <c r="N1750" s="248"/>
      <c r="O1750" s="248"/>
      <c r="P1750" s="248"/>
      <c r="Q1750" s="248"/>
      <c r="R1750" s="248"/>
      <c r="S1750" s="248"/>
      <c r="T1750" s="249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0" t="s">
        <v>185</v>
      </c>
      <c r="AU1750" s="250" t="s">
        <v>85</v>
      </c>
      <c r="AV1750" s="13" t="s">
        <v>83</v>
      </c>
      <c r="AW1750" s="13" t="s">
        <v>34</v>
      </c>
      <c r="AX1750" s="13" t="s">
        <v>76</v>
      </c>
      <c r="AY1750" s="250" t="s">
        <v>176</v>
      </c>
    </row>
    <row r="1751" s="14" customFormat="1">
      <c r="A1751" s="14"/>
      <c r="B1751" s="251"/>
      <c r="C1751" s="252"/>
      <c r="D1751" s="242" t="s">
        <v>185</v>
      </c>
      <c r="E1751" s="253" t="s">
        <v>1</v>
      </c>
      <c r="F1751" s="254" t="s">
        <v>456</v>
      </c>
      <c r="G1751" s="252"/>
      <c r="H1751" s="255">
        <v>20</v>
      </c>
      <c r="I1751" s="256"/>
      <c r="J1751" s="252"/>
      <c r="K1751" s="252"/>
      <c r="L1751" s="257"/>
      <c r="M1751" s="258"/>
      <c r="N1751" s="259"/>
      <c r="O1751" s="259"/>
      <c r="P1751" s="259"/>
      <c r="Q1751" s="259"/>
      <c r="R1751" s="259"/>
      <c r="S1751" s="259"/>
      <c r="T1751" s="26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1" t="s">
        <v>185</v>
      </c>
      <c r="AU1751" s="261" t="s">
        <v>85</v>
      </c>
      <c r="AV1751" s="14" t="s">
        <v>85</v>
      </c>
      <c r="AW1751" s="14" t="s">
        <v>34</v>
      </c>
      <c r="AX1751" s="14" t="s">
        <v>76</v>
      </c>
      <c r="AY1751" s="261" t="s">
        <v>176</v>
      </c>
    </row>
    <row r="1752" s="16" customFormat="1">
      <c r="A1752" s="16"/>
      <c r="B1752" s="278"/>
      <c r="C1752" s="279"/>
      <c r="D1752" s="242" t="s">
        <v>185</v>
      </c>
      <c r="E1752" s="280" t="s">
        <v>1</v>
      </c>
      <c r="F1752" s="281" t="s">
        <v>307</v>
      </c>
      <c r="G1752" s="279"/>
      <c r="H1752" s="282">
        <v>20</v>
      </c>
      <c r="I1752" s="283"/>
      <c r="J1752" s="279"/>
      <c r="K1752" s="279"/>
      <c r="L1752" s="284"/>
      <c r="M1752" s="285"/>
      <c r="N1752" s="286"/>
      <c r="O1752" s="286"/>
      <c r="P1752" s="286"/>
      <c r="Q1752" s="286"/>
      <c r="R1752" s="286"/>
      <c r="S1752" s="286"/>
      <c r="T1752" s="287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T1752" s="288" t="s">
        <v>185</v>
      </c>
      <c r="AU1752" s="288" t="s">
        <v>85</v>
      </c>
      <c r="AV1752" s="16" t="s">
        <v>183</v>
      </c>
      <c r="AW1752" s="16" t="s">
        <v>34</v>
      </c>
      <c r="AX1752" s="16" t="s">
        <v>83</v>
      </c>
      <c r="AY1752" s="288" t="s">
        <v>176</v>
      </c>
    </row>
    <row r="1753" s="2" customFormat="1" ht="16.5" customHeight="1">
      <c r="A1753" s="39"/>
      <c r="B1753" s="40"/>
      <c r="C1753" s="227" t="s">
        <v>1446</v>
      </c>
      <c r="D1753" s="227" t="s">
        <v>179</v>
      </c>
      <c r="E1753" s="228" t="s">
        <v>1447</v>
      </c>
      <c r="F1753" s="229" t="s">
        <v>1448</v>
      </c>
      <c r="G1753" s="230" t="s">
        <v>182</v>
      </c>
      <c r="H1753" s="231">
        <v>7</v>
      </c>
      <c r="I1753" s="232"/>
      <c r="J1753" s="233">
        <f>ROUND(I1753*H1753,2)</f>
        <v>0</v>
      </c>
      <c r="K1753" s="229" t="s">
        <v>225</v>
      </c>
      <c r="L1753" s="45"/>
      <c r="M1753" s="234" t="s">
        <v>1</v>
      </c>
      <c r="N1753" s="235" t="s">
        <v>41</v>
      </c>
      <c r="O1753" s="92"/>
      <c r="P1753" s="236">
        <f>O1753*H1753</f>
        <v>0</v>
      </c>
      <c r="Q1753" s="236">
        <v>1.0000000000000001E-05</v>
      </c>
      <c r="R1753" s="236">
        <f>Q1753*H1753</f>
        <v>7.0000000000000007E-05</v>
      </c>
      <c r="S1753" s="236">
        <v>0</v>
      </c>
      <c r="T1753" s="237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38" t="s">
        <v>324</v>
      </c>
      <c r="AT1753" s="238" t="s">
        <v>179</v>
      </c>
      <c r="AU1753" s="238" t="s">
        <v>85</v>
      </c>
      <c r="AY1753" s="18" t="s">
        <v>176</v>
      </c>
      <c r="BE1753" s="239">
        <f>IF(N1753="základní",J1753,0)</f>
        <v>0</v>
      </c>
      <c r="BF1753" s="239">
        <f>IF(N1753="snížená",J1753,0)</f>
        <v>0</v>
      </c>
      <c r="BG1753" s="239">
        <f>IF(N1753="zákl. přenesená",J1753,0)</f>
        <v>0</v>
      </c>
      <c r="BH1753" s="239">
        <f>IF(N1753="sníž. přenesená",J1753,0)</f>
        <v>0</v>
      </c>
      <c r="BI1753" s="239">
        <f>IF(N1753="nulová",J1753,0)</f>
        <v>0</v>
      </c>
      <c r="BJ1753" s="18" t="s">
        <v>83</v>
      </c>
      <c r="BK1753" s="239">
        <f>ROUND(I1753*H1753,2)</f>
        <v>0</v>
      </c>
      <c r="BL1753" s="18" t="s">
        <v>324</v>
      </c>
      <c r="BM1753" s="238" t="s">
        <v>1449</v>
      </c>
    </row>
    <row r="1754" s="2" customFormat="1">
      <c r="A1754" s="39"/>
      <c r="B1754" s="40"/>
      <c r="C1754" s="41"/>
      <c r="D1754" s="262" t="s">
        <v>194</v>
      </c>
      <c r="E1754" s="41"/>
      <c r="F1754" s="263" t="s">
        <v>1450</v>
      </c>
      <c r="G1754" s="41"/>
      <c r="H1754" s="41"/>
      <c r="I1754" s="264"/>
      <c r="J1754" s="41"/>
      <c r="K1754" s="41"/>
      <c r="L1754" s="45"/>
      <c r="M1754" s="265"/>
      <c r="N1754" s="266"/>
      <c r="O1754" s="92"/>
      <c r="P1754" s="92"/>
      <c r="Q1754" s="92"/>
      <c r="R1754" s="92"/>
      <c r="S1754" s="92"/>
      <c r="T1754" s="93"/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T1754" s="18" t="s">
        <v>194</v>
      </c>
      <c r="AU1754" s="18" t="s">
        <v>85</v>
      </c>
    </row>
    <row r="1755" s="13" customFormat="1">
      <c r="A1755" s="13"/>
      <c r="B1755" s="240"/>
      <c r="C1755" s="241"/>
      <c r="D1755" s="242" t="s">
        <v>185</v>
      </c>
      <c r="E1755" s="243" t="s">
        <v>1</v>
      </c>
      <c r="F1755" s="244" t="s">
        <v>1228</v>
      </c>
      <c r="G1755" s="241"/>
      <c r="H1755" s="243" t="s">
        <v>1</v>
      </c>
      <c r="I1755" s="245"/>
      <c r="J1755" s="241"/>
      <c r="K1755" s="241"/>
      <c r="L1755" s="246"/>
      <c r="M1755" s="247"/>
      <c r="N1755" s="248"/>
      <c r="O1755" s="248"/>
      <c r="P1755" s="248"/>
      <c r="Q1755" s="248"/>
      <c r="R1755" s="248"/>
      <c r="S1755" s="248"/>
      <c r="T1755" s="24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0" t="s">
        <v>185</v>
      </c>
      <c r="AU1755" s="250" t="s">
        <v>85</v>
      </c>
      <c r="AV1755" s="13" t="s">
        <v>83</v>
      </c>
      <c r="AW1755" s="13" t="s">
        <v>34</v>
      </c>
      <c r="AX1755" s="13" t="s">
        <v>76</v>
      </c>
      <c r="AY1755" s="250" t="s">
        <v>176</v>
      </c>
    </row>
    <row r="1756" s="13" customFormat="1">
      <c r="A1756" s="13"/>
      <c r="B1756" s="240"/>
      <c r="C1756" s="241"/>
      <c r="D1756" s="242" t="s">
        <v>185</v>
      </c>
      <c r="E1756" s="243" t="s">
        <v>1</v>
      </c>
      <c r="F1756" s="244" t="s">
        <v>188</v>
      </c>
      <c r="G1756" s="241"/>
      <c r="H1756" s="243" t="s">
        <v>1</v>
      </c>
      <c r="I1756" s="245"/>
      <c r="J1756" s="241"/>
      <c r="K1756" s="241"/>
      <c r="L1756" s="246"/>
      <c r="M1756" s="247"/>
      <c r="N1756" s="248"/>
      <c r="O1756" s="248"/>
      <c r="P1756" s="248"/>
      <c r="Q1756" s="248"/>
      <c r="R1756" s="248"/>
      <c r="S1756" s="248"/>
      <c r="T1756" s="249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0" t="s">
        <v>185</v>
      </c>
      <c r="AU1756" s="250" t="s">
        <v>85</v>
      </c>
      <c r="AV1756" s="13" t="s">
        <v>83</v>
      </c>
      <c r="AW1756" s="13" t="s">
        <v>34</v>
      </c>
      <c r="AX1756" s="13" t="s">
        <v>76</v>
      </c>
      <c r="AY1756" s="250" t="s">
        <v>176</v>
      </c>
    </row>
    <row r="1757" s="13" customFormat="1">
      <c r="A1757" s="13"/>
      <c r="B1757" s="240"/>
      <c r="C1757" s="241"/>
      <c r="D1757" s="242" t="s">
        <v>185</v>
      </c>
      <c r="E1757" s="243" t="s">
        <v>1</v>
      </c>
      <c r="F1757" s="244" t="s">
        <v>208</v>
      </c>
      <c r="G1757" s="241"/>
      <c r="H1757" s="243" t="s">
        <v>1</v>
      </c>
      <c r="I1757" s="245"/>
      <c r="J1757" s="241"/>
      <c r="K1757" s="241"/>
      <c r="L1757" s="246"/>
      <c r="M1757" s="247"/>
      <c r="N1757" s="248"/>
      <c r="O1757" s="248"/>
      <c r="P1757" s="248"/>
      <c r="Q1757" s="248"/>
      <c r="R1757" s="248"/>
      <c r="S1757" s="248"/>
      <c r="T1757" s="24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0" t="s">
        <v>185</v>
      </c>
      <c r="AU1757" s="250" t="s">
        <v>85</v>
      </c>
      <c r="AV1757" s="13" t="s">
        <v>83</v>
      </c>
      <c r="AW1757" s="13" t="s">
        <v>34</v>
      </c>
      <c r="AX1757" s="13" t="s">
        <v>76</v>
      </c>
      <c r="AY1757" s="250" t="s">
        <v>176</v>
      </c>
    </row>
    <row r="1758" s="14" customFormat="1">
      <c r="A1758" s="14"/>
      <c r="B1758" s="251"/>
      <c r="C1758" s="252"/>
      <c r="D1758" s="242" t="s">
        <v>185</v>
      </c>
      <c r="E1758" s="253" t="s">
        <v>1</v>
      </c>
      <c r="F1758" s="254" t="s">
        <v>85</v>
      </c>
      <c r="G1758" s="252"/>
      <c r="H1758" s="255">
        <v>2</v>
      </c>
      <c r="I1758" s="256"/>
      <c r="J1758" s="252"/>
      <c r="K1758" s="252"/>
      <c r="L1758" s="257"/>
      <c r="M1758" s="258"/>
      <c r="N1758" s="259"/>
      <c r="O1758" s="259"/>
      <c r="P1758" s="259"/>
      <c r="Q1758" s="259"/>
      <c r="R1758" s="259"/>
      <c r="S1758" s="259"/>
      <c r="T1758" s="26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1" t="s">
        <v>185</v>
      </c>
      <c r="AU1758" s="261" t="s">
        <v>85</v>
      </c>
      <c r="AV1758" s="14" t="s">
        <v>85</v>
      </c>
      <c r="AW1758" s="14" t="s">
        <v>34</v>
      </c>
      <c r="AX1758" s="14" t="s">
        <v>76</v>
      </c>
      <c r="AY1758" s="261" t="s">
        <v>176</v>
      </c>
    </row>
    <row r="1759" s="13" customFormat="1">
      <c r="A1759" s="13"/>
      <c r="B1759" s="240"/>
      <c r="C1759" s="241"/>
      <c r="D1759" s="242" t="s">
        <v>185</v>
      </c>
      <c r="E1759" s="243" t="s">
        <v>1</v>
      </c>
      <c r="F1759" s="244" t="s">
        <v>188</v>
      </c>
      <c r="G1759" s="241"/>
      <c r="H1759" s="243" t="s">
        <v>1</v>
      </c>
      <c r="I1759" s="245"/>
      <c r="J1759" s="241"/>
      <c r="K1759" s="241"/>
      <c r="L1759" s="246"/>
      <c r="M1759" s="247"/>
      <c r="N1759" s="248"/>
      <c r="O1759" s="248"/>
      <c r="P1759" s="248"/>
      <c r="Q1759" s="248"/>
      <c r="R1759" s="248"/>
      <c r="S1759" s="248"/>
      <c r="T1759" s="24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0" t="s">
        <v>185</v>
      </c>
      <c r="AU1759" s="250" t="s">
        <v>85</v>
      </c>
      <c r="AV1759" s="13" t="s">
        <v>83</v>
      </c>
      <c r="AW1759" s="13" t="s">
        <v>34</v>
      </c>
      <c r="AX1759" s="13" t="s">
        <v>76</v>
      </c>
      <c r="AY1759" s="250" t="s">
        <v>176</v>
      </c>
    </row>
    <row r="1760" s="13" customFormat="1">
      <c r="A1760" s="13"/>
      <c r="B1760" s="240"/>
      <c r="C1760" s="241"/>
      <c r="D1760" s="242" t="s">
        <v>185</v>
      </c>
      <c r="E1760" s="243" t="s">
        <v>1</v>
      </c>
      <c r="F1760" s="244" t="s">
        <v>216</v>
      </c>
      <c r="G1760" s="241"/>
      <c r="H1760" s="243" t="s">
        <v>1</v>
      </c>
      <c r="I1760" s="245"/>
      <c r="J1760" s="241"/>
      <c r="K1760" s="241"/>
      <c r="L1760" s="246"/>
      <c r="M1760" s="247"/>
      <c r="N1760" s="248"/>
      <c r="O1760" s="248"/>
      <c r="P1760" s="248"/>
      <c r="Q1760" s="248"/>
      <c r="R1760" s="248"/>
      <c r="S1760" s="248"/>
      <c r="T1760" s="24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0" t="s">
        <v>185</v>
      </c>
      <c r="AU1760" s="250" t="s">
        <v>85</v>
      </c>
      <c r="AV1760" s="13" t="s">
        <v>83</v>
      </c>
      <c r="AW1760" s="13" t="s">
        <v>34</v>
      </c>
      <c r="AX1760" s="13" t="s">
        <v>76</v>
      </c>
      <c r="AY1760" s="250" t="s">
        <v>176</v>
      </c>
    </row>
    <row r="1761" s="14" customFormat="1">
      <c r="A1761" s="14"/>
      <c r="B1761" s="251"/>
      <c r="C1761" s="252"/>
      <c r="D1761" s="242" t="s">
        <v>185</v>
      </c>
      <c r="E1761" s="253" t="s">
        <v>1</v>
      </c>
      <c r="F1761" s="254" t="s">
        <v>210</v>
      </c>
      <c r="G1761" s="252"/>
      <c r="H1761" s="255">
        <v>5</v>
      </c>
      <c r="I1761" s="256"/>
      <c r="J1761" s="252"/>
      <c r="K1761" s="252"/>
      <c r="L1761" s="257"/>
      <c r="M1761" s="258"/>
      <c r="N1761" s="259"/>
      <c r="O1761" s="259"/>
      <c r="P1761" s="259"/>
      <c r="Q1761" s="259"/>
      <c r="R1761" s="259"/>
      <c r="S1761" s="259"/>
      <c r="T1761" s="260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1" t="s">
        <v>185</v>
      </c>
      <c r="AU1761" s="261" t="s">
        <v>85</v>
      </c>
      <c r="AV1761" s="14" t="s">
        <v>85</v>
      </c>
      <c r="AW1761" s="14" t="s">
        <v>34</v>
      </c>
      <c r="AX1761" s="14" t="s">
        <v>76</v>
      </c>
      <c r="AY1761" s="261" t="s">
        <v>176</v>
      </c>
    </row>
    <row r="1762" s="2" customFormat="1" ht="24.15" customHeight="1">
      <c r="A1762" s="39"/>
      <c r="B1762" s="40"/>
      <c r="C1762" s="289" t="s">
        <v>1451</v>
      </c>
      <c r="D1762" s="289" t="s">
        <v>547</v>
      </c>
      <c r="E1762" s="290" t="s">
        <v>1452</v>
      </c>
      <c r="F1762" s="291" t="s">
        <v>1453</v>
      </c>
      <c r="G1762" s="292" t="s">
        <v>182</v>
      </c>
      <c r="H1762" s="293">
        <v>7</v>
      </c>
      <c r="I1762" s="294"/>
      <c r="J1762" s="295">
        <f>ROUND(I1762*H1762,2)</f>
        <v>0</v>
      </c>
      <c r="K1762" s="291" t="s">
        <v>225</v>
      </c>
      <c r="L1762" s="296"/>
      <c r="M1762" s="297" t="s">
        <v>1</v>
      </c>
      <c r="N1762" s="298" t="s">
        <v>41</v>
      </c>
      <c r="O1762" s="92"/>
      <c r="P1762" s="236">
        <f>O1762*H1762</f>
        <v>0</v>
      </c>
      <c r="Q1762" s="236">
        <v>0.0025000000000000001</v>
      </c>
      <c r="R1762" s="236">
        <f>Q1762*H1762</f>
        <v>0.017500000000000002</v>
      </c>
      <c r="S1762" s="236">
        <v>0</v>
      </c>
      <c r="T1762" s="237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38" t="s">
        <v>540</v>
      </c>
      <c r="AT1762" s="238" t="s">
        <v>547</v>
      </c>
      <c r="AU1762" s="238" t="s">
        <v>85</v>
      </c>
      <c r="AY1762" s="18" t="s">
        <v>176</v>
      </c>
      <c r="BE1762" s="239">
        <f>IF(N1762="základní",J1762,0)</f>
        <v>0</v>
      </c>
      <c r="BF1762" s="239">
        <f>IF(N1762="snížená",J1762,0)</f>
        <v>0</v>
      </c>
      <c r="BG1762" s="239">
        <f>IF(N1762="zákl. přenesená",J1762,0)</f>
        <v>0</v>
      </c>
      <c r="BH1762" s="239">
        <f>IF(N1762="sníž. přenesená",J1762,0)</f>
        <v>0</v>
      </c>
      <c r="BI1762" s="239">
        <f>IF(N1762="nulová",J1762,0)</f>
        <v>0</v>
      </c>
      <c r="BJ1762" s="18" t="s">
        <v>83</v>
      </c>
      <c r="BK1762" s="239">
        <f>ROUND(I1762*H1762,2)</f>
        <v>0</v>
      </c>
      <c r="BL1762" s="18" t="s">
        <v>324</v>
      </c>
      <c r="BM1762" s="238" t="s">
        <v>1454</v>
      </c>
    </row>
    <row r="1763" s="2" customFormat="1" ht="16.5" customHeight="1">
      <c r="A1763" s="39"/>
      <c r="B1763" s="40"/>
      <c r="C1763" s="227" t="s">
        <v>1455</v>
      </c>
      <c r="D1763" s="227" t="s">
        <v>179</v>
      </c>
      <c r="E1763" s="228" t="s">
        <v>1456</v>
      </c>
      <c r="F1763" s="229" t="s">
        <v>1457</v>
      </c>
      <c r="G1763" s="230" t="s">
        <v>182</v>
      </c>
      <c r="H1763" s="231">
        <v>5</v>
      </c>
      <c r="I1763" s="232"/>
      <c r="J1763" s="233">
        <f>ROUND(I1763*H1763,2)</f>
        <v>0</v>
      </c>
      <c r="K1763" s="229" t="s">
        <v>225</v>
      </c>
      <c r="L1763" s="45"/>
      <c r="M1763" s="234" t="s">
        <v>1</v>
      </c>
      <c r="N1763" s="235" t="s">
        <v>41</v>
      </c>
      <c r="O1763" s="92"/>
      <c r="P1763" s="236">
        <f>O1763*H1763</f>
        <v>0</v>
      </c>
      <c r="Q1763" s="236">
        <v>1.0000000000000001E-05</v>
      </c>
      <c r="R1763" s="236">
        <f>Q1763*H1763</f>
        <v>5.0000000000000002E-05</v>
      </c>
      <c r="S1763" s="236">
        <v>0</v>
      </c>
      <c r="T1763" s="237">
        <f>S1763*H1763</f>
        <v>0</v>
      </c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R1763" s="238" t="s">
        <v>324</v>
      </c>
      <c r="AT1763" s="238" t="s">
        <v>179</v>
      </c>
      <c r="AU1763" s="238" t="s">
        <v>85</v>
      </c>
      <c r="AY1763" s="18" t="s">
        <v>176</v>
      </c>
      <c r="BE1763" s="239">
        <f>IF(N1763="základní",J1763,0)</f>
        <v>0</v>
      </c>
      <c r="BF1763" s="239">
        <f>IF(N1763="snížená",J1763,0)</f>
        <v>0</v>
      </c>
      <c r="BG1763" s="239">
        <f>IF(N1763="zákl. přenesená",J1763,0)</f>
        <v>0</v>
      </c>
      <c r="BH1763" s="239">
        <f>IF(N1763="sníž. přenesená",J1763,0)</f>
        <v>0</v>
      </c>
      <c r="BI1763" s="239">
        <f>IF(N1763="nulová",J1763,0)</f>
        <v>0</v>
      </c>
      <c r="BJ1763" s="18" t="s">
        <v>83</v>
      </c>
      <c r="BK1763" s="239">
        <f>ROUND(I1763*H1763,2)</f>
        <v>0</v>
      </c>
      <c r="BL1763" s="18" t="s">
        <v>324</v>
      </c>
      <c r="BM1763" s="238" t="s">
        <v>1458</v>
      </c>
    </row>
    <row r="1764" s="2" customFormat="1">
      <c r="A1764" s="39"/>
      <c r="B1764" s="40"/>
      <c r="C1764" s="41"/>
      <c r="D1764" s="262" t="s">
        <v>194</v>
      </c>
      <c r="E1764" s="41"/>
      <c r="F1764" s="263" t="s">
        <v>1459</v>
      </c>
      <c r="G1764" s="41"/>
      <c r="H1764" s="41"/>
      <c r="I1764" s="264"/>
      <c r="J1764" s="41"/>
      <c r="K1764" s="41"/>
      <c r="L1764" s="45"/>
      <c r="M1764" s="265"/>
      <c r="N1764" s="266"/>
      <c r="O1764" s="92"/>
      <c r="P1764" s="92"/>
      <c r="Q1764" s="92"/>
      <c r="R1764" s="92"/>
      <c r="S1764" s="92"/>
      <c r="T1764" s="93"/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T1764" s="18" t="s">
        <v>194</v>
      </c>
      <c r="AU1764" s="18" t="s">
        <v>85</v>
      </c>
    </row>
    <row r="1765" s="13" customFormat="1">
      <c r="A1765" s="13"/>
      <c r="B1765" s="240"/>
      <c r="C1765" s="241"/>
      <c r="D1765" s="242" t="s">
        <v>185</v>
      </c>
      <c r="E1765" s="243" t="s">
        <v>1</v>
      </c>
      <c r="F1765" s="244" t="s">
        <v>1228</v>
      </c>
      <c r="G1765" s="241"/>
      <c r="H1765" s="243" t="s">
        <v>1</v>
      </c>
      <c r="I1765" s="245"/>
      <c r="J1765" s="241"/>
      <c r="K1765" s="241"/>
      <c r="L1765" s="246"/>
      <c r="M1765" s="247"/>
      <c r="N1765" s="248"/>
      <c r="O1765" s="248"/>
      <c r="P1765" s="248"/>
      <c r="Q1765" s="248"/>
      <c r="R1765" s="248"/>
      <c r="S1765" s="248"/>
      <c r="T1765" s="24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0" t="s">
        <v>185</v>
      </c>
      <c r="AU1765" s="250" t="s">
        <v>85</v>
      </c>
      <c r="AV1765" s="13" t="s">
        <v>83</v>
      </c>
      <c r="AW1765" s="13" t="s">
        <v>34</v>
      </c>
      <c r="AX1765" s="13" t="s">
        <v>76</v>
      </c>
      <c r="AY1765" s="250" t="s">
        <v>176</v>
      </c>
    </row>
    <row r="1766" s="13" customFormat="1">
      <c r="A1766" s="13"/>
      <c r="B1766" s="240"/>
      <c r="C1766" s="241"/>
      <c r="D1766" s="242" t="s">
        <v>185</v>
      </c>
      <c r="E1766" s="243" t="s">
        <v>1</v>
      </c>
      <c r="F1766" s="244" t="s">
        <v>188</v>
      </c>
      <c r="G1766" s="241"/>
      <c r="H1766" s="243" t="s">
        <v>1</v>
      </c>
      <c r="I1766" s="245"/>
      <c r="J1766" s="241"/>
      <c r="K1766" s="241"/>
      <c r="L1766" s="246"/>
      <c r="M1766" s="247"/>
      <c r="N1766" s="248"/>
      <c r="O1766" s="248"/>
      <c r="P1766" s="248"/>
      <c r="Q1766" s="248"/>
      <c r="R1766" s="248"/>
      <c r="S1766" s="248"/>
      <c r="T1766" s="24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0" t="s">
        <v>185</v>
      </c>
      <c r="AU1766" s="250" t="s">
        <v>85</v>
      </c>
      <c r="AV1766" s="13" t="s">
        <v>83</v>
      </c>
      <c r="AW1766" s="13" t="s">
        <v>34</v>
      </c>
      <c r="AX1766" s="13" t="s">
        <v>76</v>
      </c>
      <c r="AY1766" s="250" t="s">
        <v>176</v>
      </c>
    </row>
    <row r="1767" s="13" customFormat="1">
      <c r="A1767" s="13"/>
      <c r="B1767" s="240"/>
      <c r="C1767" s="241"/>
      <c r="D1767" s="242" t="s">
        <v>185</v>
      </c>
      <c r="E1767" s="243" t="s">
        <v>1</v>
      </c>
      <c r="F1767" s="244" t="s">
        <v>208</v>
      </c>
      <c r="G1767" s="241"/>
      <c r="H1767" s="243" t="s">
        <v>1</v>
      </c>
      <c r="I1767" s="245"/>
      <c r="J1767" s="241"/>
      <c r="K1767" s="241"/>
      <c r="L1767" s="246"/>
      <c r="M1767" s="247"/>
      <c r="N1767" s="248"/>
      <c r="O1767" s="248"/>
      <c r="P1767" s="248"/>
      <c r="Q1767" s="248"/>
      <c r="R1767" s="248"/>
      <c r="S1767" s="248"/>
      <c r="T1767" s="24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0" t="s">
        <v>185</v>
      </c>
      <c r="AU1767" s="250" t="s">
        <v>85</v>
      </c>
      <c r="AV1767" s="13" t="s">
        <v>83</v>
      </c>
      <c r="AW1767" s="13" t="s">
        <v>34</v>
      </c>
      <c r="AX1767" s="13" t="s">
        <v>76</v>
      </c>
      <c r="AY1767" s="250" t="s">
        <v>176</v>
      </c>
    </row>
    <row r="1768" s="14" customFormat="1">
      <c r="A1768" s="14"/>
      <c r="B1768" s="251"/>
      <c r="C1768" s="252"/>
      <c r="D1768" s="242" t="s">
        <v>185</v>
      </c>
      <c r="E1768" s="253" t="s">
        <v>1</v>
      </c>
      <c r="F1768" s="254" t="s">
        <v>83</v>
      </c>
      <c r="G1768" s="252"/>
      <c r="H1768" s="255">
        <v>1</v>
      </c>
      <c r="I1768" s="256"/>
      <c r="J1768" s="252"/>
      <c r="K1768" s="252"/>
      <c r="L1768" s="257"/>
      <c r="M1768" s="258"/>
      <c r="N1768" s="259"/>
      <c r="O1768" s="259"/>
      <c r="P1768" s="259"/>
      <c r="Q1768" s="259"/>
      <c r="R1768" s="259"/>
      <c r="S1768" s="259"/>
      <c r="T1768" s="26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1" t="s">
        <v>185</v>
      </c>
      <c r="AU1768" s="261" t="s">
        <v>85</v>
      </c>
      <c r="AV1768" s="14" t="s">
        <v>85</v>
      </c>
      <c r="AW1768" s="14" t="s">
        <v>34</v>
      </c>
      <c r="AX1768" s="14" t="s">
        <v>76</v>
      </c>
      <c r="AY1768" s="261" t="s">
        <v>176</v>
      </c>
    </row>
    <row r="1769" s="13" customFormat="1">
      <c r="A1769" s="13"/>
      <c r="B1769" s="240"/>
      <c r="C1769" s="241"/>
      <c r="D1769" s="242" t="s">
        <v>185</v>
      </c>
      <c r="E1769" s="243" t="s">
        <v>1</v>
      </c>
      <c r="F1769" s="244" t="s">
        <v>188</v>
      </c>
      <c r="G1769" s="241"/>
      <c r="H1769" s="243" t="s">
        <v>1</v>
      </c>
      <c r="I1769" s="245"/>
      <c r="J1769" s="241"/>
      <c r="K1769" s="241"/>
      <c r="L1769" s="246"/>
      <c r="M1769" s="247"/>
      <c r="N1769" s="248"/>
      <c r="O1769" s="248"/>
      <c r="P1769" s="248"/>
      <c r="Q1769" s="248"/>
      <c r="R1769" s="248"/>
      <c r="S1769" s="248"/>
      <c r="T1769" s="249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0" t="s">
        <v>185</v>
      </c>
      <c r="AU1769" s="250" t="s">
        <v>85</v>
      </c>
      <c r="AV1769" s="13" t="s">
        <v>83</v>
      </c>
      <c r="AW1769" s="13" t="s">
        <v>34</v>
      </c>
      <c r="AX1769" s="13" t="s">
        <v>76</v>
      </c>
      <c r="AY1769" s="250" t="s">
        <v>176</v>
      </c>
    </row>
    <row r="1770" s="13" customFormat="1">
      <c r="A1770" s="13"/>
      <c r="B1770" s="240"/>
      <c r="C1770" s="241"/>
      <c r="D1770" s="242" t="s">
        <v>185</v>
      </c>
      <c r="E1770" s="243" t="s">
        <v>1</v>
      </c>
      <c r="F1770" s="244" t="s">
        <v>216</v>
      </c>
      <c r="G1770" s="241"/>
      <c r="H1770" s="243" t="s">
        <v>1</v>
      </c>
      <c r="I1770" s="245"/>
      <c r="J1770" s="241"/>
      <c r="K1770" s="241"/>
      <c r="L1770" s="246"/>
      <c r="M1770" s="247"/>
      <c r="N1770" s="248"/>
      <c r="O1770" s="248"/>
      <c r="P1770" s="248"/>
      <c r="Q1770" s="248"/>
      <c r="R1770" s="248"/>
      <c r="S1770" s="248"/>
      <c r="T1770" s="24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0" t="s">
        <v>185</v>
      </c>
      <c r="AU1770" s="250" t="s">
        <v>85</v>
      </c>
      <c r="AV1770" s="13" t="s">
        <v>83</v>
      </c>
      <c r="AW1770" s="13" t="s">
        <v>34</v>
      </c>
      <c r="AX1770" s="13" t="s">
        <v>76</v>
      </c>
      <c r="AY1770" s="250" t="s">
        <v>176</v>
      </c>
    </row>
    <row r="1771" s="14" customFormat="1">
      <c r="A1771" s="14"/>
      <c r="B1771" s="251"/>
      <c r="C1771" s="252"/>
      <c r="D1771" s="242" t="s">
        <v>185</v>
      </c>
      <c r="E1771" s="253" t="s">
        <v>1</v>
      </c>
      <c r="F1771" s="254" t="s">
        <v>183</v>
      </c>
      <c r="G1771" s="252"/>
      <c r="H1771" s="255">
        <v>4</v>
      </c>
      <c r="I1771" s="256"/>
      <c r="J1771" s="252"/>
      <c r="K1771" s="252"/>
      <c r="L1771" s="257"/>
      <c r="M1771" s="258"/>
      <c r="N1771" s="259"/>
      <c r="O1771" s="259"/>
      <c r="P1771" s="259"/>
      <c r="Q1771" s="259"/>
      <c r="R1771" s="259"/>
      <c r="S1771" s="259"/>
      <c r="T1771" s="260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1" t="s">
        <v>185</v>
      </c>
      <c r="AU1771" s="261" t="s">
        <v>85</v>
      </c>
      <c r="AV1771" s="14" t="s">
        <v>85</v>
      </c>
      <c r="AW1771" s="14" t="s">
        <v>34</v>
      </c>
      <c r="AX1771" s="14" t="s">
        <v>76</v>
      </c>
      <c r="AY1771" s="261" t="s">
        <v>176</v>
      </c>
    </row>
    <row r="1772" s="2" customFormat="1" ht="24.15" customHeight="1">
      <c r="A1772" s="39"/>
      <c r="B1772" s="40"/>
      <c r="C1772" s="289" t="s">
        <v>1460</v>
      </c>
      <c r="D1772" s="289" t="s">
        <v>547</v>
      </c>
      <c r="E1772" s="290" t="s">
        <v>1461</v>
      </c>
      <c r="F1772" s="291" t="s">
        <v>1462</v>
      </c>
      <c r="G1772" s="292" t="s">
        <v>182</v>
      </c>
      <c r="H1772" s="293">
        <v>5</v>
      </c>
      <c r="I1772" s="294"/>
      <c r="J1772" s="295">
        <f>ROUND(I1772*H1772,2)</f>
        <v>0</v>
      </c>
      <c r="K1772" s="291" t="s">
        <v>225</v>
      </c>
      <c r="L1772" s="296"/>
      <c r="M1772" s="297" t="s">
        <v>1</v>
      </c>
      <c r="N1772" s="298" t="s">
        <v>41</v>
      </c>
      <c r="O1772" s="92"/>
      <c r="P1772" s="236">
        <f>O1772*H1772</f>
        <v>0</v>
      </c>
      <c r="Q1772" s="236">
        <v>0.0067000000000000002</v>
      </c>
      <c r="R1772" s="236">
        <f>Q1772*H1772</f>
        <v>0.033500000000000002</v>
      </c>
      <c r="S1772" s="236">
        <v>0</v>
      </c>
      <c r="T1772" s="237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8" t="s">
        <v>540</v>
      </c>
      <c r="AT1772" s="238" t="s">
        <v>547</v>
      </c>
      <c r="AU1772" s="238" t="s">
        <v>85</v>
      </c>
      <c r="AY1772" s="18" t="s">
        <v>176</v>
      </c>
      <c r="BE1772" s="239">
        <f>IF(N1772="základní",J1772,0)</f>
        <v>0</v>
      </c>
      <c r="BF1772" s="239">
        <f>IF(N1772="snížená",J1772,0)</f>
        <v>0</v>
      </c>
      <c r="BG1772" s="239">
        <f>IF(N1772="zákl. přenesená",J1772,0)</f>
        <v>0</v>
      </c>
      <c r="BH1772" s="239">
        <f>IF(N1772="sníž. přenesená",J1772,0)</f>
        <v>0</v>
      </c>
      <c r="BI1772" s="239">
        <f>IF(N1772="nulová",J1772,0)</f>
        <v>0</v>
      </c>
      <c r="BJ1772" s="18" t="s">
        <v>83</v>
      </c>
      <c r="BK1772" s="239">
        <f>ROUND(I1772*H1772,2)</f>
        <v>0</v>
      </c>
      <c r="BL1772" s="18" t="s">
        <v>324</v>
      </c>
      <c r="BM1772" s="238" t="s">
        <v>1463</v>
      </c>
    </row>
    <row r="1773" s="2" customFormat="1" ht="16.5" customHeight="1">
      <c r="A1773" s="39"/>
      <c r="B1773" s="40"/>
      <c r="C1773" s="227" t="s">
        <v>1464</v>
      </c>
      <c r="D1773" s="227" t="s">
        <v>179</v>
      </c>
      <c r="E1773" s="228" t="s">
        <v>1465</v>
      </c>
      <c r="F1773" s="229" t="s">
        <v>1466</v>
      </c>
      <c r="G1773" s="230" t="s">
        <v>182</v>
      </c>
      <c r="H1773" s="231">
        <v>12</v>
      </c>
      <c r="I1773" s="232"/>
      <c r="J1773" s="233">
        <f>ROUND(I1773*H1773,2)</f>
        <v>0</v>
      </c>
      <c r="K1773" s="229" t="s">
        <v>225</v>
      </c>
      <c r="L1773" s="45"/>
      <c r="M1773" s="234" t="s">
        <v>1</v>
      </c>
      <c r="N1773" s="235" t="s">
        <v>41</v>
      </c>
      <c r="O1773" s="92"/>
      <c r="P1773" s="236">
        <f>O1773*H1773</f>
        <v>0</v>
      </c>
      <c r="Q1773" s="236">
        <v>1.0000000000000001E-05</v>
      </c>
      <c r="R1773" s="236">
        <f>Q1773*H1773</f>
        <v>0.00012000000000000002</v>
      </c>
      <c r="S1773" s="236">
        <v>0</v>
      </c>
      <c r="T1773" s="237">
        <f>S1773*H1773</f>
        <v>0</v>
      </c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R1773" s="238" t="s">
        <v>324</v>
      </c>
      <c r="AT1773" s="238" t="s">
        <v>179</v>
      </c>
      <c r="AU1773" s="238" t="s">
        <v>85</v>
      </c>
      <c r="AY1773" s="18" t="s">
        <v>176</v>
      </c>
      <c r="BE1773" s="239">
        <f>IF(N1773="základní",J1773,0)</f>
        <v>0</v>
      </c>
      <c r="BF1773" s="239">
        <f>IF(N1773="snížená",J1773,0)</f>
        <v>0</v>
      </c>
      <c r="BG1773" s="239">
        <f>IF(N1773="zákl. přenesená",J1773,0)</f>
        <v>0</v>
      </c>
      <c r="BH1773" s="239">
        <f>IF(N1773="sníž. přenesená",J1773,0)</f>
        <v>0</v>
      </c>
      <c r="BI1773" s="239">
        <f>IF(N1773="nulová",J1773,0)</f>
        <v>0</v>
      </c>
      <c r="BJ1773" s="18" t="s">
        <v>83</v>
      </c>
      <c r="BK1773" s="239">
        <f>ROUND(I1773*H1773,2)</f>
        <v>0</v>
      </c>
      <c r="BL1773" s="18" t="s">
        <v>324</v>
      </c>
      <c r="BM1773" s="238" t="s">
        <v>1467</v>
      </c>
    </row>
    <row r="1774" s="2" customFormat="1">
      <c r="A1774" s="39"/>
      <c r="B1774" s="40"/>
      <c r="C1774" s="41"/>
      <c r="D1774" s="262" t="s">
        <v>194</v>
      </c>
      <c r="E1774" s="41"/>
      <c r="F1774" s="263" t="s">
        <v>1468</v>
      </c>
      <c r="G1774" s="41"/>
      <c r="H1774" s="41"/>
      <c r="I1774" s="264"/>
      <c r="J1774" s="41"/>
      <c r="K1774" s="41"/>
      <c r="L1774" s="45"/>
      <c r="M1774" s="265"/>
      <c r="N1774" s="266"/>
      <c r="O1774" s="92"/>
      <c r="P1774" s="92"/>
      <c r="Q1774" s="92"/>
      <c r="R1774" s="92"/>
      <c r="S1774" s="92"/>
      <c r="T1774" s="93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T1774" s="18" t="s">
        <v>194</v>
      </c>
      <c r="AU1774" s="18" t="s">
        <v>85</v>
      </c>
    </row>
    <row r="1775" s="13" customFormat="1">
      <c r="A1775" s="13"/>
      <c r="B1775" s="240"/>
      <c r="C1775" s="241"/>
      <c r="D1775" s="242" t="s">
        <v>185</v>
      </c>
      <c r="E1775" s="243" t="s">
        <v>1</v>
      </c>
      <c r="F1775" s="244" t="s">
        <v>1228</v>
      </c>
      <c r="G1775" s="241"/>
      <c r="H1775" s="243" t="s">
        <v>1</v>
      </c>
      <c r="I1775" s="245"/>
      <c r="J1775" s="241"/>
      <c r="K1775" s="241"/>
      <c r="L1775" s="246"/>
      <c r="M1775" s="247"/>
      <c r="N1775" s="248"/>
      <c r="O1775" s="248"/>
      <c r="P1775" s="248"/>
      <c r="Q1775" s="248"/>
      <c r="R1775" s="248"/>
      <c r="S1775" s="248"/>
      <c r="T1775" s="249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0" t="s">
        <v>185</v>
      </c>
      <c r="AU1775" s="250" t="s">
        <v>85</v>
      </c>
      <c r="AV1775" s="13" t="s">
        <v>83</v>
      </c>
      <c r="AW1775" s="13" t="s">
        <v>34</v>
      </c>
      <c r="AX1775" s="13" t="s">
        <v>76</v>
      </c>
      <c r="AY1775" s="250" t="s">
        <v>176</v>
      </c>
    </row>
    <row r="1776" s="13" customFormat="1">
      <c r="A1776" s="13"/>
      <c r="B1776" s="240"/>
      <c r="C1776" s="241"/>
      <c r="D1776" s="242" t="s">
        <v>185</v>
      </c>
      <c r="E1776" s="243" t="s">
        <v>1</v>
      </c>
      <c r="F1776" s="244" t="s">
        <v>188</v>
      </c>
      <c r="G1776" s="241"/>
      <c r="H1776" s="243" t="s">
        <v>1</v>
      </c>
      <c r="I1776" s="245"/>
      <c r="J1776" s="241"/>
      <c r="K1776" s="241"/>
      <c r="L1776" s="246"/>
      <c r="M1776" s="247"/>
      <c r="N1776" s="248"/>
      <c r="O1776" s="248"/>
      <c r="P1776" s="248"/>
      <c r="Q1776" s="248"/>
      <c r="R1776" s="248"/>
      <c r="S1776" s="248"/>
      <c r="T1776" s="24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0" t="s">
        <v>185</v>
      </c>
      <c r="AU1776" s="250" t="s">
        <v>85</v>
      </c>
      <c r="AV1776" s="13" t="s">
        <v>83</v>
      </c>
      <c r="AW1776" s="13" t="s">
        <v>34</v>
      </c>
      <c r="AX1776" s="13" t="s">
        <v>76</v>
      </c>
      <c r="AY1776" s="250" t="s">
        <v>176</v>
      </c>
    </row>
    <row r="1777" s="14" customFormat="1">
      <c r="A1777" s="14"/>
      <c r="B1777" s="251"/>
      <c r="C1777" s="252"/>
      <c r="D1777" s="242" t="s">
        <v>185</v>
      </c>
      <c r="E1777" s="253" t="s">
        <v>1</v>
      </c>
      <c r="F1777" s="254" t="s">
        <v>8</v>
      </c>
      <c r="G1777" s="252"/>
      <c r="H1777" s="255">
        <v>12</v>
      </c>
      <c r="I1777" s="256"/>
      <c r="J1777" s="252"/>
      <c r="K1777" s="252"/>
      <c r="L1777" s="257"/>
      <c r="M1777" s="258"/>
      <c r="N1777" s="259"/>
      <c r="O1777" s="259"/>
      <c r="P1777" s="259"/>
      <c r="Q1777" s="259"/>
      <c r="R1777" s="259"/>
      <c r="S1777" s="259"/>
      <c r="T1777" s="260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1" t="s">
        <v>185</v>
      </c>
      <c r="AU1777" s="261" t="s">
        <v>85</v>
      </c>
      <c r="AV1777" s="14" t="s">
        <v>85</v>
      </c>
      <c r="AW1777" s="14" t="s">
        <v>34</v>
      </c>
      <c r="AX1777" s="14" t="s">
        <v>76</v>
      </c>
      <c r="AY1777" s="261" t="s">
        <v>176</v>
      </c>
    </row>
    <row r="1778" s="2" customFormat="1" ht="16.5" customHeight="1">
      <c r="A1778" s="39"/>
      <c r="B1778" s="40"/>
      <c r="C1778" s="289" t="s">
        <v>1469</v>
      </c>
      <c r="D1778" s="289" t="s">
        <v>547</v>
      </c>
      <c r="E1778" s="290" t="s">
        <v>1470</v>
      </c>
      <c r="F1778" s="291" t="s">
        <v>1471</v>
      </c>
      <c r="G1778" s="292" t="s">
        <v>182</v>
      </c>
      <c r="H1778" s="293">
        <v>12</v>
      </c>
      <c r="I1778" s="294"/>
      <c r="J1778" s="295">
        <f>ROUND(I1778*H1778,2)</f>
        <v>0</v>
      </c>
      <c r="K1778" s="291" t="s">
        <v>1</v>
      </c>
      <c r="L1778" s="296"/>
      <c r="M1778" s="297" t="s">
        <v>1</v>
      </c>
      <c r="N1778" s="298" t="s">
        <v>41</v>
      </c>
      <c r="O1778" s="92"/>
      <c r="P1778" s="236">
        <f>O1778*H1778</f>
        <v>0</v>
      </c>
      <c r="Q1778" s="236">
        <v>0.00089999999999999998</v>
      </c>
      <c r="R1778" s="236">
        <f>Q1778*H1778</f>
        <v>0.010800000000000001</v>
      </c>
      <c r="S1778" s="236">
        <v>0</v>
      </c>
      <c r="T1778" s="237">
        <f>S1778*H1778</f>
        <v>0</v>
      </c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R1778" s="238" t="s">
        <v>540</v>
      </c>
      <c r="AT1778" s="238" t="s">
        <v>547</v>
      </c>
      <c r="AU1778" s="238" t="s">
        <v>85</v>
      </c>
      <c r="AY1778" s="18" t="s">
        <v>176</v>
      </c>
      <c r="BE1778" s="239">
        <f>IF(N1778="základní",J1778,0)</f>
        <v>0</v>
      </c>
      <c r="BF1778" s="239">
        <f>IF(N1778="snížená",J1778,0)</f>
        <v>0</v>
      </c>
      <c r="BG1778" s="239">
        <f>IF(N1778="zákl. přenesená",J1778,0)</f>
        <v>0</v>
      </c>
      <c r="BH1778" s="239">
        <f>IF(N1778="sníž. přenesená",J1778,0)</f>
        <v>0</v>
      </c>
      <c r="BI1778" s="239">
        <f>IF(N1778="nulová",J1778,0)</f>
        <v>0</v>
      </c>
      <c r="BJ1778" s="18" t="s">
        <v>83</v>
      </c>
      <c r="BK1778" s="239">
        <f>ROUND(I1778*H1778,2)</f>
        <v>0</v>
      </c>
      <c r="BL1778" s="18" t="s">
        <v>324</v>
      </c>
      <c r="BM1778" s="238" t="s">
        <v>1472</v>
      </c>
    </row>
    <row r="1779" s="2" customFormat="1" ht="24.15" customHeight="1">
      <c r="A1779" s="39"/>
      <c r="B1779" s="40"/>
      <c r="C1779" s="227" t="s">
        <v>1473</v>
      </c>
      <c r="D1779" s="227" t="s">
        <v>179</v>
      </c>
      <c r="E1779" s="228" t="s">
        <v>1474</v>
      </c>
      <c r="F1779" s="229" t="s">
        <v>1475</v>
      </c>
      <c r="G1779" s="230" t="s">
        <v>243</v>
      </c>
      <c r="H1779" s="231">
        <v>20.440000000000001</v>
      </c>
      <c r="I1779" s="232"/>
      <c r="J1779" s="233">
        <f>ROUND(I1779*H1779,2)</f>
        <v>0</v>
      </c>
      <c r="K1779" s="229" t="s">
        <v>225</v>
      </c>
      <c r="L1779" s="45"/>
      <c r="M1779" s="234" t="s">
        <v>1</v>
      </c>
      <c r="N1779" s="235" t="s">
        <v>41</v>
      </c>
      <c r="O1779" s="92"/>
      <c r="P1779" s="236">
        <f>O1779*H1779</f>
        <v>0</v>
      </c>
      <c r="Q1779" s="236">
        <v>0</v>
      </c>
      <c r="R1779" s="236">
        <f>Q1779*H1779</f>
        <v>0</v>
      </c>
      <c r="S1779" s="236">
        <v>0</v>
      </c>
      <c r="T1779" s="237">
        <f>S1779*H1779</f>
        <v>0</v>
      </c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R1779" s="238" t="s">
        <v>324</v>
      </c>
      <c r="AT1779" s="238" t="s">
        <v>179</v>
      </c>
      <c r="AU1779" s="238" t="s">
        <v>85</v>
      </c>
      <c r="AY1779" s="18" t="s">
        <v>176</v>
      </c>
      <c r="BE1779" s="239">
        <f>IF(N1779="základní",J1779,0)</f>
        <v>0</v>
      </c>
      <c r="BF1779" s="239">
        <f>IF(N1779="snížená",J1779,0)</f>
        <v>0</v>
      </c>
      <c r="BG1779" s="239">
        <f>IF(N1779="zákl. přenesená",J1779,0)</f>
        <v>0</v>
      </c>
      <c r="BH1779" s="239">
        <f>IF(N1779="sníž. přenesená",J1779,0)</f>
        <v>0</v>
      </c>
      <c r="BI1779" s="239">
        <f>IF(N1779="nulová",J1779,0)</f>
        <v>0</v>
      </c>
      <c r="BJ1779" s="18" t="s">
        <v>83</v>
      </c>
      <c r="BK1779" s="239">
        <f>ROUND(I1779*H1779,2)</f>
        <v>0</v>
      </c>
      <c r="BL1779" s="18" t="s">
        <v>324</v>
      </c>
      <c r="BM1779" s="238" t="s">
        <v>1476</v>
      </c>
    </row>
    <row r="1780" s="2" customFormat="1">
      <c r="A1780" s="39"/>
      <c r="B1780" s="40"/>
      <c r="C1780" s="41"/>
      <c r="D1780" s="262" t="s">
        <v>194</v>
      </c>
      <c r="E1780" s="41"/>
      <c r="F1780" s="263" t="s">
        <v>1477</v>
      </c>
      <c r="G1780" s="41"/>
      <c r="H1780" s="41"/>
      <c r="I1780" s="264"/>
      <c r="J1780" s="41"/>
      <c r="K1780" s="41"/>
      <c r="L1780" s="45"/>
      <c r="M1780" s="265"/>
      <c r="N1780" s="266"/>
      <c r="O1780" s="92"/>
      <c r="P1780" s="92"/>
      <c r="Q1780" s="92"/>
      <c r="R1780" s="92"/>
      <c r="S1780" s="92"/>
      <c r="T1780" s="93"/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T1780" s="18" t="s">
        <v>194</v>
      </c>
      <c r="AU1780" s="18" t="s">
        <v>85</v>
      </c>
    </row>
    <row r="1781" s="13" customFormat="1">
      <c r="A1781" s="13"/>
      <c r="B1781" s="240"/>
      <c r="C1781" s="241"/>
      <c r="D1781" s="242" t="s">
        <v>185</v>
      </c>
      <c r="E1781" s="243" t="s">
        <v>1</v>
      </c>
      <c r="F1781" s="244" t="s">
        <v>605</v>
      </c>
      <c r="G1781" s="241"/>
      <c r="H1781" s="243" t="s">
        <v>1</v>
      </c>
      <c r="I1781" s="245"/>
      <c r="J1781" s="241"/>
      <c r="K1781" s="241"/>
      <c r="L1781" s="246"/>
      <c r="M1781" s="247"/>
      <c r="N1781" s="248"/>
      <c r="O1781" s="248"/>
      <c r="P1781" s="248"/>
      <c r="Q1781" s="248"/>
      <c r="R1781" s="248"/>
      <c r="S1781" s="248"/>
      <c r="T1781" s="24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0" t="s">
        <v>185</v>
      </c>
      <c r="AU1781" s="250" t="s">
        <v>85</v>
      </c>
      <c r="AV1781" s="13" t="s">
        <v>83</v>
      </c>
      <c r="AW1781" s="13" t="s">
        <v>34</v>
      </c>
      <c r="AX1781" s="13" t="s">
        <v>76</v>
      </c>
      <c r="AY1781" s="250" t="s">
        <v>176</v>
      </c>
    </row>
    <row r="1782" s="13" customFormat="1">
      <c r="A1782" s="13"/>
      <c r="B1782" s="240"/>
      <c r="C1782" s="241"/>
      <c r="D1782" s="242" t="s">
        <v>185</v>
      </c>
      <c r="E1782" s="243" t="s">
        <v>1</v>
      </c>
      <c r="F1782" s="244" t="s">
        <v>188</v>
      </c>
      <c r="G1782" s="241"/>
      <c r="H1782" s="243" t="s">
        <v>1</v>
      </c>
      <c r="I1782" s="245"/>
      <c r="J1782" s="241"/>
      <c r="K1782" s="241"/>
      <c r="L1782" s="246"/>
      <c r="M1782" s="247"/>
      <c r="N1782" s="248"/>
      <c r="O1782" s="248"/>
      <c r="P1782" s="248"/>
      <c r="Q1782" s="248"/>
      <c r="R1782" s="248"/>
      <c r="S1782" s="248"/>
      <c r="T1782" s="249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0" t="s">
        <v>185</v>
      </c>
      <c r="AU1782" s="250" t="s">
        <v>85</v>
      </c>
      <c r="AV1782" s="13" t="s">
        <v>83</v>
      </c>
      <c r="AW1782" s="13" t="s">
        <v>34</v>
      </c>
      <c r="AX1782" s="13" t="s">
        <v>76</v>
      </c>
      <c r="AY1782" s="250" t="s">
        <v>176</v>
      </c>
    </row>
    <row r="1783" s="13" customFormat="1">
      <c r="A1783" s="13"/>
      <c r="B1783" s="240"/>
      <c r="C1783" s="241"/>
      <c r="D1783" s="242" t="s">
        <v>185</v>
      </c>
      <c r="E1783" s="243" t="s">
        <v>1</v>
      </c>
      <c r="F1783" s="244" t="s">
        <v>1478</v>
      </c>
      <c r="G1783" s="241"/>
      <c r="H1783" s="243" t="s">
        <v>1</v>
      </c>
      <c r="I1783" s="245"/>
      <c r="J1783" s="241"/>
      <c r="K1783" s="241"/>
      <c r="L1783" s="246"/>
      <c r="M1783" s="247"/>
      <c r="N1783" s="248"/>
      <c r="O1783" s="248"/>
      <c r="P1783" s="248"/>
      <c r="Q1783" s="248"/>
      <c r="R1783" s="248"/>
      <c r="S1783" s="248"/>
      <c r="T1783" s="24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0" t="s">
        <v>185</v>
      </c>
      <c r="AU1783" s="250" t="s">
        <v>85</v>
      </c>
      <c r="AV1783" s="13" t="s">
        <v>83</v>
      </c>
      <c r="AW1783" s="13" t="s">
        <v>34</v>
      </c>
      <c r="AX1783" s="13" t="s">
        <v>76</v>
      </c>
      <c r="AY1783" s="250" t="s">
        <v>176</v>
      </c>
    </row>
    <row r="1784" s="13" customFormat="1">
      <c r="A1784" s="13"/>
      <c r="B1784" s="240"/>
      <c r="C1784" s="241"/>
      <c r="D1784" s="242" t="s">
        <v>185</v>
      </c>
      <c r="E1784" s="243" t="s">
        <v>1</v>
      </c>
      <c r="F1784" s="244" t="s">
        <v>216</v>
      </c>
      <c r="G1784" s="241"/>
      <c r="H1784" s="243" t="s">
        <v>1</v>
      </c>
      <c r="I1784" s="245"/>
      <c r="J1784" s="241"/>
      <c r="K1784" s="241"/>
      <c r="L1784" s="246"/>
      <c r="M1784" s="247"/>
      <c r="N1784" s="248"/>
      <c r="O1784" s="248"/>
      <c r="P1784" s="248"/>
      <c r="Q1784" s="248"/>
      <c r="R1784" s="248"/>
      <c r="S1784" s="248"/>
      <c r="T1784" s="249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0" t="s">
        <v>185</v>
      </c>
      <c r="AU1784" s="250" t="s">
        <v>85</v>
      </c>
      <c r="AV1784" s="13" t="s">
        <v>83</v>
      </c>
      <c r="AW1784" s="13" t="s">
        <v>34</v>
      </c>
      <c r="AX1784" s="13" t="s">
        <v>76</v>
      </c>
      <c r="AY1784" s="250" t="s">
        <v>176</v>
      </c>
    </row>
    <row r="1785" s="14" customFormat="1">
      <c r="A1785" s="14"/>
      <c r="B1785" s="251"/>
      <c r="C1785" s="252"/>
      <c r="D1785" s="242" t="s">
        <v>185</v>
      </c>
      <c r="E1785" s="253" t="s">
        <v>1</v>
      </c>
      <c r="F1785" s="254" t="s">
        <v>628</v>
      </c>
      <c r="G1785" s="252"/>
      <c r="H1785" s="255">
        <v>12.18</v>
      </c>
      <c r="I1785" s="256"/>
      <c r="J1785" s="252"/>
      <c r="K1785" s="252"/>
      <c r="L1785" s="257"/>
      <c r="M1785" s="258"/>
      <c r="N1785" s="259"/>
      <c r="O1785" s="259"/>
      <c r="P1785" s="259"/>
      <c r="Q1785" s="259"/>
      <c r="R1785" s="259"/>
      <c r="S1785" s="259"/>
      <c r="T1785" s="260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1" t="s">
        <v>185</v>
      </c>
      <c r="AU1785" s="261" t="s">
        <v>85</v>
      </c>
      <c r="AV1785" s="14" t="s">
        <v>85</v>
      </c>
      <c r="AW1785" s="14" t="s">
        <v>34</v>
      </c>
      <c r="AX1785" s="14" t="s">
        <v>76</v>
      </c>
      <c r="AY1785" s="261" t="s">
        <v>176</v>
      </c>
    </row>
    <row r="1786" s="13" customFormat="1">
      <c r="A1786" s="13"/>
      <c r="B1786" s="240"/>
      <c r="C1786" s="241"/>
      <c r="D1786" s="242" t="s">
        <v>185</v>
      </c>
      <c r="E1786" s="243" t="s">
        <v>1</v>
      </c>
      <c r="F1786" s="244" t="s">
        <v>188</v>
      </c>
      <c r="G1786" s="241"/>
      <c r="H1786" s="243" t="s">
        <v>1</v>
      </c>
      <c r="I1786" s="245"/>
      <c r="J1786" s="241"/>
      <c r="K1786" s="241"/>
      <c r="L1786" s="246"/>
      <c r="M1786" s="247"/>
      <c r="N1786" s="248"/>
      <c r="O1786" s="248"/>
      <c r="P1786" s="248"/>
      <c r="Q1786" s="248"/>
      <c r="R1786" s="248"/>
      <c r="S1786" s="248"/>
      <c r="T1786" s="249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0" t="s">
        <v>185</v>
      </c>
      <c r="AU1786" s="250" t="s">
        <v>85</v>
      </c>
      <c r="AV1786" s="13" t="s">
        <v>83</v>
      </c>
      <c r="AW1786" s="13" t="s">
        <v>34</v>
      </c>
      <c r="AX1786" s="13" t="s">
        <v>76</v>
      </c>
      <c r="AY1786" s="250" t="s">
        <v>176</v>
      </c>
    </row>
    <row r="1787" s="13" customFormat="1">
      <c r="A1787" s="13"/>
      <c r="B1787" s="240"/>
      <c r="C1787" s="241"/>
      <c r="D1787" s="242" t="s">
        <v>185</v>
      </c>
      <c r="E1787" s="243" t="s">
        <v>1</v>
      </c>
      <c r="F1787" s="244" t="s">
        <v>629</v>
      </c>
      <c r="G1787" s="241"/>
      <c r="H1787" s="243" t="s">
        <v>1</v>
      </c>
      <c r="I1787" s="245"/>
      <c r="J1787" s="241"/>
      <c r="K1787" s="241"/>
      <c r="L1787" s="246"/>
      <c r="M1787" s="247"/>
      <c r="N1787" s="248"/>
      <c r="O1787" s="248"/>
      <c r="P1787" s="248"/>
      <c r="Q1787" s="248"/>
      <c r="R1787" s="248"/>
      <c r="S1787" s="248"/>
      <c r="T1787" s="24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0" t="s">
        <v>185</v>
      </c>
      <c r="AU1787" s="250" t="s">
        <v>85</v>
      </c>
      <c r="AV1787" s="13" t="s">
        <v>83</v>
      </c>
      <c r="AW1787" s="13" t="s">
        <v>34</v>
      </c>
      <c r="AX1787" s="13" t="s">
        <v>76</v>
      </c>
      <c r="AY1787" s="250" t="s">
        <v>176</v>
      </c>
    </row>
    <row r="1788" s="14" customFormat="1">
      <c r="A1788" s="14"/>
      <c r="B1788" s="251"/>
      <c r="C1788" s="252"/>
      <c r="D1788" s="242" t="s">
        <v>185</v>
      </c>
      <c r="E1788" s="253" t="s">
        <v>1</v>
      </c>
      <c r="F1788" s="254" t="s">
        <v>630</v>
      </c>
      <c r="G1788" s="252"/>
      <c r="H1788" s="255">
        <v>1.26</v>
      </c>
      <c r="I1788" s="256"/>
      <c r="J1788" s="252"/>
      <c r="K1788" s="252"/>
      <c r="L1788" s="257"/>
      <c r="M1788" s="258"/>
      <c r="N1788" s="259"/>
      <c r="O1788" s="259"/>
      <c r="P1788" s="259"/>
      <c r="Q1788" s="259"/>
      <c r="R1788" s="259"/>
      <c r="S1788" s="259"/>
      <c r="T1788" s="260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1" t="s">
        <v>185</v>
      </c>
      <c r="AU1788" s="261" t="s">
        <v>85</v>
      </c>
      <c r="AV1788" s="14" t="s">
        <v>85</v>
      </c>
      <c r="AW1788" s="14" t="s">
        <v>34</v>
      </c>
      <c r="AX1788" s="14" t="s">
        <v>76</v>
      </c>
      <c r="AY1788" s="261" t="s">
        <v>176</v>
      </c>
    </row>
    <row r="1789" s="14" customFormat="1">
      <c r="A1789" s="14"/>
      <c r="B1789" s="251"/>
      <c r="C1789" s="252"/>
      <c r="D1789" s="242" t="s">
        <v>185</v>
      </c>
      <c r="E1789" s="253" t="s">
        <v>1</v>
      </c>
      <c r="F1789" s="254" t="s">
        <v>631</v>
      </c>
      <c r="G1789" s="252"/>
      <c r="H1789" s="255">
        <v>7</v>
      </c>
      <c r="I1789" s="256"/>
      <c r="J1789" s="252"/>
      <c r="K1789" s="252"/>
      <c r="L1789" s="257"/>
      <c r="M1789" s="258"/>
      <c r="N1789" s="259"/>
      <c r="O1789" s="259"/>
      <c r="P1789" s="259"/>
      <c r="Q1789" s="259"/>
      <c r="R1789" s="259"/>
      <c r="S1789" s="259"/>
      <c r="T1789" s="260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1" t="s">
        <v>185</v>
      </c>
      <c r="AU1789" s="261" t="s">
        <v>85</v>
      </c>
      <c r="AV1789" s="14" t="s">
        <v>85</v>
      </c>
      <c r="AW1789" s="14" t="s">
        <v>34</v>
      </c>
      <c r="AX1789" s="14" t="s">
        <v>76</v>
      </c>
      <c r="AY1789" s="261" t="s">
        <v>176</v>
      </c>
    </row>
    <row r="1790" s="2" customFormat="1" ht="37.8" customHeight="1">
      <c r="A1790" s="39"/>
      <c r="B1790" s="40"/>
      <c r="C1790" s="289" t="s">
        <v>1479</v>
      </c>
      <c r="D1790" s="289" t="s">
        <v>547</v>
      </c>
      <c r="E1790" s="290" t="s">
        <v>1480</v>
      </c>
      <c r="F1790" s="291" t="s">
        <v>1481</v>
      </c>
      <c r="G1790" s="292" t="s">
        <v>243</v>
      </c>
      <c r="H1790" s="293">
        <v>4.0880000000000001</v>
      </c>
      <c r="I1790" s="294"/>
      <c r="J1790" s="295">
        <f>ROUND(I1790*H1790,2)</f>
        <v>0</v>
      </c>
      <c r="K1790" s="291" t="s">
        <v>1</v>
      </c>
      <c r="L1790" s="296"/>
      <c r="M1790" s="297" t="s">
        <v>1</v>
      </c>
      <c r="N1790" s="298" t="s">
        <v>41</v>
      </c>
      <c r="O1790" s="92"/>
      <c r="P1790" s="236">
        <f>O1790*H1790</f>
        <v>0</v>
      </c>
      <c r="Q1790" s="236">
        <v>0.0020999999999999999</v>
      </c>
      <c r="R1790" s="236">
        <f>Q1790*H1790</f>
        <v>0.0085848000000000001</v>
      </c>
      <c r="S1790" s="236">
        <v>0</v>
      </c>
      <c r="T1790" s="237">
        <f>S1790*H1790</f>
        <v>0</v>
      </c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R1790" s="238" t="s">
        <v>540</v>
      </c>
      <c r="AT1790" s="238" t="s">
        <v>547</v>
      </c>
      <c r="AU1790" s="238" t="s">
        <v>85</v>
      </c>
      <c r="AY1790" s="18" t="s">
        <v>176</v>
      </c>
      <c r="BE1790" s="239">
        <f>IF(N1790="základní",J1790,0)</f>
        <v>0</v>
      </c>
      <c r="BF1790" s="239">
        <f>IF(N1790="snížená",J1790,0)</f>
        <v>0</v>
      </c>
      <c r="BG1790" s="239">
        <f>IF(N1790="zákl. přenesená",J1790,0)</f>
        <v>0</v>
      </c>
      <c r="BH1790" s="239">
        <f>IF(N1790="sníž. přenesená",J1790,0)</f>
        <v>0</v>
      </c>
      <c r="BI1790" s="239">
        <f>IF(N1790="nulová",J1790,0)</f>
        <v>0</v>
      </c>
      <c r="BJ1790" s="18" t="s">
        <v>83</v>
      </c>
      <c r="BK1790" s="239">
        <f>ROUND(I1790*H1790,2)</f>
        <v>0</v>
      </c>
      <c r="BL1790" s="18" t="s">
        <v>324</v>
      </c>
      <c r="BM1790" s="238" t="s">
        <v>1482</v>
      </c>
    </row>
    <row r="1791" s="13" customFormat="1">
      <c r="A1791" s="13"/>
      <c r="B1791" s="240"/>
      <c r="C1791" s="241"/>
      <c r="D1791" s="242" t="s">
        <v>185</v>
      </c>
      <c r="E1791" s="243" t="s">
        <v>1</v>
      </c>
      <c r="F1791" s="244" t="s">
        <v>605</v>
      </c>
      <c r="G1791" s="241"/>
      <c r="H1791" s="243" t="s">
        <v>1</v>
      </c>
      <c r="I1791" s="245"/>
      <c r="J1791" s="241"/>
      <c r="K1791" s="241"/>
      <c r="L1791" s="246"/>
      <c r="M1791" s="247"/>
      <c r="N1791" s="248"/>
      <c r="O1791" s="248"/>
      <c r="P1791" s="248"/>
      <c r="Q1791" s="248"/>
      <c r="R1791" s="248"/>
      <c r="S1791" s="248"/>
      <c r="T1791" s="24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0" t="s">
        <v>185</v>
      </c>
      <c r="AU1791" s="250" t="s">
        <v>85</v>
      </c>
      <c r="AV1791" s="13" t="s">
        <v>83</v>
      </c>
      <c r="AW1791" s="13" t="s">
        <v>34</v>
      </c>
      <c r="AX1791" s="13" t="s">
        <v>76</v>
      </c>
      <c r="AY1791" s="250" t="s">
        <v>176</v>
      </c>
    </row>
    <row r="1792" s="13" customFormat="1">
      <c r="A1792" s="13"/>
      <c r="B1792" s="240"/>
      <c r="C1792" s="241"/>
      <c r="D1792" s="242" t="s">
        <v>185</v>
      </c>
      <c r="E1792" s="243" t="s">
        <v>1</v>
      </c>
      <c r="F1792" s="244" t="s">
        <v>188</v>
      </c>
      <c r="G1792" s="241"/>
      <c r="H1792" s="243" t="s">
        <v>1</v>
      </c>
      <c r="I1792" s="245"/>
      <c r="J1792" s="241"/>
      <c r="K1792" s="241"/>
      <c r="L1792" s="246"/>
      <c r="M1792" s="247"/>
      <c r="N1792" s="248"/>
      <c r="O1792" s="248"/>
      <c r="P1792" s="248"/>
      <c r="Q1792" s="248"/>
      <c r="R1792" s="248"/>
      <c r="S1792" s="248"/>
      <c r="T1792" s="24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0" t="s">
        <v>185</v>
      </c>
      <c r="AU1792" s="250" t="s">
        <v>85</v>
      </c>
      <c r="AV1792" s="13" t="s">
        <v>83</v>
      </c>
      <c r="AW1792" s="13" t="s">
        <v>34</v>
      </c>
      <c r="AX1792" s="13" t="s">
        <v>76</v>
      </c>
      <c r="AY1792" s="250" t="s">
        <v>176</v>
      </c>
    </row>
    <row r="1793" s="13" customFormat="1">
      <c r="A1793" s="13"/>
      <c r="B1793" s="240"/>
      <c r="C1793" s="241"/>
      <c r="D1793" s="242" t="s">
        <v>185</v>
      </c>
      <c r="E1793" s="243" t="s">
        <v>1</v>
      </c>
      <c r="F1793" s="244" t="s">
        <v>1478</v>
      </c>
      <c r="G1793" s="241"/>
      <c r="H1793" s="243" t="s">
        <v>1</v>
      </c>
      <c r="I1793" s="245"/>
      <c r="J1793" s="241"/>
      <c r="K1793" s="241"/>
      <c r="L1793" s="246"/>
      <c r="M1793" s="247"/>
      <c r="N1793" s="248"/>
      <c r="O1793" s="248"/>
      <c r="P1793" s="248"/>
      <c r="Q1793" s="248"/>
      <c r="R1793" s="248"/>
      <c r="S1793" s="248"/>
      <c r="T1793" s="249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0" t="s">
        <v>185</v>
      </c>
      <c r="AU1793" s="250" t="s">
        <v>85</v>
      </c>
      <c r="AV1793" s="13" t="s">
        <v>83</v>
      </c>
      <c r="AW1793" s="13" t="s">
        <v>34</v>
      </c>
      <c r="AX1793" s="13" t="s">
        <v>76</v>
      </c>
      <c r="AY1793" s="250" t="s">
        <v>176</v>
      </c>
    </row>
    <row r="1794" s="13" customFormat="1">
      <c r="A1794" s="13"/>
      <c r="B1794" s="240"/>
      <c r="C1794" s="241"/>
      <c r="D1794" s="242" t="s">
        <v>185</v>
      </c>
      <c r="E1794" s="243" t="s">
        <v>1</v>
      </c>
      <c r="F1794" s="244" t="s">
        <v>216</v>
      </c>
      <c r="G1794" s="241"/>
      <c r="H1794" s="243" t="s">
        <v>1</v>
      </c>
      <c r="I1794" s="245"/>
      <c r="J1794" s="241"/>
      <c r="K1794" s="241"/>
      <c r="L1794" s="246"/>
      <c r="M1794" s="247"/>
      <c r="N1794" s="248"/>
      <c r="O1794" s="248"/>
      <c r="P1794" s="248"/>
      <c r="Q1794" s="248"/>
      <c r="R1794" s="248"/>
      <c r="S1794" s="248"/>
      <c r="T1794" s="24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0" t="s">
        <v>185</v>
      </c>
      <c r="AU1794" s="250" t="s">
        <v>85</v>
      </c>
      <c r="AV1794" s="13" t="s">
        <v>83</v>
      </c>
      <c r="AW1794" s="13" t="s">
        <v>34</v>
      </c>
      <c r="AX1794" s="13" t="s">
        <v>76</v>
      </c>
      <c r="AY1794" s="250" t="s">
        <v>176</v>
      </c>
    </row>
    <row r="1795" s="14" customFormat="1">
      <c r="A1795" s="14"/>
      <c r="B1795" s="251"/>
      <c r="C1795" s="252"/>
      <c r="D1795" s="242" t="s">
        <v>185</v>
      </c>
      <c r="E1795" s="253" t="s">
        <v>1</v>
      </c>
      <c r="F1795" s="254" t="s">
        <v>628</v>
      </c>
      <c r="G1795" s="252"/>
      <c r="H1795" s="255">
        <v>12.18</v>
      </c>
      <c r="I1795" s="256"/>
      <c r="J1795" s="252"/>
      <c r="K1795" s="252"/>
      <c r="L1795" s="257"/>
      <c r="M1795" s="258"/>
      <c r="N1795" s="259"/>
      <c r="O1795" s="259"/>
      <c r="P1795" s="259"/>
      <c r="Q1795" s="259"/>
      <c r="R1795" s="259"/>
      <c r="S1795" s="259"/>
      <c r="T1795" s="260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61" t="s">
        <v>185</v>
      </c>
      <c r="AU1795" s="261" t="s">
        <v>85</v>
      </c>
      <c r="AV1795" s="14" t="s">
        <v>85</v>
      </c>
      <c r="AW1795" s="14" t="s">
        <v>34</v>
      </c>
      <c r="AX1795" s="14" t="s">
        <v>76</v>
      </c>
      <c r="AY1795" s="261" t="s">
        <v>176</v>
      </c>
    </row>
    <row r="1796" s="13" customFormat="1">
      <c r="A1796" s="13"/>
      <c r="B1796" s="240"/>
      <c r="C1796" s="241"/>
      <c r="D1796" s="242" t="s">
        <v>185</v>
      </c>
      <c r="E1796" s="243" t="s">
        <v>1</v>
      </c>
      <c r="F1796" s="244" t="s">
        <v>188</v>
      </c>
      <c r="G1796" s="241"/>
      <c r="H1796" s="243" t="s">
        <v>1</v>
      </c>
      <c r="I1796" s="245"/>
      <c r="J1796" s="241"/>
      <c r="K1796" s="241"/>
      <c r="L1796" s="246"/>
      <c r="M1796" s="247"/>
      <c r="N1796" s="248"/>
      <c r="O1796" s="248"/>
      <c r="P1796" s="248"/>
      <c r="Q1796" s="248"/>
      <c r="R1796" s="248"/>
      <c r="S1796" s="248"/>
      <c r="T1796" s="24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0" t="s">
        <v>185</v>
      </c>
      <c r="AU1796" s="250" t="s">
        <v>85</v>
      </c>
      <c r="AV1796" s="13" t="s">
        <v>83</v>
      </c>
      <c r="AW1796" s="13" t="s">
        <v>34</v>
      </c>
      <c r="AX1796" s="13" t="s">
        <v>76</v>
      </c>
      <c r="AY1796" s="250" t="s">
        <v>176</v>
      </c>
    </row>
    <row r="1797" s="13" customFormat="1">
      <c r="A1797" s="13"/>
      <c r="B1797" s="240"/>
      <c r="C1797" s="241"/>
      <c r="D1797" s="242" t="s">
        <v>185</v>
      </c>
      <c r="E1797" s="243" t="s">
        <v>1</v>
      </c>
      <c r="F1797" s="244" t="s">
        <v>629</v>
      </c>
      <c r="G1797" s="241"/>
      <c r="H1797" s="243" t="s">
        <v>1</v>
      </c>
      <c r="I1797" s="245"/>
      <c r="J1797" s="241"/>
      <c r="K1797" s="241"/>
      <c r="L1797" s="246"/>
      <c r="M1797" s="247"/>
      <c r="N1797" s="248"/>
      <c r="O1797" s="248"/>
      <c r="P1797" s="248"/>
      <c r="Q1797" s="248"/>
      <c r="R1797" s="248"/>
      <c r="S1797" s="248"/>
      <c r="T1797" s="24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0" t="s">
        <v>185</v>
      </c>
      <c r="AU1797" s="250" t="s">
        <v>85</v>
      </c>
      <c r="AV1797" s="13" t="s">
        <v>83</v>
      </c>
      <c r="AW1797" s="13" t="s">
        <v>34</v>
      </c>
      <c r="AX1797" s="13" t="s">
        <v>76</v>
      </c>
      <c r="AY1797" s="250" t="s">
        <v>176</v>
      </c>
    </row>
    <row r="1798" s="14" customFormat="1">
      <c r="A1798" s="14"/>
      <c r="B1798" s="251"/>
      <c r="C1798" s="252"/>
      <c r="D1798" s="242" t="s">
        <v>185</v>
      </c>
      <c r="E1798" s="253" t="s">
        <v>1</v>
      </c>
      <c r="F1798" s="254" t="s">
        <v>630</v>
      </c>
      <c r="G1798" s="252"/>
      <c r="H1798" s="255">
        <v>1.26</v>
      </c>
      <c r="I1798" s="256"/>
      <c r="J1798" s="252"/>
      <c r="K1798" s="252"/>
      <c r="L1798" s="257"/>
      <c r="M1798" s="258"/>
      <c r="N1798" s="259"/>
      <c r="O1798" s="259"/>
      <c r="P1798" s="259"/>
      <c r="Q1798" s="259"/>
      <c r="R1798" s="259"/>
      <c r="S1798" s="259"/>
      <c r="T1798" s="260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1" t="s">
        <v>185</v>
      </c>
      <c r="AU1798" s="261" t="s">
        <v>85</v>
      </c>
      <c r="AV1798" s="14" t="s">
        <v>85</v>
      </c>
      <c r="AW1798" s="14" t="s">
        <v>34</v>
      </c>
      <c r="AX1798" s="14" t="s">
        <v>76</v>
      </c>
      <c r="AY1798" s="261" t="s">
        <v>176</v>
      </c>
    </row>
    <row r="1799" s="14" customFormat="1">
      <c r="A1799" s="14"/>
      <c r="B1799" s="251"/>
      <c r="C1799" s="252"/>
      <c r="D1799" s="242" t="s">
        <v>185</v>
      </c>
      <c r="E1799" s="253" t="s">
        <v>1</v>
      </c>
      <c r="F1799" s="254" t="s">
        <v>1483</v>
      </c>
      <c r="G1799" s="252"/>
      <c r="H1799" s="255">
        <v>7</v>
      </c>
      <c r="I1799" s="256"/>
      <c r="J1799" s="252"/>
      <c r="K1799" s="252"/>
      <c r="L1799" s="257"/>
      <c r="M1799" s="258"/>
      <c r="N1799" s="259"/>
      <c r="O1799" s="259"/>
      <c r="P1799" s="259"/>
      <c r="Q1799" s="259"/>
      <c r="R1799" s="259"/>
      <c r="S1799" s="259"/>
      <c r="T1799" s="260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1" t="s">
        <v>185</v>
      </c>
      <c r="AU1799" s="261" t="s">
        <v>85</v>
      </c>
      <c r="AV1799" s="14" t="s">
        <v>85</v>
      </c>
      <c r="AW1799" s="14" t="s">
        <v>34</v>
      </c>
      <c r="AX1799" s="14" t="s">
        <v>76</v>
      </c>
      <c r="AY1799" s="261" t="s">
        <v>176</v>
      </c>
    </row>
    <row r="1800" s="14" customFormat="1">
      <c r="A1800" s="14"/>
      <c r="B1800" s="251"/>
      <c r="C1800" s="252"/>
      <c r="D1800" s="242" t="s">
        <v>185</v>
      </c>
      <c r="E1800" s="252"/>
      <c r="F1800" s="254" t="s">
        <v>1484</v>
      </c>
      <c r="G1800" s="252"/>
      <c r="H1800" s="255">
        <v>4.0880000000000001</v>
      </c>
      <c r="I1800" s="256"/>
      <c r="J1800" s="252"/>
      <c r="K1800" s="252"/>
      <c r="L1800" s="257"/>
      <c r="M1800" s="258"/>
      <c r="N1800" s="259"/>
      <c r="O1800" s="259"/>
      <c r="P1800" s="259"/>
      <c r="Q1800" s="259"/>
      <c r="R1800" s="259"/>
      <c r="S1800" s="259"/>
      <c r="T1800" s="260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1" t="s">
        <v>185</v>
      </c>
      <c r="AU1800" s="261" t="s">
        <v>85</v>
      </c>
      <c r="AV1800" s="14" t="s">
        <v>85</v>
      </c>
      <c r="AW1800" s="14" t="s">
        <v>4</v>
      </c>
      <c r="AX1800" s="14" t="s">
        <v>83</v>
      </c>
      <c r="AY1800" s="261" t="s">
        <v>176</v>
      </c>
    </row>
    <row r="1801" s="2" customFormat="1" ht="33" customHeight="1">
      <c r="A1801" s="39"/>
      <c r="B1801" s="40"/>
      <c r="C1801" s="227" t="s">
        <v>1485</v>
      </c>
      <c r="D1801" s="227" t="s">
        <v>179</v>
      </c>
      <c r="E1801" s="228" t="s">
        <v>1486</v>
      </c>
      <c r="F1801" s="229" t="s">
        <v>1487</v>
      </c>
      <c r="G1801" s="230" t="s">
        <v>243</v>
      </c>
      <c r="H1801" s="231">
        <v>151.09999999999999</v>
      </c>
      <c r="I1801" s="232"/>
      <c r="J1801" s="233">
        <f>ROUND(I1801*H1801,2)</f>
        <v>0</v>
      </c>
      <c r="K1801" s="229" t="s">
        <v>225</v>
      </c>
      <c r="L1801" s="45"/>
      <c r="M1801" s="234" t="s">
        <v>1</v>
      </c>
      <c r="N1801" s="235" t="s">
        <v>41</v>
      </c>
      <c r="O1801" s="92"/>
      <c r="P1801" s="236">
        <f>O1801*H1801</f>
        <v>0</v>
      </c>
      <c r="Q1801" s="236">
        <v>0.0070499999999999998</v>
      </c>
      <c r="R1801" s="236">
        <f>Q1801*H1801</f>
        <v>1.0652549999999998</v>
      </c>
      <c r="S1801" s="236">
        <v>0</v>
      </c>
      <c r="T1801" s="237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38" t="s">
        <v>324</v>
      </c>
      <c r="AT1801" s="238" t="s">
        <v>179</v>
      </c>
      <c r="AU1801" s="238" t="s">
        <v>85</v>
      </c>
      <c r="AY1801" s="18" t="s">
        <v>176</v>
      </c>
      <c r="BE1801" s="239">
        <f>IF(N1801="základní",J1801,0)</f>
        <v>0</v>
      </c>
      <c r="BF1801" s="239">
        <f>IF(N1801="snížená",J1801,0)</f>
        <v>0</v>
      </c>
      <c r="BG1801" s="239">
        <f>IF(N1801="zákl. přenesená",J1801,0)</f>
        <v>0</v>
      </c>
      <c r="BH1801" s="239">
        <f>IF(N1801="sníž. přenesená",J1801,0)</f>
        <v>0</v>
      </c>
      <c r="BI1801" s="239">
        <f>IF(N1801="nulová",J1801,0)</f>
        <v>0</v>
      </c>
      <c r="BJ1801" s="18" t="s">
        <v>83</v>
      </c>
      <c r="BK1801" s="239">
        <f>ROUND(I1801*H1801,2)</f>
        <v>0</v>
      </c>
      <c r="BL1801" s="18" t="s">
        <v>324</v>
      </c>
      <c r="BM1801" s="238" t="s">
        <v>1488</v>
      </c>
    </row>
    <row r="1802" s="2" customFormat="1">
      <c r="A1802" s="39"/>
      <c r="B1802" s="40"/>
      <c r="C1802" s="41"/>
      <c r="D1802" s="262" t="s">
        <v>194</v>
      </c>
      <c r="E1802" s="41"/>
      <c r="F1802" s="263" t="s">
        <v>1489</v>
      </c>
      <c r="G1802" s="41"/>
      <c r="H1802" s="41"/>
      <c r="I1802" s="264"/>
      <c r="J1802" s="41"/>
      <c r="K1802" s="41"/>
      <c r="L1802" s="45"/>
      <c r="M1802" s="265"/>
      <c r="N1802" s="266"/>
      <c r="O1802" s="92"/>
      <c r="P1802" s="92"/>
      <c r="Q1802" s="92"/>
      <c r="R1802" s="92"/>
      <c r="S1802" s="92"/>
      <c r="T1802" s="93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T1802" s="18" t="s">
        <v>194</v>
      </c>
      <c r="AU1802" s="18" t="s">
        <v>85</v>
      </c>
    </row>
    <row r="1803" s="2" customFormat="1" ht="37.8" customHeight="1">
      <c r="A1803" s="39"/>
      <c r="B1803" s="40"/>
      <c r="C1803" s="289" t="s">
        <v>1490</v>
      </c>
      <c r="D1803" s="289" t="s">
        <v>547</v>
      </c>
      <c r="E1803" s="290" t="s">
        <v>1491</v>
      </c>
      <c r="F1803" s="291" t="s">
        <v>1492</v>
      </c>
      <c r="G1803" s="292" t="s">
        <v>243</v>
      </c>
      <c r="H1803" s="293">
        <v>25.358000000000001</v>
      </c>
      <c r="I1803" s="294"/>
      <c r="J1803" s="295">
        <f>ROUND(I1803*H1803,2)</f>
        <v>0</v>
      </c>
      <c r="K1803" s="291" t="s">
        <v>1</v>
      </c>
      <c r="L1803" s="296"/>
      <c r="M1803" s="297" t="s">
        <v>1</v>
      </c>
      <c r="N1803" s="298" t="s">
        <v>41</v>
      </c>
      <c r="O1803" s="92"/>
      <c r="P1803" s="236">
        <f>O1803*H1803</f>
        <v>0</v>
      </c>
      <c r="Q1803" s="236">
        <v>0.0012999999999999999</v>
      </c>
      <c r="R1803" s="236">
        <f>Q1803*H1803</f>
        <v>0.032965399999999999</v>
      </c>
      <c r="S1803" s="236">
        <v>0</v>
      </c>
      <c r="T1803" s="237">
        <f>S1803*H1803</f>
        <v>0</v>
      </c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R1803" s="238" t="s">
        <v>540</v>
      </c>
      <c r="AT1803" s="238" t="s">
        <v>547</v>
      </c>
      <c r="AU1803" s="238" t="s">
        <v>85</v>
      </c>
      <c r="AY1803" s="18" t="s">
        <v>176</v>
      </c>
      <c r="BE1803" s="239">
        <f>IF(N1803="základní",J1803,0)</f>
        <v>0</v>
      </c>
      <c r="BF1803" s="239">
        <f>IF(N1803="snížená",J1803,0)</f>
        <v>0</v>
      </c>
      <c r="BG1803" s="239">
        <f>IF(N1803="zákl. přenesená",J1803,0)</f>
        <v>0</v>
      </c>
      <c r="BH1803" s="239">
        <f>IF(N1803="sníž. přenesená",J1803,0)</f>
        <v>0</v>
      </c>
      <c r="BI1803" s="239">
        <f>IF(N1803="nulová",J1803,0)</f>
        <v>0</v>
      </c>
      <c r="BJ1803" s="18" t="s">
        <v>83</v>
      </c>
      <c r="BK1803" s="239">
        <f>ROUND(I1803*H1803,2)</f>
        <v>0</v>
      </c>
      <c r="BL1803" s="18" t="s">
        <v>324</v>
      </c>
      <c r="BM1803" s="238" t="s">
        <v>1493</v>
      </c>
    </row>
    <row r="1804" s="13" customFormat="1">
      <c r="A1804" s="13"/>
      <c r="B1804" s="240"/>
      <c r="C1804" s="241"/>
      <c r="D1804" s="242" t="s">
        <v>185</v>
      </c>
      <c r="E1804" s="243" t="s">
        <v>1</v>
      </c>
      <c r="F1804" s="244" t="s">
        <v>1228</v>
      </c>
      <c r="G1804" s="241"/>
      <c r="H1804" s="243" t="s">
        <v>1</v>
      </c>
      <c r="I1804" s="245"/>
      <c r="J1804" s="241"/>
      <c r="K1804" s="241"/>
      <c r="L1804" s="246"/>
      <c r="M1804" s="247"/>
      <c r="N1804" s="248"/>
      <c r="O1804" s="248"/>
      <c r="P1804" s="248"/>
      <c r="Q1804" s="248"/>
      <c r="R1804" s="248"/>
      <c r="S1804" s="248"/>
      <c r="T1804" s="24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0" t="s">
        <v>185</v>
      </c>
      <c r="AU1804" s="250" t="s">
        <v>85</v>
      </c>
      <c r="AV1804" s="13" t="s">
        <v>83</v>
      </c>
      <c r="AW1804" s="13" t="s">
        <v>34</v>
      </c>
      <c r="AX1804" s="13" t="s">
        <v>76</v>
      </c>
      <c r="AY1804" s="250" t="s">
        <v>176</v>
      </c>
    </row>
    <row r="1805" s="13" customFormat="1">
      <c r="A1805" s="13"/>
      <c r="B1805" s="240"/>
      <c r="C1805" s="241"/>
      <c r="D1805" s="242" t="s">
        <v>185</v>
      </c>
      <c r="E1805" s="243" t="s">
        <v>1</v>
      </c>
      <c r="F1805" s="244" t="s">
        <v>281</v>
      </c>
      <c r="G1805" s="241"/>
      <c r="H1805" s="243" t="s">
        <v>1</v>
      </c>
      <c r="I1805" s="245"/>
      <c r="J1805" s="241"/>
      <c r="K1805" s="241"/>
      <c r="L1805" s="246"/>
      <c r="M1805" s="247"/>
      <c r="N1805" s="248"/>
      <c r="O1805" s="248"/>
      <c r="P1805" s="248"/>
      <c r="Q1805" s="248"/>
      <c r="R1805" s="248"/>
      <c r="S1805" s="248"/>
      <c r="T1805" s="24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0" t="s">
        <v>185</v>
      </c>
      <c r="AU1805" s="250" t="s">
        <v>85</v>
      </c>
      <c r="AV1805" s="13" t="s">
        <v>83</v>
      </c>
      <c r="AW1805" s="13" t="s">
        <v>34</v>
      </c>
      <c r="AX1805" s="13" t="s">
        <v>76</v>
      </c>
      <c r="AY1805" s="250" t="s">
        <v>176</v>
      </c>
    </row>
    <row r="1806" s="13" customFormat="1">
      <c r="A1806" s="13"/>
      <c r="B1806" s="240"/>
      <c r="C1806" s="241"/>
      <c r="D1806" s="242" t="s">
        <v>185</v>
      </c>
      <c r="E1806" s="243" t="s">
        <v>1</v>
      </c>
      <c r="F1806" s="244" t="s">
        <v>1235</v>
      </c>
      <c r="G1806" s="241"/>
      <c r="H1806" s="243" t="s">
        <v>1</v>
      </c>
      <c r="I1806" s="245"/>
      <c r="J1806" s="241"/>
      <c r="K1806" s="241"/>
      <c r="L1806" s="246"/>
      <c r="M1806" s="247"/>
      <c r="N1806" s="248"/>
      <c r="O1806" s="248"/>
      <c r="P1806" s="248"/>
      <c r="Q1806" s="248"/>
      <c r="R1806" s="248"/>
      <c r="S1806" s="248"/>
      <c r="T1806" s="249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0" t="s">
        <v>185</v>
      </c>
      <c r="AU1806" s="250" t="s">
        <v>85</v>
      </c>
      <c r="AV1806" s="13" t="s">
        <v>83</v>
      </c>
      <c r="AW1806" s="13" t="s">
        <v>34</v>
      </c>
      <c r="AX1806" s="13" t="s">
        <v>76</v>
      </c>
      <c r="AY1806" s="250" t="s">
        <v>176</v>
      </c>
    </row>
    <row r="1807" s="13" customFormat="1">
      <c r="A1807" s="13"/>
      <c r="B1807" s="240"/>
      <c r="C1807" s="241"/>
      <c r="D1807" s="242" t="s">
        <v>185</v>
      </c>
      <c r="E1807" s="243" t="s">
        <v>1</v>
      </c>
      <c r="F1807" s="244" t="s">
        <v>188</v>
      </c>
      <c r="G1807" s="241"/>
      <c r="H1807" s="243" t="s">
        <v>1</v>
      </c>
      <c r="I1807" s="245"/>
      <c r="J1807" s="241"/>
      <c r="K1807" s="241"/>
      <c r="L1807" s="246"/>
      <c r="M1807" s="247"/>
      <c r="N1807" s="248"/>
      <c r="O1807" s="248"/>
      <c r="P1807" s="248"/>
      <c r="Q1807" s="248"/>
      <c r="R1807" s="248"/>
      <c r="S1807" s="248"/>
      <c r="T1807" s="24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0" t="s">
        <v>185</v>
      </c>
      <c r="AU1807" s="250" t="s">
        <v>85</v>
      </c>
      <c r="AV1807" s="13" t="s">
        <v>83</v>
      </c>
      <c r="AW1807" s="13" t="s">
        <v>34</v>
      </c>
      <c r="AX1807" s="13" t="s">
        <v>76</v>
      </c>
      <c r="AY1807" s="250" t="s">
        <v>176</v>
      </c>
    </row>
    <row r="1808" s="13" customFormat="1">
      <c r="A1808" s="13"/>
      <c r="B1808" s="240"/>
      <c r="C1808" s="241"/>
      <c r="D1808" s="242" t="s">
        <v>185</v>
      </c>
      <c r="E1808" s="243" t="s">
        <v>1</v>
      </c>
      <c r="F1808" s="244" t="s">
        <v>359</v>
      </c>
      <c r="G1808" s="241"/>
      <c r="H1808" s="243" t="s">
        <v>1</v>
      </c>
      <c r="I1808" s="245"/>
      <c r="J1808" s="241"/>
      <c r="K1808" s="241"/>
      <c r="L1808" s="246"/>
      <c r="M1808" s="247"/>
      <c r="N1808" s="248"/>
      <c r="O1808" s="248"/>
      <c r="P1808" s="248"/>
      <c r="Q1808" s="248"/>
      <c r="R1808" s="248"/>
      <c r="S1808" s="248"/>
      <c r="T1808" s="249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0" t="s">
        <v>185</v>
      </c>
      <c r="AU1808" s="250" t="s">
        <v>85</v>
      </c>
      <c r="AV1808" s="13" t="s">
        <v>83</v>
      </c>
      <c r="AW1808" s="13" t="s">
        <v>34</v>
      </c>
      <c r="AX1808" s="13" t="s">
        <v>76</v>
      </c>
      <c r="AY1808" s="250" t="s">
        <v>176</v>
      </c>
    </row>
    <row r="1809" s="14" customFormat="1">
      <c r="A1809" s="14"/>
      <c r="B1809" s="251"/>
      <c r="C1809" s="252"/>
      <c r="D1809" s="242" t="s">
        <v>185</v>
      </c>
      <c r="E1809" s="253" t="s">
        <v>1</v>
      </c>
      <c r="F1809" s="254" t="s">
        <v>457</v>
      </c>
      <c r="G1809" s="252"/>
      <c r="H1809" s="255">
        <v>1.8</v>
      </c>
      <c r="I1809" s="256"/>
      <c r="J1809" s="252"/>
      <c r="K1809" s="252"/>
      <c r="L1809" s="257"/>
      <c r="M1809" s="258"/>
      <c r="N1809" s="259"/>
      <c r="O1809" s="259"/>
      <c r="P1809" s="259"/>
      <c r="Q1809" s="259"/>
      <c r="R1809" s="259"/>
      <c r="S1809" s="259"/>
      <c r="T1809" s="260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1" t="s">
        <v>185</v>
      </c>
      <c r="AU1809" s="261" t="s">
        <v>85</v>
      </c>
      <c r="AV1809" s="14" t="s">
        <v>85</v>
      </c>
      <c r="AW1809" s="14" t="s">
        <v>34</v>
      </c>
      <c r="AX1809" s="14" t="s">
        <v>76</v>
      </c>
      <c r="AY1809" s="261" t="s">
        <v>176</v>
      </c>
    </row>
    <row r="1810" s="14" customFormat="1">
      <c r="A1810" s="14"/>
      <c r="B1810" s="251"/>
      <c r="C1810" s="252"/>
      <c r="D1810" s="242" t="s">
        <v>185</v>
      </c>
      <c r="E1810" s="253" t="s">
        <v>1</v>
      </c>
      <c r="F1810" s="254" t="s">
        <v>455</v>
      </c>
      <c r="G1810" s="252"/>
      <c r="H1810" s="255">
        <v>6</v>
      </c>
      <c r="I1810" s="256"/>
      <c r="J1810" s="252"/>
      <c r="K1810" s="252"/>
      <c r="L1810" s="257"/>
      <c r="M1810" s="258"/>
      <c r="N1810" s="259"/>
      <c r="O1810" s="259"/>
      <c r="P1810" s="259"/>
      <c r="Q1810" s="259"/>
      <c r="R1810" s="259"/>
      <c r="S1810" s="259"/>
      <c r="T1810" s="260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1" t="s">
        <v>185</v>
      </c>
      <c r="AU1810" s="261" t="s">
        <v>85</v>
      </c>
      <c r="AV1810" s="14" t="s">
        <v>85</v>
      </c>
      <c r="AW1810" s="14" t="s">
        <v>34</v>
      </c>
      <c r="AX1810" s="14" t="s">
        <v>76</v>
      </c>
      <c r="AY1810" s="261" t="s">
        <v>176</v>
      </c>
    </row>
    <row r="1811" s="15" customFormat="1">
      <c r="A1811" s="15"/>
      <c r="B1811" s="267"/>
      <c r="C1811" s="268"/>
      <c r="D1811" s="242" t="s">
        <v>185</v>
      </c>
      <c r="E1811" s="269" t="s">
        <v>1</v>
      </c>
      <c r="F1811" s="270" t="s">
        <v>291</v>
      </c>
      <c r="G1811" s="268"/>
      <c r="H1811" s="271">
        <v>7.7999999999999998</v>
      </c>
      <c r="I1811" s="272"/>
      <c r="J1811" s="268"/>
      <c r="K1811" s="268"/>
      <c r="L1811" s="273"/>
      <c r="M1811" s="274"/>
      <c r="N1811" s="275"/>
      <c r="O1811" s="275"/>
      <c r="P1811" s="275"/>
      <c r="Q1811" s="275"/>
      <c r="R1811" s="275"/>
      <c r="S1811" s="275"/>
      <c r="T1811" s="276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77" t="s">
        <v>185</v>
      </c>
      <c r="AU1811" s="277" t="s">
        <v>85</v>
      </c>
      <c r="AV1811" s="15" t="s">
        <v>177</v>
      </c>
      <c r="AW1811" s="15" t="s">
        <v>34</v>
      </c>
      <c r="AX1811" s="15" t="s">
        <v>76</v>
      </c>
      <c r="AY1811" s="277" t="s">
        <v>176</v>
      </c>
    </row>
    <row r="1812" s="13" customFormat="1">
      <c r="A1812" s="13"/>
      <c r="B1812" s="240"/>
      <c r="C1812" s="241"/>
      <c r="D1812" s="242" t="s">
        <v>185</v>
      </c>
      <c r="E1812" s="243" t="s">
        <v>1</v>
      </c>
      <c r="F1812" s="244" t="s">
        <v>364</v>
      </c>
      <c r="G1812" s="241"/>
      <c r="H1812" s="243" t="s">
        <v>1</v>
      </c>
      <c r="I1812" s="245"/>
      <c r="J1812" s="241"/>
      <c r="K1812" s="241"/>
      <c r="L1812" s="246"/>
      <c r="M1812" s="247"/>
      <c r="N1812" s="248"/>
      <c r="O1812" s="248"/>
      <c r="P1812" s="248"/>
      <c r="Q1812" s="248"/>
      <c r="R1812" s="248"/>
      <c r="S1812" s="248"/>
      <c r="T1812" s="249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0" t="s">
        <v>185</v>
      </c>
      <c r="AU1812" s="250" t="s">
        <v>85</v>
      </c>
      <c r="AV1812" s="13" t="s">
        <v>83</v>
      </c>
      <c r="AW1812" s="13" t="s">
        <v>34</v>
      </c>
      <c r="AX1812" s="13" t="s">
        <v>76</v>
      </c>
      <c r="AY1812" s="250" t="s">
        <v>176</v>
      </c>
    </row>
    <row r="1813" s="14" customFormat="1">
      <c r="A1813" s="14"/>
      <c r="B1813" s="251"/>
      <c r="C1813" s="252"/>
      <c r="D1813" s="242" t="s">
        <v>185</v>
      </c>
      <c r="E1813" s="253" t="s">
        <v>1</v>
      </c>
      <c r="F1813" s="254" t="s">
        <v>447</v>
      </c>
      <c r="G1813" s="252"/>
      <c r="H1813" s="255">
        <v>2.6499999999999999</v>
      </c>
      <c r="I1813" s="256"/>
      <c r="J1813" s="252"/>
      <c r="K1813" s="252"/>
      <c r="L1813" s="257"/>
      <c r="M1813" s="258"/>
      <c r="N1813" s="259"/>
      <c r="O1813" s="259"/>
      <c r="P1813" s="259"/>
      <c r="Q1813" s="259"/>
      <c r="R1813" s="259"/>
      <c r="S1813" s="259"/>
      <c r="T1813" s="260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1" t="s">
        <v>185</v>
      </c>
      <c r="AU1813" s="261" t="s">
        <v>85</v>
      </c>
      <c r="AV1813" s="14" t="s">
        <v>85</v>
      </c>
      <c r="AW1813" s="14" t="s">
        <v>34</v>
      </c>
      <c r="AX1813" s="14" t="s">
        <v>76</v>
      </c>
      <c r="AY1813" s="261" t="s">
        <v>176</v>
      </c>
    </row>
    <row r="1814" s="14" customFormat="1">
      <c r="A1814" s="14"/>
      <c r="B1814" s="251"/>
      <c r="C1814" s="252"/>
      <c r="D1814" s="242" t="s">
        <v>185</v>
      </c>
      <c r="E1814" s="253" t="s">
        <v>1</v>
      </c>
      <c r="F1814" s="254" t="s">
        <v>449</v>
      </c>
      <c r="G1814" s="252"/>
      <c r="H1814" s="255">
        <v>3.7000000000000002</v>
      </c>
      <c r="I1814" s="256"/>
      <c r="J1814" s="252"/>
      <c r="K1814" s="252"/>
      <c r="L1814" s="257"/>
      <c r="M1814" s="258"/>
      <c r="N1814" s="259"/>
      <c r="O1814" s="259"/>
      <c r="P1814" s="259"/>
      <c r="Q1814" s="259"/>
      <c r="R1814" s="259"/>
      <c r="S1814" s="259"/>
      <c r="T1814" s="260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1" t="s">
        <v>185</v>
      </c>
      <c r="AU1814" s="261" t="s">
        <v>85</v>
      </c>
      <c r="AV1814" s="14" t="s">
        <v>85</v>
      </c>
      <c r="AW1814" s="14" t="s">
        <v>34</v>
      </c>
      <c r="AX1814" s="14" t="s">
        <v>76</v>
      </c>
      <c r="AY1814" s="261" t="s">
        <v>176</v>
      </c>
    </row>
    <row r="1815" s="14" customFormat="1">
      <c r="A1815" s="14"/>
      <c r="B1815" s="251"/>
      <c r="C1815" s="252"/>
      <c r="D1815" s="242" t="s">
        <v>185</v>
      </c>
      <c r="E1815" s="253" t="s">
        <v>1</v>
      </c>
      <c r="F1815" s="254" t="s">
        <v>450</v>
      </c>
      <c r="G1815" s="252"/>
      <c r="H1815" s="255">
        <v>2.7000000000000002</v>
      </c>
      <c r="I1815" s="256"/>
      <c r="J1815" s="252"/>
      <c r="K1815" s="252"/>
      <c r="L1815" s="257"/>
      <c r="M1815" s="258"/>
      <c r="N1815" s="259"/>
      <c r="O1815" s="259"/>
      <c r="P1815" s="259"/>
      <c r="Q1815" s="259"/>
      <c r="R1815" s="259"/>
      <c r="S1815" s="259"/>
      <c r="T1815" s="260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1" t="s">
        <v>185</v>
      </c>
      <c r="AU1815" s="261" t="s">
        <v>85</v>
      </c>
      <c r="AV1815" s="14" t="s">
        <v>85</v>
      </c>
      <c r="AW1815" s="14" t="s">
        <v>34</v>
      </c>
      <c r="AX1815" s="14" t="s">
        <v>76</v>
      </c>
      <c r="AY1815" s="261" t="s">
        <v>176</v>
      </c>
    </row>
    <row r="1816" s="14" customFormat="1">
      <c r="A1816" s="14"/>
      <c r="B1816" s="251"/>
      <c r="C1816" s="252"/>
      <c r="D1816" s="242" t="s">
        <v>185</v>
      </c>
      <c r="E1816" s="253" t="s">
        <v>1</v>
      </c>
      <c r="F1816" s="254" t="s">
        <v>451</v>
      </c>
      <c r="G1816" s="252"/>
      <c r="H1816" s="255">
        <v>1.5</v>
      </c>
      <c r="I1816" s="256"/>
      <c r="J1816" s="252"/>
      <c r="K1816" s="252"/>
      <c r="L1816" s="257"/>
      <c r="M1816" s="258"/>
      <c r="N1816" s="259"/>
      <c r="O1816" s="259"/>
      <c r="P1816" s="259"/>
      <c r="Q1816" s="259"/>
      <c r="R1816" s="259"/>
      <c r="S1816" s="259"/>
      <c r="T1816" s="260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1" t="s">
        <v>185</v>
      </c>
      <c r="AU1816" s="261" t="s">
        <v>85</v>
      </c>
      <c r="AV1816" s="14" t="s">
        <v>85</v>
      </c>
      <c r="AW1816" s="14" t="s">
        <v>34</v>
      </c>
      <c r="AX1816" s="14" t="s">
        <v>76</v>
      </c>
      <c r="AY1816" s="261" t="s">
        <v>176</v>
      </c>
    </row>
    <row r="1817" s="14" customFormat="1">
      <c r="A1817" s="14"/>
      <c r="B1817" s="251"/>
      <c r="C1817" s="252"/>
      <c r="D1817" s="242" t="s">
        <v>185</v>
      </c>
      <c r="E1817" s="253" t="s">
        <v>1</v>
      </c>
      <c r="F1817" s="254" t="s">
        <v>452</v>
      </c>
      <c r="G1817" s="252"/>
      <c r="H1817" s="255">
        <v>2.2999999999999998</v>
      </c>
      <c r="I1817" s="256"/>
      <c r="J1817" s="252"/>
      <c r="K1817" s="252"/>
      <c r="L1817" s="257"/>
      <c r="M1817" s="258"/>
      <c r="N1817" s="259"/>
      <c r="O1817" s="259"/>
      <c r="P1817" s="259"/>
      <c r="Q1817" s="259"/>
      <c r="R1817" s="259"/>
      <c r="S1817" s="259"/>
      <c r="T1817" s="26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1" t="s">
        <v>185</v>
      </c>
      <c r="AU1817" s="261" t="s">
        <v>85</v>
      </c>
      <c r="AV1817" s="14" t="s">
        <v>85</v>
      </c>
      <c r="AW1817" s="14" t="s">
        <v>34</v>
      </c>
      <c r="AX1817" s="14" t="s">
        <v>76</v>
      </c>
      <c r="AY1817" s="261" t="s">
        <v>176</v>
      </c>
    </row>
    <row r="1818" s="14" customFormat="1">
      <c r="A1818" s="14"/>
      <c r="B1818" s="251"/>
      <c r="C1818" s="252"/>
      <c r="D1818" s="242" t="s">
        <v>185</v>
      </c>
      <c r="E1818" s="253" t="s">
        <v>1</v>
      </c>
      <c r="F1818" s="254" t="s">
        <v>453</v>
      </c>
      <c r="G1818" s="252"/>
      <c r="H1818" s="255">
        <v>1.8</v>
      </c>
      <c r="I1818" s="256"/>
      <c r="J1818" s="252"/>
      <c r="K1818" s="252"/>
      <c r="L1818" s="257"/>
      <c r="M1818" s="258"/>
      <c r="N1818" s="259"/>
      <c r="O1818" s="259"/>
      <c r="P1818" s="259"/>
      <c r="Q1818" s="259"/>
      <c r="R1818" s="259"/>
      <c r="S1818" s="259"/>
      <c r="T1818" s="26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61" t="s">
        <v>185</v>
      </c>
      <c r="AU1818" s="261" t="s">
        <v>85</v>
      </c>
      <c r="AV1818" s="14" t="s">
        <v>85</v>
      </c>
      <c r="AW1818" s="14" t="s">
        <v>34</v>
      </c>
      <c r="AX1818" s="14" t="s">
        <v>76</v>
      </c>
      <c r="AY1818" s="261" t="s">
        <v>176</v>
      </c>
    </row>
    <row r="1819" s="14" customFormat="1">
      <c r="A1819" s="14"/>
      <c r="B1819" s="251"/>
      <c r="C1819" s="252"/>
      <c r="D1819" s="242" t="s">
        <v>185</v>
      </c>
      <c r="E1819" s="253" t="s">
        <v>1</v>
      </c>
      <c r="F1819" s="254" t="s">
        <v>454</v>
      </c>
      <c r="G1819" s="252"/>
      <c r="H1819" s="255">
        <v>1.7</v>
      </c>
      <c r="I1819" s="256"/>
      <c r="J1819" s="252"/>
      <c r="K1819" s="252"/>
      <c r="L1819" s="257"/>
      <c r="M1819" s="258"/>
      <c r="N1819" s="259"/>
      <c r="O1819" s="259"/>
      <c r="P1819" s="259"/>
      <c r="Q1819" s="259"/>
      <c r="R1819" s="259"/>
      <c r="S1819" s="259"/>
      <c r="T1819" s="260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1" t="s">
        <v>185</v>
      </c>
      <c r="AU1819" s="261" t="s">
        <v>85</v>
      </c>
      <c r="AV1819" s="14" t="s">
        <v>85</v>
      </c>
      <c r="AW1819" s="14" t="s">
        <v>34</v>
      </c>
      <c r="AX1819" s="14" t="s">
        <v>76</v>
      </c>
      <c r="AY1819" s="261" t="s">
        <v>176</v>
      </c>
    </row>
    <row r="1820" s="15" customFormat="1">
      <c r="A1820" s="15"/>
      <c r="B1820" s="267"/>
      <c r="C1820" s="268"/>
      <c r="D1820" s="242" t="s">
        <v>185</v>
      </c>
      <c r="E1820" s="269" t="s">
        <v>1</v>
      </c>
      <c r="F1820" s="270" t="s">
        <v>291</v>
      </c>
      <c r="G1820" s="268"/>
      <c r="H1820" s="271">
        <v>16.350000000000001</v>
      </c>
      <c r="I1820" s="272"/>
      <c r="J1820" s="268"/>
      <c r="K1820" s="268"/>
      <c r="L1820" s="273"/>
      <c r="M1820" s="274"/>
      <c r="N1820" s="275"/>
      <c r="O1820" s="275"/>
      <c r="P1820" s="275"/>
      <c r="Q1820" s="275"/>
      <c r="R1820" s="275"/>
      <c r="S1820" s="275"/>
      <c r="T1820" s="276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77" t="s">
        <v>185</v>
      </c>
      <c r="AU1820" s="277" t="s">
        <v>85</v>
      </c>
      <c r="AV1820" s="15" t="s">
        <v>177</v>
      </c>
      <c r="AW1820" s="15" t="s">
        <v>34</v>
      </c>
      <c r="AX1820" s="15" t="s">
        <v>76</v>
      </c>
      <c r="AY1820" s="277" t="s">
        <v>176</v>
      </c>
    </row>
    <row r="1821" s="16" customFormat="1">
      <c r="A1821" s="16"/>
      <c r="B1821" s="278"/>
      <c r="C1821" s="279"/>
      <c r="D1821" s="242" t="s">
        <v>185</v>
      </c>
      <c r="E1821" s="280" t="s">
        <v>1</v>
      </c>
      <c r="F1821" s="281" t="s">
        <v>307</v>
      </c>
      <c r="G1821" s="279"/>
      <c r="H1821" s="282">
        <v>24.149999999999999</v>
      </c>
      <c r="I1821" s="283"/>
      <c r="J1821" s="279"/>
      <c r="K1821" s="279"/>
      <c r="L1821" s="284"/>
      <c r="M1821" s="285"/>
      <c r="N1821" s="286"/>
      <c r="O1821" s="286"/>
      <c r="P1821" s="286"/>
      <c r="Q1821" s="286"/>
      <c r="R1821" s="286"/>
      <c r="S1821" s="286"/>
      <c r="T1821" s="287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T1821" s="288" t="s">
        <v>185</v>
      </c>
      <c r="AU1821" s="288" t="s">
        <v>85</v>
      </c>
      <c r="AV1821" s="16" t="s">
        <v>183</v>
      </c>
      <c r="AW1821" s="16" t="s">
        <v>34</v>
      </c>
      <c r="AX1821" s="16" t="s">
        <v>83</v>
      </c>
      <c r="AY1821" s="288" t="s">
        <v>176</v>
      </c>
    </row>
    <row r="1822" s="14" customFormat="1">
      <c r="A1822" s="14"/>
      <c r="B1822" s="251"/>
      <c r="C1822" s="252"/>
      <c r="D1822" s="242" t="s">
        <v>185</v>
      </c>
      <c r="E1822" s="252"/>
      <c r="F1822" s="254" t="s">
        <v>1494</v>
      </c>
      <c r="G1822" s="252"/>
      <c r="H1822" s="255">
        <v>25.358000000000001</v>
      </c>
      <c r="I1822" s="256"/>
      <c r="J1822" s="252"/>
      <c r="K1822" s="252"/>
      <c r="L1822" s="257"/>
      <c r="M1822" s="258"/>
      <c r="N1822" s="259"/>
      <c r="O1822" s="259"/>
      <c r="P1822" s="259"/>
      <c r="Q1822" s="259"/>
      <c r="R1822" s="259"/>
      <c r="S1822" s="259"/>
      <c r="T1822" s="26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61" t="s">
        <v>185</v>
      </c>
      <c r="AU1822" s="261" t="s">
        <v>85</v>
      </c>
      <c r="AV1822" s="14" t="s">
        <v>85</v>
      </c>
      <c r="AW1822" s="14" t="s">
        <v>4</v>
      </c>
      <c r="AX1822" s="14" t="s">
        <v>83</v>
      </c>
      <c r="AY1822" s="261" t="s">
        <v>176</v>
      </c>
    </row>
    <row r="1823" s="2" customFormat="1" ht="37.8" customHeight="1">
      <c r="A1823" s="39"/>
      <c r="B1823" s="40"/>
      <c r="C1823" s="289" t="s">
        <v>1495</v>
      </c>
      <c r="D1823" s="289" t="s">
        <v>547</v>
      </c>
      <c r="E1823" s="290" t="s">
        <v>1496</v>
      </c>
      <c r="F1823" s="291" t="s">
        <v>1497</v>
      </c>
      <c r="G1823" s="292" t="s">
        <v>243</v>
      </c>
      <c r="H1823" s="293">
        <v>133.298</v>
      </c>
      <c r="I1823" s="294"/>
      <c r="J1823" s="295">
        <f>ROUND(I1823*H1823,2)</f>
        <v>0</v>
      </c>
      <c r="K1823" s="291" t="s">
        <v>1</v>
      </c>
      <c r="L1823" s="296"/>
      <c r="M1823" s="297" t="s">
        <v>1</v>
      </c>
      <c r="N1823" s="298" t="s">
        <v>41</v>
      </c>
      <c r="O1823" s="92"/>
      <c r="P1823" s="236">
        <f>O1823*H1823</f>
        <v>0</v>
      </c>
      <c r="Q1823" s="236">
        <v>0.00173</v>
      </c>
      <c r="R1823" s="236">
        <f>Q1823*H1823</f>
        <v>0.23060554</v>
      </c>
      <c r="S1823" s="236">
        <v>0</v>
      </c>
      <c r="T1823" s="237">
        <f>S1823*H1823</f>
        <v>0</v>
      </c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R1823" s="238" t="s">
        <v>540</v>
      </c>
      <c r="AT1823" s="238" t="s">
        <v>547</v>
      </c>
      <c r="AU1823" s="238" t="s">
        <v>85</v>
      </c>
      <c r="AY1823" s="18" t="s">
        <v>176</v>
      </c>
      <c r="BE1823" s="239">
        <f>IF(N1823="základní",J1823,0)</f>
        <v>0</v>
      </c>
      <c r="BF1823" s="239">
        <f>IF(N1823="snížená",J1823,0)</f>
        <v>0</v>
      </c>
      <c r="BG1823" s="239">
        <f>IF(N1823="zákl. přenesená",J1823,0)</f>
        <v>0</v>
      </c>
      <c r="BH1823" s="239">
        <f>IF(N1823="sníž. přenesená",J1823,0)</f>
        <v>0</v>
      </c>
      <c r="BI1823" s="239">
        <f>IF(N1823="nulová",J1823,0)</f>
        <v>0</v>
      </c>
      <c r="BJ1823" s="18" t="s">
        <v>83</v>
      </c>
      <c r="BK1823" s="239">
        <f>ROUND(I1823*H1823,2)</f>
        <v>0</v>
      </c>
      <c r="BL1823" s="18" t="s">
        <v>324</v>
      </c>
      <c r="BM1823" s="238" t="s">
        <v>1498</v>
      </c>
    </row>
    <row r="1824" s="13" customFormat="1">
      <c r="A1824" s="13"/>
      <c r="B1824" s="240"/>
      <c r="C1824" s="241"/>
      <c r="D1824" s="242" t="s">
        <v>185</v>
      </c>
      <c r="E1824" s="243" t="s">
        <v>1</v>
      </c>
      <c r="F1824" s="244" t="s">
        <v>1228</v>
      </c>
      <c r="G1824" s="241"/>
      <c r="H1824" s="243" t="s">
        <v>1</v>
      </c>
      <c r="I1824" s="245"/>
      <c r="J1824" s="241"/>
      <c r="K1824" s="241"/>
      <c r="L1824" s="246"/>
      <c r="M1824" s="247"/>
      <c r="N1824" s="248"/>
      <c r="O1824" s="248"/>
      <c r="P1824" s="248"/>
      <c r="Q1824" s="248"/>
      <c r="R1824" s="248"/>
      <c r="S1824" s="248"/>
      <c r="T1824" s="249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0" t="s">
        <v>185</v>
      </c>
      <c r="AU1824" s="250" t="s">
        <v>85</v>
      </c>
      <c r="AV1824" s="13" t="s">
        <v>83</v>
      </c>
      <c r="AW1824" s="13" t="s">
        <v>34</v>
      </c>
      <c r="AX1824" s="13" t="s">
        <v>76</v>
      </c>
      <c r="AY1824" s="250" t="s">
        <v>176</v>
      </c>
    </row>
    <row r="1825" s="13" customFormat="1">
      <c r="A1825" s="13"/>
      <c r="B1825" s="240"/>
      <c r="C1825" s="241"/>
      <c r="D1825" s="242" t="s">
        <v>185</v>
      </c>
      <c r="E1825" s="243" t="s">
        <v>1</v>
      </c>
      <c r="F1825" s="244" t="s">
        <v>281</v>
      </c>
      <c r="G1825" s="241"/>
      <c r="H1825" s="243" t="s">
        <v>1</v>
      </c>
      <c r="I1825" s="245"/>
      <c r="J1825" s="241"/>
      <c r="K1825" s="241"/>
      <c r="L1825" s="246"/>
      <c r="M1825" s="247"/>
      <c r="N1825" s="248"/>
      <c r="O1825" s="248"/>
      <c r="P1825" s="248"/>
      <c r="Q1825" s="248"/>
      <c r="R1825" s="248"/>
      <c r="S1825" s="248"/>
      <c r="T1825" s="24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0" t="s">
        <v>185</v>
      </c>
      <c r="AU1825" s="250" t="s">
        <v>85</v>
      </c>
      <c r="AV1825" s="13" t="s">
        <v>83</v>
      </c>
      <c r="AW1825" s="13" t="s">
        <v>34</v>
      </c>
      <c r="AX1825" s="13" t="s">
        <v>76</v>
      </c>
      <c r="AY1825" s="250" t="s">
        <v>176</v>
      </c>
    </row>
    <row r="1826" s="13" customFormat="1">
      <c r="A1826" s="13"/>
      <c r="B1826" s="240"/>
      <c r="C1826" s="241"/>
      <c r="D1826" s="242" t="s">
        <v>185</v>
      </c>
      <c r="E1826" s="243" t="s">
        <v>1</v>
      </c>
      <c r="F1826" s="244" t="s">
        <v>1235</v>
      </c>
      <c r="G1826" s="241"/>
      <c r="H1826" s="243" t="s">
        <v>1</v>
      </c>
      <c r="I1826" s="245"/>
      <c r="J1826" s="241"/>
      <c r="K1826" s="241"/>
      <c r="L1826" s="246"/>
      <c r="M1826" s="247"/>
      <c r="N1826" s="248"/>
      <c r="O1826" s="248"/>
      <c r="P1826" s="248"/>
      <c r="Q1826" s="248"/>
      <c r="R1826" s="248"/>
      <c r="S1826" s="248"/>
      <c r="T1826" s="249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0" t="s">
        <v>185</v>
      </c>
      <c r="AU1826" s="250" t="s">
        <v>85</v>
      </c>
      <c r="AV1826" s="13" t="s">
        <v>83</v>
      </c>
      <c r="AW1826" s="13" t="s">
        <v>34</v>
      </c>
      <c r="AX1826" s="13" t="s">
        <v>76</v>
      </c>
      <c r="AY1826" s="250" t="s">
        <v>176</v>
      </c>
    </row>
    <row r="1827" s="13" customFormat="1">
      <c r="A1827" s="13"/>
      <c r="B1827" s="240"/>
      <c r="C1827" s="241"/>
      <c r="D1827" s="242" t="s">
        <v>185</v>
      </c>
      <c r="E1827" s="243" t="s">
        <v>1</v>
      </c>
      <c r="F1827" s="244" t="s">
        <v>188</v>
      </c>
      <c r="G1827" s="241"/>
      <c r="H1827" s="243" t="s">
        <v>1</v>
      </c>
      <c r="I1827" s="245"/>
      <c r="J1827" s="241"/>
      <c r="K1827" s="241"/>
      <c r="L1827" s="246"/>
      <c r="M1827" s="247"/>
      <c r="N1827" s="248"/>
      <c r="O1827" s="248"/>
      <c r="P1827" s="248"/>
      <c r="Q1827" s="248"/>
      <c r="R1827" s="248"/>
      <c r="S1827" s="248"/>
      <c r="T1827" s="24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0" t="s">
        <v>185</v>
      </c>
      <c r="AU1827" s="250" t="s">
        <v>85</v>
      </c>
      <c r="AV1827" s="13" t="s">
        <v>83</v>
      </c>
      <c r="AW1827" s="13" t="s">
        <v>34</v>
      </c>
      <c r="AX1827" s="13" t="s">
        <v>76</v>
      </c>
      <c r="AY1827" s="250" t="s">
        <v>176</v>
      </c>
    </row>
    <row r="1828" s="13" customFormat="1">
      <c r="A1828" s="13"/>
      <c r="B1828" s="240"/>
      <c r="C1828" s="241"/>
      <c r="D1828" s="242" t="s">
        <v>185</v>
      </c>
      <c r="E1828" s="243" t="s">
        <v>1</v>
      </c>
      <c r="F1828" s="244" t="s">
        <v>359</v>
      </c>
      <c r="G1828" s="241"/>
      <c r="H1828" s="243" t="s">
        <v>1</v>
      </c>
      <c r="I1828" s="245"/>
      <c r="J1828" s="241"/>
      <c r="K1828" s="241"/>
      <c r="L1828" s="246"/>
      <c r="M1828" s="247"/>
      <c r="N1828" s="248"/>
      <c r="O1828" s="248"/>
      <c r="P1828" s="248"/>
      <c r="Q1828" s="248"/>
      <c r="R1828" s="248"/>
      <c r="S1828" s="248"/>
      <c r="T1828" s="249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0" t="s">
        <v>185</v>
      </c>
      <c r="AU1828" s="250" t="s">
        <v>85</v>
      </c>
      <c r="AV1828" s="13" t="s">
        <v>83</v>
      </c>
      <c r="AW1828" s="13" t="s">
        <v>34</v>
      </c>
      <c r="AX1828" s="13" t="s">
        <v>76</v>
      </c>
      <c r="AY1828" s="250" t="s">
        <v>176</v>
      </c>
    </row>
    <row r="1829" s="14" customFormat="1">
      <c r="A1829" s="14"/>
      <c r="B1829" s="251"/>
      <c r="C1829" s="252"/>
      <c r="D1829" s="242" t="s">
        <v>185</v>
      </c>
      <c r="E1829" s="253" t="s">
        <v>1</v>
      </c>
      <c r="F1829" s="254" t="s">
        <v>525</v>
      </c>
      <c r="G1829" s="252"/>
      <c r="H1829" s="255">
        <v>34.200000000000003</v>
      </c>
      <c r="I1829" s="256"/>
      <c r="J1829" s="252"/>
      <c r="K1829" s="252"/>
      <c r="L1829" s="257"/>
      <c r="M1829" s="258"/>
      <c r="N1829" s="259"/>
      <c r="O1829" s="259"/>
      <c r="P1829" s="259"/>
      <c r="Q1829" s="259"/>
      <c r="R1829" s="259"/>
      <c r="S1829" s="259"/>
      <c r="T1829" s="260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1" t="s">
        <v>185</v>
      </c>
      <c r="AU1829" s="261" t="s">
        <v>85</v>
      </c>
      <c r="AV1829" s="14" t="s">
        <v>85</v>
      </c>
      <c r="AW1829" s="14" t="s">
        <v>34</v>
      </c>
      <c r="AX1829" s="14" t="s">
        <v>76</v>
      </c>
      <c r="AY1829" s="261" t="s">
        <v>176</v>
      </c>
    </row>
    <row r="1830" s="14" customFormat="1">
      <c r="A1830" s="14"/>
      <c r="B1830" s="251"/>
      <c r="C1830" s="252"/>
      <c r="D1830" s="242" t="s">
        <v>185</v>
      </c>
      <c r="E1830" s="253" t="s">
        <v>1</v>
      </c>
      <c r="F1830" s="254" t="s">
        <v>527</v>
      </c>
      <c r="G1830" s="252"/>
      <c r="H1830" s="255">
        <v>14.699999999999999</v>
      </c>
      <c r="I1830" s="256"/>
      <c r="J1830" s="252"/>
      <c r="K1830" s="252"/>
      <c r="L1830" s="257"/>
      <c r="M1830" s="258"/>
      <c r="N1830" s="259"/>
      <c r="O1830" s="259"/>
      <c r="P1830" s="259"/>
      <c r="Q1830" s="259"/>
      <c r="R1830" s="259"/>
      <c r="S1830" s="259"/>
      <c r="T1830" s="260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1" t="s">
        <v>185</v>
      </c>
      <c r="AU1830" s="261" t="s">
        <v>85</v>
      </c>
      <c r="AV1830" s="14" t="s">
        <v>85</v>
      </c>
      <c r="AW1830" s="14" t="s">
        <v>34</v>
      </c>
      <c r="AX1830" s="14" t="s">
        <v>76</v>
      </c>
      <c r="AY1830" s="261" t="s">
        <v>176</v>
      </c>
    </row>
    <row r="1831" s="14" customFormat="1">
      <c r="A1831" s="14"/>
      <c r="B1831" s="251"/>
      <c r="C1831" s="252"/>
      <c r="D1831" s="242" t="s">
        <v>185</v>
      </c>
      <c r="E1831" s="253" t="s">
        <v>1</v>
      </c>
      <c r="F1831" s="254" t="s">
        <v>528</v>
      </c>
      <c r="G1831" s="252"/>
      <c r="H1831" s="255">
        <v>15</v>
      </c>
      <c r="I1831" s="256"/>
      <c r="J1831" s="252"/>
      <c r="K1831" s="252"/>
      <c r="L1831" s="257"/>
      <c r="M1831" s="258"/>
      <c r="N1831" s="259"/>
      <c r="O1831" s="259"/>
      <c r="P1831" s="259"/>
      <c r="Q1831" s="259"/>
      <c r="R1831" s="259"/>
      <c r="S1831" s="259"/>
      <c r="T1831" s="260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1" t="s">
        <v>185</v>
      </c>
      <c r="AU1831" s="261" t="s">
        <v>85</v>
      </c>
      <c r="AV1831" s="14" t="s">
        <v>85</v>
      </c>
      <c r="AW1831" s="14" t="s">
        <v>34</v>
      </c>
      <c r="AX1831" s="14" t="s">
        <v>76</v>
      </c>
      <c r="AY1831" s="261" t="s">
        <v>176</v>
      </c>
    </row>
    <row r="1832" s="14" customFormat="1">
      <c r="A1832" s="14"/>
      <c r="B1832" s="251"/>
      <c r="C1832" s="252"/>
      <c r="D1832" s="242" t="s">
        <v>185</v>
      </c>
      <c r="E1832" s="253" t="s">
        <v>1</v>
      </c>
      <c r="F1832" s="254" t="s">
        <v>458</v>
      </c>
      <c r="G1832" s="252"/>
      <c r="H1832" s="255">
        <v>22.399999999999999</v>
      </c>
      <c r="I1832" s="256"/>
      <c r="J1832" s="252"/>
      <c r="K1832" s="252"/>
      <c r="L1832" s="257"/>
      <c r="M1832" s="258"/>
      <c r="N1832" s="259"/>
      <c r="O1832" s="259"/>
      <c r="P1832" s="259"/>
      <c r="Q1832" s="259"/>
      <c r="R1832" s="259"/>
      <c r="S1832" s="259"/>
      <c r="T1832" s="260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1" t="s">
        <v>185</v>
      </c>
      <c r="AU1832" s="261" t="s">
        <v>85</v>
      </c>
      <c r="AV1832" s="14" t="s">
        <v>85</v>
      </c>
      <c r="AW1832" s="14" t="s">
        <v>34</v>
      </c>
      <c r="AX1832" s="14" t="s">
        <v>76</v>
      </c>
      <c r="AY1832" s="261" t="s">
        <v>176</v>
      </c>
    </row>
    <row r="1833" s="14" customFormat="1">
      <c r="A1833" s="14"/>
      <c r="B1833" s="251"/>
      <c r="C1833" s="252"/>
      <c r="D1833" s="242" t="s">
        <v>185</v>
      </c>
      <c r="E1833" s="253" t="s">
        <v>1</v>
      </c>
      <c r="F1833" s="254" t="s">
        <v>529</v>
      </c>
      <c r="G1833" s="252"/>
      <c r="H1833" s="255">
        <v>15.6</v>
      </c>
      <c r="I1833" s="256"/>
      <c r="J1833" s="252"/>
      <c r="K1833" s="252"/>
      <c r="L1833" s="257"/>
      <c r="M1833" s="258"/>
      <c r="N1833" s="259"/>
      <c r="O1833" s="259"/>
      <c r="P1833" s="259"/>
      <c r="Q1833" s="259"/>
      <c r="R1833" s="259"/>
      <c r="S1833" s="259"/>
      <c r="T1833" s="260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61" t="s">
        <v>185</v>
      </c>
      <c r="AU1833" s="261" t="s">
        <v>85</v>
      </c>
      <c r="AV1833" s="14" t="s">
        <v>85</v>
      </c>
      <c r="AW1833" s="14" t="s">
        <v>34</v>
      </c>
      <c r="AX1833" s="14" t="s">
        <v>76</v>
      </c>
      <c r="AY1833" s="261" t="s">
        <v>176</v>
      </c>
    </row>
    <row r="1834" s="14" customFormat="1">
      <c r="A1834" s="14"/>
      <c r="B1834" s="251"/>
      <c r="C1834" s="252"/>
      <c r="D1834" s="242" t="s">
        <v>185</v>
      </c>
      <c r="E1834" s="253" t="s">
        <v>1</v>
      </c>
      <c r="F1834" s="254" t="s">
        <v>459</v>
      </c>
      <c r="G1834" s="252"/>
      <c r="H1834" s="255">
        <v>10.6</v>
      </c>
      <c r="I1834" s="256"/>
      <c r="J1834" s="252"/>
      <c r="K1834" s="252"/>
      <c r="L1834" s="257"/>
      <c r="M1834" s="258"/>
      <c r="N1834" s="259"/>
      <c r="O1834" s="259"/>
      <c r="P1834" s="259"/>
      <c r="Q1834" s="259"/>
      <c r="R1834" s="259"/>
      <c r="S1834" s="259"/>
      <c r="T1834" s="260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1" t="s">
        <v>185</v>
      </c>
      <c r="AU1834" s="261" t="s">
        <v>85</v>
      </c>
      <c r="AV1834" s="14" t="s">
        <v>85</v>
      </c>
      <c r="AW1834" s="14" t="s">
        <v>34</v>
      </c>
      <c r="AX1834" s="14" t="s">
        <v>76</v>
      </c>
      <c r="AY1834" s="261" t="s">
        <v>176</v>
      </c>
    </row>
    <row r="1835" s="15" customFormat="1">
      <c r="A1835" s="15"/>
      <c r="B1835" s="267"/>
      <c r="C1835" s="268"/>
      <c r="D1835" s="242" t="s">
        <v>185</v>
      </c>
      <c r="E1835" s="269" t="s">
        <v>1</v>
      </c>
      <c r="F1835" s="270" t="s">
        <v>291</v>
      </c>
      <c r="G1835" s="268"/>
      <c r="H1835" s="271">
        <v>112.5</v>
      </c>
      <c r="I1835" s="272"/>
      <c r="J1835" s="268"/>
      <c r="K1835" s="268"/>
      <c r="L1835" s="273"/>
      <c r="M1835" s="274"/>
      <c r="N1835" s="275"/>
      <c r="O1835" s="275"/>
      <c r="P1835" s="275"/>
      <c r="Q1835" s="275"/>
      <c r="R1835" s="275"/>
      <c r="S1835" s="275"/>
      <c r="T1835" s="276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77" t="s">
        <v>185</v>
      </c>
      <c r="AU1835" s="277" t="s">
        <v>85</v>
      </c>
      <c r="AV1835" s="15" t="s">
        <v>177</v>
      </c>
      <c r="AW1835" s="15" t="s">
        <v>34</v>
      </c>
      <c r="AX1835" s="15" t="s">
        <v>76</v>
      </c>
      <c r="AY1835" s="277" t="s">
        <v>176</v>
      </c>
    </row>
    <row r="1836" s="13" customFormat="1">
      <c r="A1836" s="13"/>
      <c r="B1836" s="240"/>
      <c r="C1836" s="241"/>
      <c r="D1836" s="242" t="s">
        <v>185</v>
      </c>
      <c r="E1836" s="243" t="s">
        <v>1</v>
      </c>
      <c r="F1836" s="244" t="s">
        <v>364</v>
      </c>
      <c r="G1836" s="241"/>
      <c r="H1836" s="243" t="s">
        <v>1</v>
      </c>
      <c r="I1836" s="245"/>
      <c r="J1836" s="241"/>
      <c r="K1836" s="241"/>
      <c r="L1836" s="246"/>
      <c r="M1836" s="247"/>
      <c r="N1836" s="248"/>
      <c r="O1836" s="248"/>
      <c r="P1836" s="248"/>
      <c r="Q1836" s="248"/>
      <c r="R1836" s="248"/>
      <c r="S1836" s="248"/>
      <c r="T1836" s="249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0" t="s">
        <v>185</v>
      </c>
      <c r="AU1836" s="250" t="s">
        <v>85</v>
      </c>
      <c r="AV1836" s="13" t="s">
        <v>83</v>
      </c>
      <c r="AW1836" s="13" t="s">
        <v>34</v>
      </c>
      <c r="AX1836" s="13" t="s">
        <v>76</v>
      </c>
      <c r="AY1836" s="250" t="s">
        <v>176</v>
      </c>
    </row>
    <row r="1837" s="14" customFormat="1">
      <c r="A1837" s="14"/>
      <c r="B1837" s="251"/>
      <c r="C1837" s="252"/>
      <c r="D1837" s="242" t="s">
        <v>185</v>
      </c>
      <c r="E1837" s="253" t="s">
        <v>1</v>
      </c>
      <c r="F1837" s="254" t="s">
        <v>439</v>
      </c>
      <c r="G1837" s="252"/>
      <c r="H1837" s="255">
        <v>4.0499999999999998</v>
      </c>
      <c r="I1837" s="256"/>
      <c r="J1837" s="252"/>
      <c r="K1837" s="252"/>
      <c r="L1837" s="257"/>
      <c r="M1837" s="258"/>
      <c r="N1837" s="259"/>
      <c r="O1837" s="259"/>
      <c r="P1837" s="259"/>
      <c r="Q1837" s="259"/>
      <c r="R1837" s="259"/>
      <c r="S1837" s="259"/>
      <c r="T1837" s="260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1" t="s">
        <v>185</v>
      </c>
      <c r="AU1837" s="261" t="s">
        <v>85</v>
      </c>
      <c r="AV1837" s="14" t="s">
        <v>85</v>
      </c>
      <c r="AW1837" s="14" t="s">
        <v>34</v>
      </c>
      <c r="AX1837" s="14" t="s">
        <v>76</v>
      </c>
      <c r="AY1837" s="261" t="s">
        <v>176</v>
      </c>
    </row>
    <row r="1838" s="14" customFormat="1">
      <c r="A1838" s="14"/>
      <c r="B1838" s="251"/>
      <c r="C1838" s="252"/>
      <c r="D1838" s="242" t="s">
        <v>185</v>
      </c>
      <c r="E1838" s="253" t="s">
        <v>1</v>
      </c>
      <c r="F1838" s="254" t="s">
        <v>440</v>
      </c>
      <c r="G1838" s="252"/>
      <c r="H1838" s="255">
        <v>10.4</v>
      </c>
      <c r="I1838" s="256"/>
      <c r="J1838" s="252"/>
      <c r="K1838" s="252"/>
      <c r="L1838" s="257"/>
      <c r="M1838" s="258"/>
      <c r="N1838" s="259"/>
      <c r="O1838" s="259"/>
      <c r="P1838" s="259"/>
      <c r="Q1838" s="259"/>
      <c r="R1838" s="259"/>
      <c r="S1838" s="259"/>
      <c r="T1838" s="260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61" t="s">
        <v>185</v>
      </c>
      <c r="AU1838" s="261" t="s">
        <v>85</v>
      </c>
      <c r="AV1838" s="14" t="s">
        <v>85</v>
      </c>
      <c r="AW1838" s="14" t="s">
        <v>34</v>
      </c>
      <c r="AX1838" s="14" t="s">
        <v>76</v>
      </c>
      <c r="AY1838" s="261" t="s">
        <v>176</v>
      </c>
    </row>
    <row r="1839" s="15" customFormat="1">
      <c r="A1839" s="15"/>
      <c r="B1839" s="267"/>
      <c r="C1839" s="268"/>
      <c r="D1839" s="242" t="s">
        <v>185</v>
      </c>
      <c r="E1839" s="269" t="s">
        <v>1</v>
      </c>
      <c r="F1839" s="270" t="s">
        <v>291</v>
      </c>
      <c r="G1839" s="268"/>
      <c r="H1839" s="271">
        <v>14.449999999999999</v>
      </c>
      <c r="I1839" s="272"/>
      <c r="J1839" s="268"/>
      <c r="K1839" s="268"/>
      <c r="L1839" s="273"/>
      <c r="M1839" s="274"/>
      <c r="N1839" s="275"/>
      <c r="O1839" s="275"/>
      <c r="P1839" s="275"/>
      <c r="Q1839" s="275"/>
      <c r="R1839" s="275"/>
      <c r="S1839" s="275"/>
      <c r="T1839" s="276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77" t="s">
        <v>185</v>
      </c>
      <c r="AU1839" s="277" t="s">
        <v>85</v>
      </c>
      <c r="AV1839" s="15" t="s">
        <v>177</v>
      </c>
      <c r="AW1839" s="15" t="s">
        <v>34</v>
      </c>
      <c r="AX1839" s="15" t="s">
        <v>76</v>
      </c>
      <c r="AY1839" s="277" t="s">
        <v>176</v>
      </c>
    </row>
    <row r="1840" s="16" customFormat="1">
      <c r="A1840" s="16"/>
      <c r="B1840" s="278"/>
      <c r="C1840" s="279"/>
      <c r="D1840" s="242" t="s">
        <v>185</v>
      </c>
      <c r="E1840" s="280" t="s">
        <v>1</v>
      </c>
      <c r="F1840" s="281" t="s">
        <v>307</v>
      </c>
      <c r="G1840" s="279"/>
      <c r="H1840" s="282">
        <v>126.95</v>
      </c>
      <c r="I1840" s="283"/>
      <c r="J1840" s="279"/>
      <c r="K1840" s="279"/>
      <c r="L1840" s="284"/>
      <c r="M1840" s="285"/>
      <c r="N1840" s="286"/>
      <c r="O1840" s="286"/>
      <c r="P1840" s="286"/>
      <c r="Q1840" s="286"/>
      <c r="R1840" s="286"/>
      <c r="S1840" s="286"/>
      <c r="T1840" s="287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T1840" s="288" t="s">
        <v>185</v>
      </c>
      <c r="AU1840" s="288" t="s">
        <v>85</v>
      </c>
      <c r="AV1840" s="16" t="s">
        <v>183</v>
      </c>
      <c r="AW1840" s="16" t="s">
        <v>34</v>
      </c>
      <c r="AX1840" s="16" t="s">
        <v>83</v>
      </c>
      <c r="AY1840" s="288" t="s">
        <v>176</v>
      </c>
    </row>
    <row r="1841" s="14" customFormat="1">
      <c r="A1841" s="14"/>
      <c r="B1841" s="251"/>
      <c r="C1841" s="252"/>
      <c r="D1841" s="242" t="s">
        <v>185</v>
      </c>
      <c r="E1841" s="252"/>
      <c r="F1841" s="254" t="s">
        <v>1499</v>
      </c>
      <c r="G1841" s="252"/>
      <c r="H1841" s="255">
        <v>133.298</v>
      </c>
      <c r="I1841" s="256"/>
      <c r="J1841" s="252"/>
      <c r="K1841" s="252"/>
      <c r="L1841" s="257"/>
      <c r="M1841" s="258"/>
      <c r="N1841" s="259"/>
      <c r="O1841" s="259"/>
      <c r="P1841" s="259"/>
      <c r="Q1841" s="259"/>
      <c r="R1841" s="259"/>
      <c r="S1841" s="259"/>
      <c r="T1841" s="260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1" t="s">
        <v>185</v>
      </c>
      <c r="AU1841" s="261" t="s">
        <v>85</v>
      </c>
      <c r="AV1841" s="14" t="s">
        <v>85</v>
      </c>
      <c r="AW1841" s="14" t="s">
        <v>4</v>
      </c>
      <c r="AX1841" s="14" t="s">
        <v>83</v>
      </c>
      <c r="AY1841" s="261" t="s">
        <v>176</v>
      </c>
    </row>
    <row r="1842" s="2" customFormat="1" ht="24.15" customHeight="1">
      <c r="A1842" s="39"/>
      <c r="B1842" s="40"/>
      <c r="C1842" s="227" t="s">
        <v>1500</v>
      </c>
      <c r="D1842" s="227" t="s">
        <v>179</v>
      </c>
      <c r="E1842" s="228" t="s">
        <v>1501</v>
      </c>
      <c r="F1842" s="229" t="s">
        <v>1502</v>
      </c>
      <c r="G1842" s="230" t="s">
        <v>243</v>
      </c>
      <c r="H1842" s="231">
        <v>115</v>
      </c>
      <c r="I1842" s="232"/>
      <c r="J1842" s="233">
        <f>ROUND(I1842*H1842,2)</f>
        <v>0</v>
      </c>
      <c r="K1842" s="229" t="s">
        <v>225</v>
      </c>
      <c r="L1842" s="45"/>
      <c r="M1842" s="234" t="s">
        <v>1</v>
      </c>
      <c r="N1842" s="235" t="s">
        <v>41</v>
      </c>
      <c r="O1842" s="92"/>
      <c r="P1842" s="236">
        <f>O1842*H1842</f>
        <v>0</v>
      </c>
      <c r="Q1842" s="236">
        <v>0.0040600000000000002</v>
      </c>
      <c r="R1842" s="236">
        <f>Q1842*H1842</f>
        <v>0.46690000000000004</v>
      </c>
      <c r="S1842" s="236">
        <v>0</v>
      </c>
      <c r="T1842" s="237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8" t="s">
        <v>324</v>
      </c>
      <c r="AT1842" s="238" t="s">
        <v>179</v>
      </c>
      <c r="AU1842" s="238" t="s">
        <v>85</v>
      </c>
      <c r="AY1842" s="18" t="s">
        <v>176</v>
      </c>
      <c r="BE1842" s="239">
        <f>IF(N1842="základní",J1842,0)</f>
        <v>0</v>
      </c>
      <c r="BF1842" s="239">
        <f>IF(N1842="snížená",J1842,0)</f>
        <v>0</v>
      </c>
      <c r="BG1842" s="239">
        <f>IF(N1842="zákl. přenesená",J1842,0)</f>
        <v>0</v>
      </c>
      <c r="BH1842" s="239">
        <f>IF(N1842="sníž. přenesená",J1842,0)</f>
        <v>0</v>
      </c>
      <c r="BI1842" s="239">
        <f>IF(N1842="nulová",J1842,0)</f>
        <v>0</v>
      </c>
      <c r="BJ1842" s="18" t="s">
        <v>83</v>
      </c>
      <c r="BK1842" s="239">
        <f>ROUND(I1842*H1842,2)</f>
        <v>0</v>
      </c>
      <c r="BL1842" s="18" t="s">
        <v>324</v>
      </c>
      <c r="BM1842" s="238" t="s">
        <v>1503</v>
      </c>
    </row>
    <row r="1843" s="2" customFormat="1">
      <c r="A1843" s="39"/>
      <c r="B1843" s="40"/>
      <c r="C1843" s="41"/>
      <c r="D1843" s="262" t="s">
        <v>194</v>
      </c>
      <c r="E1843" s="41"/>
      <c r="F1843" s="263" t="s">
        <v>1504</v>
      </c>
      <c r="G1843" s="41"/>
      <c r="H1843" s="41"/>
      <c r="I1843" s="264"/>
      <c r="J1843" s="41"/>
      <c r="K1843" s="41"/>
      <c r="L1843" s="45"/>
      <c r="M1843" s="265"/>
      <c r="N1843" s="266"/>
      <c r="O1843" s="92"/>
      <c r="P1843" s="92"/>
      <c r="Q1843" s="92"/>
      <c r="R1843" s="92"/>
      <c r="S1843" s="92"/>
      <c r="T1843" s="93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T1843" s="18" t="s">
        <v>194</v>
      </c>
      <c r="AU1843" s="18" t="s">
        <v>85</v>
      </c>
    </row>
    <row r="1844" s="2" customFormat="1" ht="37.8" customHeight="1">
      <c r="A1844" s="39"/>
      <c r="B1844" s="40"/>
      <c r="C1844" s="289" t="s">
        <v>1505</v>
      </c>
      <c r="D1844" s="289" t="s">
        <v>547</v>
      </c>
      <c r="E1844" s="290" t="s">
        <v>1506</v>
      </c>
      <c r="F1844" s="291" t="s">
        <v>1507</v>
      </c>
      <c r="G1844" s="292" t="s">
        <v>243</v>
      </c>
      <c r="H1844" s="293">
        <v>120.75</v>
      </c>
      <c r="I1844" s="294"/>
      <c r="J1844" s="295">
        <f>ROUND(I1844*H1844,2)</f>
        <v>0</v>
      </c>
      <c r="K1844" s="291" t="s">
        <v>1</v>
      </c>
      <c r="L1844" s="296"/>
      <c r="M1844" s="297" t="s">
        <v>1</v>
      </c>
      <c r="N1844" s="298" t="s">
        <v>41</v>
      </c>
      <c r="O1844" s="92"/>
      <c r="P1844" s="236">
        <f>O1844*H1844</f>
        <v>0</v>
      </c>
      <c r="Q1844" s="236">
        <v>0.0012999999999999999</v>
      </c>
      <c r="R1844" s="236">
        <f>Q1844*H1844</f>
        <v>0.156975</v>
      </c>
      <c r="S1844" s="236">
        <v>0</v>
      </c>
      <c r="T1844" s="237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38" t="s">
        <v>540</v>
      </c>
      <c r="AT1844" s="238" t="s">
        <v>547</v>
      </c>
      <c r="AU1844" s="238" t="s">
        <v>85</v>
      </c>
      <c r="AY1844" s="18" t="s">
        <v>176</v>
      </c>
      <c r="BE1844" s="239">
        <f>IF(N1844="základní",J1844,0)</f>
        <v>0</v>
      </c>
      <c r="BF1844" s="239">
        <f>IF(N1844="snížená",J1844,0)</f>
        <v>0</v>
      </c>
      <c r="BG1844" s="239">
        <f>IF(N1844="zákl. přenesená",J1844,0)</f>
        <v>0</v>
      </c>
      <c r="BH1844" s="239">
        <f>IF(N1844="sníž. přenesená",J1844,0)</f>
        <v>0</v>
      </c>
      <c r="BI1844" s="239">
        <f>IF(N1844="nulová",J1844,0)</f>
        <v>0</v>
      </c>
      <c r="BJ1844" s="18" t="s">
        <v>83</v>
      </c>
      <c r="BK1844" s="239">
        <f>ROUND(I1844*H1844,2)</f>
        <v>0</v>
      </c>
      <c r="BL1844" s="18" t="s">
        <v>324</v>
      </c>
      <c r="BM1844" s="238" t="s">
        <v>1508</v>
      </c>
    </row>
    <row r="1845" s="13" customFormat="1">
      <c r="A1845" s="13"/>
      <c r="B1845" s="240"/>
      <c r="C1845" s="241"/>
      <c r="D1845" s="242" t="s">
        <v>185</v>
      </c>
      <c r="E1845" s="243" t="s">
        <v>1</v>
      </c>
      <c r="F1845" s="244" t="s">
        <v>1228</v>
      </c>
      <c r="G1845" s="241"/>
      <c r="H1845" s="243" t="s">
        <v>1</v>
      </c>
      <c r="I1845" s="245"/>
      <c r="J1845" s="241"/>
      <c r="K1845" s="241"/>
      <c r="L1845" s="246"/>
      <c r="M1845" s="247"/>
      <c r="N1845" s="248"/>
      <c r="O1845" s="248"/>
      <c r="P1845" s="248"/>
      <c r="Q1845" s="248"/>
      <c r="R1845" s="248"/>
      <c r="S1845" s="248"/>
      <c r="T1845" s="249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0" t="s">
        <v>185</v>
      </c>
      <c r="AU1845" s="250" t="s">
        <v>85</v>
      </c>
      <c r="AV1845" s="13" t="s">
        <v>83</v>
      </c>
      <c r="AW1845" s="13" t="s">
        <v>34</v>
      </c>
      <c r="AX1845" s="13" t="s">
        <v>76</v>
      </c>
      <c r="AY1845" s="250" t="s">
        <v>176</v>
      </c>
    </row>
    <row r="1846" s="13" customFormat="1">
      <c r="A1846" s="13"/>
      <c r="B1846" s="240"/>
      <c r="C1846" s="241"/>
      <c r="D1846" s="242" t="s">
        <v>185</v>
      </c>
      <c r="E1846" s="243" t="s">
        <v>1</v>
      </c>
      <c r="F1846" s="244" t="s">
        <v>281</v>
      </c>
      <c r="G1846" s="241"/>
      <c r="H1846" s="243" t="s">
        <v>1</v>
      </c>
      <c r="I1846" s="245"/>
      <c r="J1846" s="241"/>
      <c r="K1846" s="241"/>
      <c r="L1846" s="246"/>
      <c r="M1846" s="247"/>
      <c r="N1846" s="248"/>
      <c r="O1846" s="248"/>
      <c r="P1846" s="248"/>
      <c r="Q1846" s="248"/>
      <c r="R1846" s="248"/>
      <c r="S1846" s="248"/>
      <c r="T1846" s="24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0" t="s">
        <v>185</v>
      </c>
      <c r="AU1846" s="250" t="s">
        <v>85</v>
      </c>
      <c r="AV1846" s="13" t="s">
        <v>83</v>
      </c>
      <c r="AW1846" s="13" t="s">
        <v>34</v>
      </c>
      <c r="AX1846" s="13" t="s">
        <v>76</v>
      </c>
      <c r="AY1846" s="250" t="s">
        <v>176</v>
      </c>
    </row>
    <row r="1847" s="13" customFormat="1">
      <c r="A1847" s="13"/>
      <c r="B1847" s="240"/>
      <c r="C1847" s="241"/>
      <c r="D1847" s="242" t="s">
        <v>185</v>
      </c>
      <c r="E1847" s="243" t="s">
        <v>1</v>
      </c>
      <c r="F1847" s="244" t="s">
        <v>1235</v>
      </c>
      <c r="G1847" s="241"/>
      <c r="H1847" s="243" t="s">
        <v>1</v>
      </c>
      <c r="I1847" s="245"/>
      <c r="J1847" s="241"/>
      <c r="K1847" s="241"/>
      <c r="L1847" s="246"/>
      <c r="M1847" s="247"/>
      <c r="N1847" s="248"/>
      <c r="O1847" s="248"/>
      <c r="P1847" s="248"/>
      <c r="Q1847" s="248"/>
      <c r="R1847" s="248"/>
      <c r="S1847" s="248"/>
      <c r="T1847" s="249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0" t="s">
        <v>185</v>
      </c>
      <c r="AU1847" s="250" t="s">
        <v>85</v>
      </c>
      <c r="AV1847" s="13" t="s">
        <v>83</v>
      </c>
      <c r="AW1847" s="13" t="s">
        <v>34</v>
      </c>
      <c r="AX1847" s="13" t="s">
        <v>76</v>
      </c>
      <c r="AY1847" s="250" t="s">
        <v>176</v>
      </c>
    </row>
    <row r="1848" s="13" customFormat="1">
      <c r="A1848" s="13"/>
      <c r="B1848" s="240"/>
      <c r="C1848" s="241"/>
      <c r="D1848" s="242" t="s">
        <v>185</v>
      </c>
      <c r="E1848" s="243" t="s">
        <v>1</v>
      </c>
      <c r="F1848" s="244" t="s">
        <v>188</v>
      </c>
      <c r="G1848" s="241"/>
      <c r="H1848" s="243" t="s">
        <v>1</v>
      </c>
      <c r="I1848" s="245"/>
      <c r="J1848" s="241"/>
      <c r="K1848" s="241"/>
      <c r="L1848" s="246"/>
      <c r="M1848" s="247"/>
      <c r="N1848" s="248"/>
      <c r="O1848" s="248"/>
      <c r="P1848" s="248"/>
      <c r="Q1848" s="248"/>
      <c r="R1848" s="248"/>
      <c r="S1848" s="248"/>
      <c r="T1848" s="24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0" t="s">
        <v>185</v>
      </c>
      <c r="AU1848" s="250" t="s">
        <v>85</v>
      </c>
      <c r="AV1848" s="13" t="s">
        <v>83</v>
      </c>
      <c r="AW1848" s="13" t="s">
        <v>34</v>
      </c>
      <c r="AX1848" s="13" t="s">
        <v>76</v>
      </c>
      <c r="AY1848" s="250" t="s">
        <v>176</v>
      </c>
    </row>
    <row r="1849" s="13" customFormat="1">
      <c r="A1849" s="13"/>
      <c r="B1849" s="240"/>
      <c r="C1849" s="241"/>
      <c r="D1849" s="242" t="s">
        <v>185</v>
      </c>
      <c r="E1849" s="243" t="s">
        <v>1</v>
      </c>
      <c r="F1849" s="244" t="s">
        <v>364</v>
      </c>
      <c r="G1849" s="241"/>
      <c r="H1849" s="243" t="s">
        <v>1</v>
      </c>
      <c r="I1849" s="245"/>
      <c r="J1849" s="241"/>
      <c r="K1849" s="241"/>
      <c r="L1849" s="246"/>
      <c r="M1849" s="247"/>
      <c r="N1849" s="248"/>
      <c r="O1849" s="248"/>
      <c r="P1849" s="248"/>
      <c r="Q1849" s="248"/>
      <c r="R1849" s="248"/>
      <c r="S1849" s="248"/>
      <c r="T1849" s="249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0" t="s">
        <v>185</v>
      </c>
      <c r="AU1849" s="250" t="s">
        <v>85</v>
      </c>
      <c r="AV1849" s="13" t="s">
        <v>83</v>
      </c>
      <c r="AW1849" s="13" t="s">
        <v>34</v>
      </c>
      <c r="AX1849" s="13" t="s">
        <v>76</v>
      </c>
      <c r="AY1849" s="250" t="s">
        <v>176</v>
      </c>
    </row>
    <row r="1850" s="14" customFormat="1">
      <c r="A1850" s="14"/>
      <c r="B1850" s="251"/>
      <c r="C1850" s="252"/>
      <c r="D1850" s="242" t="s">
        <v>185</v>
      </c>
      <c r="E1850" s="253" t="s">
        <v>1</v>
      </c>
      <c r="F1850" s="254" t="s">
        <v>533</v>
      </c>
      <c r="G1850" s="252"/>
      <c r="H1850" s="255">
        <v>16.850000000000001</v>
      </c>
      <c r="I1850" s="256"/>
      <c r="J1850" s="252"/>
      <c r="K1850" s="252"/>
      <c r="L1850" s="257"/>
      <c r="M1850" s="258"/>
      <c r="N1850" s="259"/>
      <c r="O1850" s="259"/>
      <c r="P1850" s="259"/>
      <c r="Q1850" s="259"/>
      <c r="R1850" s="259"/>
      <c r="S1850" s="259"/>
      <c r="T1850" s="26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1" t="s">
        <v>185</v>
      </c>
      <c r="AU1850" s="261" t="s">
        <v>85</v>
      </c>
      <c r="AV1850" s="14" t="s">
        <v>85</v>
      </c>
      <c r="AW1850" s="14" t="s">
        <v>34</v>
      </c>
      <c r="AX1850" s="14" t="s">
        <v>76</v>
      </c>
      <c r="AY1850" s="261" t="s">
        <v>176</v>
      </c>
    </row>
    <row r="1851" s="14" customFormat="1">
      <c r="A1851" s="14"/>
      <c r="B1851" s="251"/>
      <c r="C1851" s="252"/>
      <c r="D1851" s="242" t="s">
        <v>185</v>
      </c>
      <c r="E1851" s="253" t="s">
        <v>1</v>
      </c>
      <c r="F1851" s="254" t="s">
        <v>534</v>
      </c>
      <c r="G1851" s="252"/>
      <c r="H1851" s="255">
        <v>18.100000000000001</v>
      </c>
      <c r="I1851" s="256"/>
      <c r="J1851" s="252"/>
      <c r="K1851" s="252"/>
      <c r="L1851" s="257"/>
      <c r="M1851" s="258"/>
      <c r="N1851" s="259"/>
      <c r="O1851" s="259"/>
      <c r="P1851" s="259"/>
      <c r="Q1851" s="259"/>
      <c r="R1851" s="259"/>
      <c r="S1851" s="259"/>
      <c r="T1851" s="260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61" t="s">
        <v>185</v>
      </c>
      <c r="AU1851" s="261" t="s">
        <v>85</v>
      </c>
      <c r="AV1851" s="14" t="s">
        <v>85</v>
      </c>
      <c r="AW1851" s="14" t="s">
        <v>34</v>
      </c>
      <c r="AX1851" s="14" t="s">
        <v>76</v>
      </c>
      <c r="AY1851" s="261" t="s">
        <v>176</v>
      </c>
    </row>
    <row r="1852" s="14" customFormat="1">
      <c r="A1852" s="14"/>
      <c r="B1852" s="251"/>
      <c r="C1852" s="252"/>
      <c r="D1852" s="242" t="s">
        <v>185</v>
      </c>
      <c r="E1852" s="253" t="s">
        <v>1</v>
      </c>
      <c r="F1852" s="254" t="s">
        <v>444</v>
      </c>
      <c r="G1852" s="252"/>
      <c r="H1852" s="255">
        <v>20.300000000000001</v>
      </c>
      <c r="I1852" s="256"/>
      <c r="J1852" s="252"/>
      <c r="K1852" s="252"/>
      <c r="L1852" s="257"/>
      <c r="M1852" s="258"/>
      <c r="N1852" s="259"/>
      <c r="O1852" s="259"/>
      <c r="P1852" s="259"/>
      <c r="Q1852" s="259"/>
      <c r="R1852" s="259"/>
      <c r="S1852" s="259"/>
      <c r="T1852" s="26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1" t="s">
        <v>185</v>
      </c>
      <c r="AU1852" s="261" t="s">
        <v>85</v>
      </c>
      <c r="AV1852" s="14" t="s">
        <v>85</v>
      </c>
      <c r="AW1852" s="14" t="s">
        <v>34</v>
      </c>
      <c r="AX1852" s="14" t="s">
        <v>76</v>
      </c>
      <c r="AY1852" s="261" t="s">
        <v>176</v>
      </c>
    </row>
    <row r="1853" s="14" customFormat="1">
      <c r="A1853" s="14"/>
      <c r="B1853" s="251"/>
      <c r="C1853" s="252"/>
      <c r="D1853" s="242" t="s">
        <v>185</v>
      </c>
      <c r="E1853" s="253" t="s">
        <v>1</v>
      </c>
      <c r="F1853" s="254" t="s">
        <v>441</v>
      </c>
      <c r="G1853" s="252"/>
      <c r="H1853" s="255">
        <v>19.699999999999999</v>
      </c>
      <c r="I1853" s="256"/>
      <c r="J1853" s="252"/>
      <c r="K1853" s="252"/>
      <c r="L1853" s="257"/>
      <c r="M1853" s="258"/>
      <c r="N1853" s="259"/>
      <c r="O1853" s="259"/>
      <c r="P1853" s="259"/>
      <c r="Q1853" s="259"/>
      <c r="R1853" s="259"/>
      <c r="S1853" s="259"/>
      <c r="T1853" s="26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61" t="s">
        <v>185</v>
      </c>
      <c r="AU1853" s="261" t="s">
        <v>85</v>
      </c>
      <c r="AV1853" s="14" t="s">
        <v>85</v>
      </c>
      <c r="AW1853" s="14" t="s">
        <v>34</v>
      </c>
      <c r="AX1853" s="14" t="s">
        <v>76</v>
      </c>
      <c r="AY1853" s="261" t="s">
        <v>176</v>
      </c>
    </row>
    <row r="1854" s="14" customFormat="1">
      <c r="A1854" s="14"/>
      <c r="B1854" s="251"/>
      <c r="C1854" s="252"/>
      <c r="D1854" s="242" t="s">
        <v>185</v>
      </c>
      <c r="E1854" s="253" t="s">
        <v>1</v>
      </c>
      <c r="F1854" s="254" t="s">
        <v>445</v>
      </c>
      <c r="G1854" s="252"/>
      <c r="H1854" s="255">
        <v>17</v>
      </c>
      <c r="I1854" s="256"/>
      <c r="J1854" s="252"/>
      <c r="K1854" s="252"/>
      <c r="L1854" s="257"/>
      <c r="M1854" s="258"/>
      <c r="N1854" s="259"/>
      <c r="O1854" s="259"/>
      <c r="P1854" s="259"/>
      <c r="Q1854" s="259"/>
      <c r="R1854" s="259"/>
      <c r="S1854" s="259"/>
      <c r="T1854" s="260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61" t="s">
        <v>185</v>
      </c>
      <c r="AU1854" s="261" t="s">
        <v>85</v>
      </c>
      <c r="AV1854" s="14" t="s">
        <v>85</v>
      </c>
      <c r="AW1854" s="14" t="s">
        <v>34</v>
      </c>
      <c r="AX1854" s="14" t="s">
        <v>76</v>
      </c>
      <c r="AY1854" s="261" t="s">
        <v>176</v>
      </c>
    </row>
    <row r="1855" s="14" customFormat="1">
      <c r="A1855" s="14"/>
      <c r="B1855" s="251"/>
      <c r="C1855" s="252"/>
      <c r="D1855" s="242" t="s">
        <v>185</v>
      </c>
      <c r="E1855" s="253" t="s">
        <v>1</v>
      </c>
      <c r="F1855" s="254" t="s">
        <v>446</v>
      </c>
      <c r="G1855" s="252"/>
      <c r="H1855" s="255">
        <v>4.5999999999999996</v>
      </c>
      <c r="I1855" s="256"/>
      <c r="J1855" s="252"/>
      <c r="K1855" s="252"/>
      <c r="L1855" s="257"/>
      <c r="M1855" s="258"/>
      <c r="N1855" s="259"/>
      <c r="O1855" s="259"/>
      <c r="P1855" s="259"/>
      <c r="Q1855" s="259"/>
      <c r="R1855" s="259"/>
      <c r="S1855" s="259"/>
      <c r="T1855" s="260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1" t="s">
        <v>185</v>
      </c>
      <c r="AU1855" s="261" t="s">
        <v>85</v>
      </c>
      <c r="AV1855" s="14" t="s">
        <v>85</v>
      </c>
      <c r="AW1855" s="14" t="s">
        <v>34</v>
      </c>
      <c r="AX1855" s="14" t="s">
        <v>76</v>
      </c>
      <c r="AY1855" s="261" t="s">
        <v>176</v>
      </c>
    </row>
    <row r="1856" s="14" customFormat="1">
      <c r="A1856" s="14"/>
      <c r="B1856" s="251"/>
      <c r="C1856" s="252"/>
      <c r="D1856" s="242" t="s">
        <v>185</v>
      </c>
      <c r="E1856" s="253" t="s">
        <v>1</v>
      </c>
      <c r="F1856" s="254" t="s">
        <v>442</v>
      </c>
      <c r="G1856" s="252"/>
      <c r="H1856" s="255">
        <v>4.2000000000000002</v>
      </c>
      <c r="I1856" s="256"/>
      <c r="J1856" s="252"/>
      <c r="K1856" s="252"/>
      <c r="L1856" s="257"/>
      <c r="M1856" s="258"/>
      <c r="N1856" s="259"/>
      <c r="O1856" s="259"/>
      <c r="P1856" s="259"/>
      <c r="Q1856" s="259"/>
      <c r="R1856" s="259"/>
      <c r="S1856" s="259"/>
      <c r="T1856" s="260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1" t="s">
        <v>185</v>
      </c>
      <c r="AU1856" s="261" t="s">
        <v>85</v>
      </c>
      <c r="AV1856" s="14" t="s">
        <v>85</v>
      </c>
      <c r="AW1856" s="14" t="s">
        <v>34</v>
      </c>
      <c r="AX1856" s="14" t="s">
        <v>76</v>
      </c>
      <c r="AY1856" s="261" t="s">
        <v>176</v>
      </c>
    </row>
    <row r="1857" s="14" customFormat="1">
      <c r="A1857" s="14"/>
      <c r="B1857" s="251"/>
      <c r="C1857" s="252"/>
      <c r="D1857" s="242" t="s">
        <v>185</v>
      </c>
      <c r="E1857" s="253" t="s">
        <v>1</v>
      </c>
      <c r="F1857" s="254" t="s">
        <v>443</v>
      </c>
      <c r="G1857" s="252"/>
      <c r="H1857" s="255">
        <v>14.25</v>
      </c>
      <c r="I1857" s="256"/>
      <c r="J1857" s="252"/>
      <c r="K1857" s="252"/>
      <c r="L1857" s="257"/>
      <c r="M1857" s="258"/>
      <c r="N1857" s="259"/>
      <c r="O1857" s="259"/>
      <c r="P1857" s="259"/>
      <c r="Q1857" s="259"/>
      <c r="R1857" s="259"/>
      <c r="S1857" s="259"/>
      <c r="T1857" s="260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61" t="s">
        <v>185</v>
      </c>
      <c r="AU1857" s="261" t="s">
        <v>85</v>
      </c>
      <c r="AV1857" s="14" t="s">
        <v>85</v>
      </c>
      <c r="AW1857" s="14" t="s">
        <v>34</v>
      </c>
      <c r="AX1857" s="14" t="s">
        <v>76</v>
      </c>
      <c r="AY1857" s="261" t="s">
        <v>176</v>
      </c>
    </row>
    <row r="1858" s="16" customFormat="1">
      <c r="A1858" s="16"/>
      <c r="B1858" s="278"/>
      <c r="C1858" s="279"/>
      <c r="D1858" s="242" t="s">
        <v>185</v>
      </c>
      <c r="E1858" s="280" t="s">
        <v>1</v>
      </c>
      <c r="F1858" s="281" t="s">
        <v>307</v>
      </c>
      <c r="G1858" s="279"/>
      <c r="H1858" s="282">
        <v>115</v>
      </c>
      <c r="I1858" s="283"/>
      <c r="J1858" s="279"/>
      <c r="K1858" s="279"/>
      <c r="L1858" s="284"/>
      <c r="M1858" s="285"/>
      <c r="N1858" s="286"/>
      <c r="O1858" s="286"/>
      <c r="P1858" s="286"/>
      <c r="Q1858" s="286"/>
      <c r="R1858" s="286"/>
      <c r="S1858" s="286"/>
      <c r="T1858" s="287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T1858" s="288" t="s">
        <v>185</v>
      </c>
      <c r="AU1858" s="288" t="s">
        <v>85</v>
      </c>
      <c r="AV1858" s="16" t="s">
        <v>183</v>
      </c>
      <c r="AW1858" s="16" t="s">
        <v>34</v>
      </c>
      <c r="AX1858" s="16" t="s">
        <v>83</v>
      </c>
      <c r="AY1858" s="288" t="s">
        <v>176</v>
      </c>
    </row>
    <row r="1859" s="14" customFormat="1">
      <c r="A1859" s="14"/>
      <c r="B1859" s="251"/>
      <c r="C1859" s="252"/>
      <c r="D1859" s="242" t="s">
        <v>185</v>
      </c>
      <c r="E1859" s="252"/>
      <c r="F1859" s="254" t="s">
        <v>1509</v>
      </c>
      <c r="G1859" s="252"/>
      <c r="H1859" s="255">
        <v>120.75</v>
      </c>
      <c r="I1859" s="256"/>
      <c r="J1859" s="252"/>
      <c r="K1859" s="252"/>
      <c r="L1859" s="257"/>
      <c r="M1859" s="258"/>
      <c r="N1859" s="259"/>
      <c r="O1859" s="259"/>
      <c r="P1859" s="259"/>
      <c r="Q1859" s="259"/>
      <c r="R1859" s="259"/>
      <c r="S1859" s="259"/>
      <c r="T1859" s="260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1" t="s">
        <v>185</v>
      </c>
      <c r="AU1859" s="261" t="s">
        <v>85</v>
      </c>
      <c r="AV1859" s="14" t="s">
        <v>85</v>
      </c>
      <c r="AW1859" s="14" t="s">
        <v>4</v>
      </c>
      <c r="AX1859" s="14" t="s">
        <v>83</v>
      </c>
      <c r="AY1859" s="261" t="s">
        <v>176</v>
      </c>
    </row>
    <row r="1860" s="2" customFormat="1" ht="37.8" customHeight="1">
      <c r="A1860" s="39"/>
      <c r="B1860" s="40"/>
      <c r="C1860" s="227" t="s">
        <v>1510</v>
      </c>
      <c r="D1860" s="227" t="s">
        <v>179</v>
      </c>
      <c r="E1860" s="228" t="s">
        <v>1511</v>
      </c>
      <c r="F1860" s="229" t="s">
        <v>1512</v>
      </c>
      <c r="G1860" s="230" t="s">
        <v>234</v>
      </c>
      <c r="H1860" s="231">
        <v>22.228000000000002</v>
      </c>
      <c r="I1860" s="232"/>
      <c r="J1860" s="233">
        <f>ROUND(I1860*H1860,2)</f>
        <v>0</v>
      </c>
      <c r="K1860" s="229" t="s">
        <v>225</v>
      </c>
      <c r="L1860" s="45"/>
      <c r="M1860" s="234" t="s">
        <v>1</v>
      </c>
      <c r="N1860" s="235" t="s">
        <v>41</v>
      </c>
      <c r="O1860" s="92"/>
      <c r="P1860" s="236">
        <f>O1860*H1860</f>
        <v>0</v>
      </c>
      <c r="Q1860" s="236">
        <v>0</v>
      </c>
      <c r="R1860" s="236">
        <f>Q1860*H1860</f>
        <v>0</v>
      </c>
      <c r="S1860" s="236">
        <v>0</v>
      </c>
      <c r="T1860" s="237">
        <f>S1860*H1860</f>
        <v>0</v>
      </c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R1860" s="238" t="s">
        <v>324</v>
      </c>
      <c r="AT1860" s="238" t="s">
        <v>179</v>
      </c>
      <c r="AU1860" s="238" t="s">
        <v>85</v>
      </c>
      <c r="AY1860" s="18" t="s">
        <v>176</v>
      </c>
      <c r="BE1860" s="239">
        <f>IF(N1860="základní",J1860,0)</f>
        <v>0</v>
      </c>
      <c r="BF1860" s="239">
        <f>IF(N1860="snížená",J1860,0)</f>
        <v>0</v>
      </c>
      <c r="BG1860" s="239">
        <f>IF(N1860="zákl. přenesená",J1860,0)</f>
        <v>0</v>
      </c>
      <c r="BH1860" s="239">
        <f>IF(N1860="sníž. přenesená",J1860,0)</f>
        <v>0</v>
      </c>
      <c r="BI1860" s="239">
        <f>IF(N1860="nulová",J1860,0)</f>
        <v>0</v>
      </c>
      <c r="BJ1860" s="18" t="s">
        <v>83</v>
      </c>
      <c r="BK1860" s="239">
        <f>ROUND(I1860*H1860,2)</f>
        <v>0</v>
      </c>
      <c r="BL1860" s="18" t="s">
        <v>324</v>
      </c>
      <c r="BM1860" s="238" t="s">
        <v>1513</v>
      </c>
    </row>
    <row r="1861" s="2" customFormat="1">
      <c r="A1861" s="39"/>
      <c r="B1861" s="40"/>
      <c r="C1861" s="41"/>
      <c r="D1861" s="262" t="s">
        <v>194</v>
      </c>
      <c r="E1861" s="41"/>
      <c r="F1861" s="263" t="s">
        <v>1514</v>
      </c>
      <c r="G1861" s="41"/>
      <c r="H1861" s="41"/>
      <c r="I1861" s="264"/>
      <c r="J1861" s="41"/>
      <c r="K1861" s="41"/>
      <c r="L1861" s="45"/>
      <c r="M1861" s="265"/>
      <c r="N1861" s="266"/>
      <c r="O1861" s="92"/>
      <c r="P1861" s="92"/>
      <c r="Q1861" s="92"/>
      <c r="R1861" s="92"/>
      <c r="S1861" s="92"/>
      <c r="T1861" s="93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T1861" s="18" t="s">
        <v>194</v>
      </c>
      <c r="AU1861" s="18" t="s">
        <v>85</v>
      </c>
    </row>
    <row r="1862" s="12" customFormat="1" ht="22.8" customHeight="1">
      <c r="A1862" s="12"/>
      <c r="B1862" s="211"/>
      <c r="C1862" s="212"/>
      <c r="D1862" s="213" t="s">
        <v>75</v>
      </c>
      <c r="E1862" s="225" t="s">
        <v>1515</v>
      </c>
      <c r="F1862" s="225" t="s">
        <v>1516</v>
      </c>
      <c r="G1862" s="212"/>
      <c r="H1862" s="212"/>
      <c r="I1862" s="215"/>
      <c r="J1862" s="226">
        <f>BK1862</f>
        <v>0</v>
      </c>
      <c r="K1862" s="212"/>
      <c r="L1862" s="217"/>
      <c r="M1862" s="218"/>
      <c r="N1862" s="219"/>
      <c r="O1862" s="219"/>
      <c r="P1862" s="220">
        <f>P1863+P1864+P1865</f>
        <v>0</v>
      </c>
      <c r="Q1862" s="219"/>
      <c r="R1862" s="220">
        <f>R1863+R1864+R1865</f>
        <v>0</v>
      </c>
      <c r="S1862" s="219"/>
      <c r="T1862" s="221">
        <f>T1863+T1864+T1865</f>
        <v>0</v>
      </c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R1862" s="222" t="s">
        <v>85</v>
      </c>
      <c r="AT1862" s="223" t="s">
        <v>75</v>
      </c>
      <c r="AU1862" s="223" t="s">
        <v>83</v>
      </c>
      <c r="AY1862" s="222" t="s">
        <v>176</v>
      </c>
      <c r="BK1862" s="224">
        <f>BK1863+BK1864+BK1865</f>
        <v>0</v>
      </c>
    </row>
    <row r="1863" s="2" customFormat="1" ht="33" customHeight="1">
      <c r="A1863" s="39"/>
      <c r="B1863" s="40"/>
      <c r="C1863" s="227" t="s">
        <v>1517</v>
      </c>
      <c r="D1863" s="227" t="s">
        <v>179</v>
      </c>
      <c r="E1863" s="228" t="s">
        <v>1518</v>
      </c>
      <c r="F1863" s="229" t="s">
        <v>1519</v>
      </c>
      <c r="G1863" s="230" t="s">
        <v>1520</v>
      </c>
      <c r="H1863" s="300"/>
      <c r="I1863" s="232"/>
      <c r="J1863" s="233">
        <f>ROUND(I1863*H1863,2)</f>
        <v>0</v>
      </c>
      <c r="K1863" s="229" t="s">
        <v>225</v>
      </c>
      <c r="L1863" s="45"/>
      <c r="M1863" s="234" t="s">
        <v>1</v>
      </c>
      <c r="N1863" s="235" t="s">
        <v>41</v>
      </c>
      <c r="O1863" s="92"/>
      <c r="P1863" s="236">
        <f>O1863*H1863</f>
        <v>0</v>
      </c>
      <c r="Q1863" s="236">
        <v>0</v>
      </c>
      <c r="R1863" s="236">
        <f>Q1863*H1863</f>
        <v>0</v>
      </c>
      <c r="S1863" s="236">
        <v>0</v>
      </c>
      <c r="T1863" s="237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38" t="s">
        <v>324</v>
      </c>
      <c r="AT1863" s="238" t="s">
        <v>179</v>
      </c>
      <c r="AU1863" s="238" t="s">
        <v>85</v>
      </c>
      <c r="AY1863" s="18" t="s">
        <v>176</v>
      </c>
      <c r="BE1863" s="239">
        <f>IF(N1863="základní",J1863,0)</f>
        <v>0</v>
      </c>
      <c r="BF1863" s="239">
        <f>IF(N1863="snížená",J1863,0)</f>
        <v>0</v>
      </c>
      <c r="BG1863" s="239">
        <f>IF(N1863="zákl. přenesená",J1863,0)</f>
        <v>0</v>
      </c>
      <c r="BH1863" s="239">
        <f>IF(N1863="sníž. přenesená",J1863,0)</f>
        <v>0</v>
      </c>
      <c r="BI1863" s="239">
        <f>IF(N1863="nulová",J1863,0)</f>
        <v>0</v>
      </c>
      <c r="BJ1863" s="18" t="s">
        <v>83</v>
      </c>
      <c r="BK1863" s="239">
        <f>ROUND(I1863*H1863,2)</f>
        <v>0</v>
      </c>
      <c r="BL1863" s="18" t="s">
        <v>324</v>
      </c>
      <c r="BM1863" s="238" t="s">
        <v>1521</v>
      </c>
    </row>
    <row r="1864" s="2" customFormat="1">
      <c r="A1864" s="39"/>
      <c r="B1864" s="40"/>
      <c r="C1864" s="41"/>
      <c r="D1864" s="262" t="s">
        <v>194</v>
      </c>
      <c r="E1864" s="41"/>
      <c r="F1864" s="263" t="s">
        <v>1522</v>
      </c>
      <c r="G1864" s="41"/>
      <c r="H1864" s="41"/>
      <c r="I1864" s="264"/>
      <c r="J1864" s="41"/>
      <c r="K1864" s="41"/>
      <c r="L1864" s="45"/>
      <c r="M1864" s="265"/>
      <c r="N1864" s="266"/>
      <c r="O1864" s="92"/>
      <c r="P1864" s="92"/>
      <c r="Q1864" s="92"/>
      <c r="R1864" s="92"/>
      <c r="S1864" s="92"/>
      <c r="T1864" s="93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T1864" s="18" t="s">
        <v>194</v>
      </c>
      <c r="AU1864" s="18" t="s">
        <v>85</v>
      </c>
    </row>
    <row r="1865" s="12" customFormat="1" ht="20.88" customHeight="1">
      <c r="A1865" s="12"/>
      <c r="B1865" s="211"/>
      <c r="C1865" s="212"/>
      <c r="D1865" s="213" t="s">
        <v>75</v>
      </c>
      <c r="E1865" s="225" t="s">
        <v>1523</v>
      </c>
      <c r="F1865" s="225" t="s">
        <v>1524</v>
      </c>
      <c r="G1865" s="212"/>
      <c r="H1865" s="212"/>
      <c r="I1865" s="215"/>
      <c r="J1865" s="226">
        <f>BK1865</f>
        <v>0</v>
      </c>
      <c r="K1865" s="212"/>
      <c r="L1865" s="217"/>
      <c r="M1865" s="218"/>
      <c r="N1865" s="219"/>
      <c r="O1865" s="219"/>
      <c r="P1865" s="220">
        <f>SUM(P1866:P1889)</f>
        <v>0</v>
      </c>
      <c r="Q1865" s="219"/>
      <c r="R1865" s="220">
        <f>SUM(R1866:R1889)</f>
        <v>0</v>
      </c>
      <c r="S1865" s="219"/>
      <c r="T1865" s="221">
        <f>SUM(T1866:T1889)</f>
        <v>0</v>
      </c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R1865" s="222" t="s">
        <v>83</v>
      </c>
      <c r="AT1865" s="223" t="s">
        <v>75</v>
      </c>
      <c r="AU1865" s="223" t="s">
        <v>85</v>
      </c>
      <c r="AY1865" s="222" t="s">
        <v>176</v>
      </c>
      <c r="BK1865" s="224">
        <f>SUM(BK1866:BK1889)</f>
        <v>0</v>
      </c>
    </row>
    <row r="1866" s="2" customFormat="1" ht="44.25" customHeight="1">
      <c r="A1866" s="39"/>
      <c r="B1866" s="40"/>
      <c r="C1866" s="227" t="s">
        <v>1525</v>
      </c>
      <c r="D1866" s="227" t="s">
        <v>179</v>
      </c>
      <c r="E1866" s="228" t="s">
        <v>1526</v>
      </c>
      <c r="F1866" s="229" t="s">
        <v>1527</v>
      </c>
      <c r="G1866" s="230" t="s">
        <v>1528</v>
      </c>
      <c r="H1866" s="231">
        <v>1</v>
      </c>
      <c r="I1866" s="232"/>
      <c r="J1866" s="233">
        <f>ROUND(I1866*H1866,2)</f>
        <v>0</v>
      </c>
      <c r="K1866" s="229" t="s">
        <v>1</v>
      </c>
      <c r="L1866" s="45"/>
      <c r="M1866" s="234" t="s">
        <v>1</v>
      </c>
      <c r="N1866" s="235" t="s">
        <v>41</v>
      </c>
      <c r="O1866" s="92"/>
      <c r="P1866" s="236">
        <f>O1866*H1866</f>
        <v>0</v>
      </c>
      <c r="Q1866" s="236">
        <v>0</v>
      </c>
      <c r="R1866" s="236">
        <f>Q1866*H1866</f>
        <v>0</v>
      </c>
      <c r="S1866" s="236">
        <v>0</v>
      </c>
      <c r="T1866" s="237">
        <f>S1866*H1866</f>
        <v>0</v>
      </c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R1866" s="238" t="s">
        <v>324</v>
      </c>
      <c r="AT1866" s="238" t="s">
        <v>179</v>
      </c>
      <c r="AU1866" s="238" t="s">
        <v>177</v>
      </c>
      <c r="AY1866" s="18" t="s">
        <v>176</v>
      </c>
      <c r="BE1866" s="239">
        <f>IF(N1866="základní",J1866,0)</f>
        <v>0</v>
      </c>
      <c r="BF1866" s="239">
        <f>IF(N1866="snížená",J1866,0)</f>
        <v>0</v>
      </c>
      <c r="BG1866" s="239">
        <f>IF(N1866="zákl. přenesená",J1866,0)</f>
        <v>0</v>
      </c>
      <c r="BH1866" s="239">
        <f>IF(N1866="sníž. přenesená",J1866,0)</f>
        <v>0</v>
      </c>
      <c r="BI1866" s="239">
        <f>IF(N1866="nulová",J1866,0)</f>
        <v>0</v>
      </c>
      <c r="BJ1866" s="18" t="s">
        <v>83</v>
      </c>
      <c r="BK1866" s="239">
        <f>ROUND(I1866*H1866,2)</f>
        <v>0</v>
      </c>
      <c r="BL1866" s="18" t="s">
        <v>324</v>
      </c>
      <c r="BM1866" s="238" t="s">
        <v>1529</v>
      </c>
    </row>
    <row r="1867" s="2" customFormat="1" ht="44.25" customHeight="1">
      <c r="A1867" s="39"/>
      <c r="B1867" s="40"/>
      <c r="C1867" s="227" t="s">
        <v>1530</v>
      </c>
      <c r="D1867" s="227" t="s">
        <v>179</v>
      </c>
      <c r="E1867" s="228" t="s">
        <v>1531</v>
      </c>
      <c r="F1867" s="229" t="s">
        <v>1532</v>
      </c>
      <c r="G1867" s="230" t="s">
        <v>1528</v>
      </c>
      <c r="H1867" s="231">
        <v>1</v>
      </c>
      <c r="I1867" s="232"/>
      <c r="J1867" s="233">
        <f>ROUND(I1867*H1867,2)</f>
        <v>0</v>
      </c>
      <c r="K1867" s="229" t="s">
        <v>1</v>
      </c>
      <c r="L1867" s="45"/>
      <c r="M1867" s="234" t="s">
        <v>1</v>
      </c>
      <c r="N1867" s="235" t="s">
        <v>41</v>
      </c>
      <c r="O1867" s="92"/>
      <c r="P1867" s="236">
        <f>O1867*H1867</f>
        <v>0</v>
      </c>
      <c r="Q1867" s="236">
        <v>0</v>
      </c>
      <c r="R1867" s="236">
        <f>Q1867*H1867</f>
        <v>0</v>
      </c>
      <c r="S1867" s="236">
        <v>0</v>
      </c>
      <c r="T1867" s="237">
        <f>S1867*H1867</f>
        <v>0</v>
      </c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R1867" s="238" t="s">
        <v>324</v>
      </c>
      <c r="AT1867" s="238" t="s">
        <v>179</v>
      </c>
      <c r="AU1867" s="238" t="s">
        <v>177</v>
      </c>
      <c r="AY1867" s="18" t="s">
        <v>176</v>
      </c>
      <c r="BE1867" s="239">
        <f>IF(N1867="základní",J1867,0)</f>
        <v>0</v>
      </c>
      <c r="BF1867" s="239">
        <f>IF(N1867="snížená",J1867,0)</f>
        <v>0</v>
      </c>
      <c r="BG1867" s="239">
        <f>IF(N1867="zákl. přenesená",J1867,0)</f>
        <v>0</v>
      </c>
      <c r="BH1867" s="239">
        <f>IF(N1867="sníž. přenesená",J1867,0)</f>
        <v>0</v>
      </c>
      <c r="BI1867" s="239">
        <f>IF(N1867="nulová",J1867,0)</f>
        <v>0</v>
      </c>
      <c r="BJ1867" s="18" t="s">
        <v>83</v>
      </c>
      <c r="BK1867" s="239">
        <f>ROUND(I1867*H1867,2)</f>
        <v>0</v>
      </c>
      <c r="BL1867" s="18" t="s">
        <v>324</v>
      </c>
      <c r="BM1867" s="238" t="s">
        <v>1533</v>
      </c>
    </row>
    <row r="1868" s="2" customFormat="1" ht="44.25" customHeight="1">
      <c r="A1868" s="39"/>
      <c r="B1868" s="40"/>
      <c r="C1868" s="227" t="s">
        <v>1534</v>
      </c>
      <c r="D1868" s="227" t="s">
        <v>179</v>
      </c>
      <c r="E1868" s="228" t="s">
        <v>1535</v>
      </c>
      <c r="F1868" s="229" t="s">
        <v>1536</v>
      </c>
      <c r="G1868" s="230" t="s">
        <v>1528</v>
      </c>
      <c r="H1868" s="231">
        <v>1</v>
      </c>
      <c r="I1868" s="232"/>
      <c r="J1868" s="233">
        <f>ROUND(I1868*H1868,2)</f>
        <v>0</v>
      </c>
      <c r="K1868" s="229" t="s">
        <v>1</v>
      </c>
      <c r="L1868" s="45"/>
      <c r="M1868" s="234" t="s">
        <v>1</v>
      </c>
      <c r="N1868" s="235" t="s">
        <v>41</v>
      </c>
      <c r="O1868" s="92"/>
      <c r="P1868" s="236">
        <f>O1868*H1868</f>
        <v>0</v>
      </c>
      <c r="Q1868" s="236">
        <v>0</v>
      </c>
      <c r="R1868" s="236">
        <f>Q1868*H1868</f>
        <v>0</v>
      </c>
      <c r="S1868" s="236">
        <v>0</v>
      </c>
      <c r="T1868" s="237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38" t="s">
        <v>324</v>
      </c>
      <c r="AT1868" s="238" t="s">
        <v>179</v>
      </c>
      <c r="AU1868" s="238" t="s">
        <v>177</v>
      </c>
      <c r="AY1868" s="18" t="s">
        <v>176</v>
      </c>
      <c r="BE1868" s="239">
        <f>IF(N1868="základní",J1868,0)</f>
        <v>0</v>
      </c>
      <c r="BF1868" s="239">
        <f>IF(N1868="snížená",J1868,0)</f>
        <v>0</v>
      </c>
      <c r="BG1868" s="239">
        <f>IF(N1868="zákl. přenesená",J1868,0)</f>
        <v>0</v>
      </c>
      <c r="BH1868" s="239">
        <f>IF(N1868="sníž. přenesená",J1868,0)</f>
        <v>0</v>
      </c>
      <c r="BI1868" s="239">
        <f>IF(N1868="nulová",J1868,0)</f>
        <v>0</v>
      </c>
      <c r="BJ1868" s="18" t="s">
        <v>83</v>
      </c>
      <c r="BK1868" s="239">
        <f>ROUND(I1868*H1868,2)</f>
        <v>0</v>
      </c>
      <c r="BL1868" s="18" t="s">
        <v>324</v>
      </c>
      <c r="BM1868" s="238" t="s">
        <v>1537</v>
      </c>
    </row>
    <row r="1869" s="2" customFormat="1" ht="44.25" customHeight="1">
      <c r="A1869" s="39"/>
      <c r="B1869" s="40"/>
      <c r="C1869" s="227" t="s">
        <v>1538</v>
      </c>
      <c r="D1869" s="227" t="s">
        <v>179</v>
      </c>
      <c r="E1869" s="228" t="s">
        <v>1539</v>
      </c>
      <c r="F1869" s="229" t="s">
        <v>1540</v>
      </c>
      <c r="G1869" s="230" t="s">
        <v>1528</v>
      </c>
      <c r="H1869" s="231">
        <v>1</v>
      </c>
      <c r="I1869" s="232"/>
      <c r="J1869" s="233">
        <f>ROUND(I1869*H1869,2)</f>
        <v>0</v>
      </c>
      <c r="K1869" s="229" t="s">
        <v>1</v>
      </c>
      <c r="L1869" s="45"/>
      <c r="M1869" s="234" t="s">
        <v>1</v>
      </c>
      <c r="N1869" s="235" t="s">
        <v>41</v>
      </c>
      <c r="O1869" s="92"/>
      <c r="P1869" s="236">
        <f>O1869*H1869</f>
        <v>0</v>
      </c>
      <c r="Q1869" s="236">
        <v>0</v>
      </c>
      <c r="R1869" s="236">
        <f>Q1869*H1869</f>
        <v>0</v>
      </c>
      <c r="S1869" s="236">
        <v>0</v>
      </c>
      <c r="T1869" s="237">
        <f>S1869*H1869</f>
        <v>0</v>
      </c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R1869" s="238" t="s">
        <v>324</v>
      </c>
      <c r="AT1869" s="238" t="s">
        <v>179</v>
      </c>
      <c r="AU1869" s="238" t="s">
        <v>177</v>
      </c>
      <c r="AY1869" s="18" t="s">
        <v>176</v>
      </c>
      <c r="BE1869" s="239">
        <f>IF(N1869="základní",J1869,0)</f>
        <v>0</v>
      </c>
      <c r="BF1869" s="239">
        <f>IF(N1869="snížená",J1869,0)</f>
        <v>0</v>
      </c>
      <c r="BG1869" s="239">
        <f>IF(N1869="zákl. přenesená",J1869,0)</f>
        <v>0</v>
      </c>
      <c r="BH1869" s="239">
        <f>IF(N1869="sníž. přenesená",J1869,0)</f>
        <v>0</v>
      </c>
      <c r="BI1869" s="239">
        <f>IF(N1869="nulová",J1869,0)</f>
        <v>0</v>
      </c>
      <c r="BJ1869" s="18" t="s">
        <v>83</v>
      </c>
      <c r="BK1869" s="239">
        <f>ROUND(I1869*H1869,2)</f>
        <v>0</v>
      </c>
      <c r="BL1869" s="18" t="s">
        <v>324</v>
      </c>
      <c r="BM1869" s="238" t="s">
        <v>1541</v>
      </c>
    </row>
    <row r="1870" s="2" customFormat="1" ht="44.25" customHeight="1">
      <c r="A1870" s="39"/>
      <c r="B1870" s="40"/>
      <c r="C1870" s="227" t="s">
        <v>1542</v>
      </c>
      <c r="D1870" s="227" t="s">
        <v>179</v>
      </c>
      <c r="E1870" s="228" t="s">
        <v>1543</v>
      </c>
      <c r="F1870" s="229" t="s">
        <v>1544</v>
      </c>
      <c r="G1870" s="230" t="s">
        <v>1528</v>
      </c>
      <c r="H1870" s="231">
        <v>1</v>
      </c>
      <c r="I1870" s="232"/>
      <c r="J1870" s="233">
        <f>ROUND(I1870*H1870,2)</f>
        <v>0</v>
      </c>
      <c r="K1870" s="229" t="s">
        <v>1</v>
      </c>
      <c r="L1870" s="45"/>
      <c r="M1870" s="234" t="s">
        <v>1</v>
      </c>
      <c r="N1870" s="235" t="s">
        <v>41</v>
      </c>
      <c r="O1870" s="92"/>
      <c r="P1870" s="236">
        <f>O1870*H1870</f>
        <v>0</v>
      </c>
      <c r="Q1870" s="236">
        <v>0</v>
      </c>
      <c r="R1870" s="236">
        <f>Q1870*H1870</f>
        <v>0</v>
      </c>
      <c r="S1870" s="236">
        <v>0</v>
      </c>
      <c r="T1870" s="237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38" t="s">
        <v>324</v>
      </c>
      <c r="AT1870" s="238" t="s">
        <v>179</v>
      </c>
      <c r="AU1870" s="238" t="s">
        <v>177</v>
      </c>
      <c r="AY1870" s="18" t="s">
        <v>176</v>
      </c>
      <c r="BE1870" s="239">
        <f>IF(N1870="základní",J1870,0)</f>
        <v>0</v>
      </c>
      <c r="BF1870" s="239">
        <f>IF(N1870="snížená",J1870,0)</f>
        <v>0</v>
      </c>
      <c r="BG1870" s="239">
        <f>IF(N1870="zákl. přenesená",J1870,0)</f>
        <v>0</v>
      </c>
      <c r="BH1870" s="239">
        <f>IF(N1870="sníž. přenesená",J1870,0)</f>
        <v>0</v>
      </c>
      <c r="BI1870" s="239">
        <f>IF(N1870="nulová",J1870,0)</f>
        <v>0</v>
      </c>
      <c r="BJ1870" s="18" t="s">
        <v>83</v>
      </c>
      <c r="BK1870" s="239">
        <f>ROUND(I1870*H1870,2)</f>
        <v>0</v>
      </c>
      <c r="BL1870" s="18" t="s">
        <v>324</v>
      </c>
      <c r="BM1870" s="238" t="s">
        <v>1545</v>
      </c>
    </row>
    <row r="1871" s="2" customFormat="1" ht="44.25" customHeight="1">
      <c r="A1871" s="39"/>
      <c r="B1871" s="40"/>
      <c r="C1871" s="227" t="s">
        <v>1546</v>
      </c>
      <c r="D1871" s="227" t="s">
        <v>179</v>
      </c>
      <c r="E1871" s="228" t="s">
        <v>1547</v>
      </c>
      <c r="F1871" s="229" t="s">
        <v>1548</v>
      </c>
      <c r="G1871" s="230" t="s">
        <v>1528</v>
      </c>
      <c r="H1871" s="231">
        <v>1</v>
      </c>
      <c r="I1871" s="232"/>
      <c r="J1871" s="233">
        <f>ROUND(I1871*H1871,2)</f>
        <v>0</v>
      </c>
      <c r="K1871" s="229" t="s">
        <v>1</v>
      </c>
      <c r="L1871" s="45"/>
      <c r="M1871" s="234" t="s">
        <v>1</v>
      </c>
      <c r="N1871" s="235" t="s">
        <v>41</v>
      </c>
      <c r="O1871" s="92"/>
      <c r="P1871" s="236">
        <f>O1871*H1871</f>
        <v>0</v>
      </c>
      <c r="Q1871" s="236">
        <v>0</v>
      </c>
      <c r="R1871" s="236">
        <f>Q1871*H1871</f>
        <v>0</v>
      </c>
      <c r="S1871" s="236">
        <v>0</v>
      </c>
      <c r="T1871" s="237">
        <f>S1871*H1871</f>
        <v>0</v>
      </c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R1871" s="238" t="s">
        <v>324</v>
      </c>
      <c r="AT1871" s="238" t="s">
        <v>179</v>
      </c>
      <c r="AU1871" s="238" t="s">
        <v>177</v>
      </c>
      <c r="AY1871" s="18" t="s">
        <v>176</v>
      </c>
      <c r="BE1871" s="239">
        <f>IF(N1871="základní",J1871,0)</f>
        <v>0</v>
      </c>
      <c r="BF1871" s="239">
        <f>IF(N1871="snížená",J1871,0)</f>
        <v>0</v>
      </c>
      <c r="BG1871" s="239">
        <f>IF(N1871="zákl. přenesená",J1871,0)</f>
        <v>0</v>
      </c>
      <c r="BH1871" s="239">
        <f>IF(N1871="sníž. přenesená",J1871,0)</f>
        <v>0</v>
      </c>
      <c r="BI1871" s="239">
        <f>IF(N1871="nulová",J1871,0)</f>
        <v>0</v>
      </c>
      <c r="BJ1871" s="18" t="s">
        <v>83</v>
      </c>
      <c r="BK1871" s="239">
        <f>ROUND(I1871*H1871,2)</f>
        <v>0</v>
      </c>
      <c r="BL1871" s="18" t="s">
        <v>324</v>
      </c>
      <c r="BM1871" s="238" t="s">
        <v>1549</v>
      </c>
    </row>
    <row r="1872" s="2" customFormat="1" ht="44.25" customHeight="1">
      <c r="A1872" s="39"/>
      <c r="B1872" s="40"/>
      <c r="C1872" s="227" t="s">
        <v>1550</v>
      </c>
      <c r="D1872" s="227" t="s">
        <v>179</v>
      </c>
      <c r="E1872" s="228" t="s">
        <v>1551</v>
      </c>
      <c r="F1872" s="229" t="s">
        <v>1552</v>
      </c>
      <c r="G1872" s="230" t="s">
        <v>1528</v>
      </c>
      <c r="H1872" s="231">
        <v>1</v>
      </c>
      <c r="I1872" s="232"/>
      <c r="J1872" s="233">
        <f>ROUND(I1872*H1872,2)</f>
        <v>0</v>
      </c>
      <c r="K1872" s="229" t="s">
        <v>1</v>
      </c>
      <c r="L1872" s="45"/>
      <c r="M1872" s="234" t="s">
        <v>1</v>
      </c>
      <c r="N1872" s="235" t="s">
        <v>41</v>
      </c>
      <c r="O1872" s="92"/>
      <c r="P1872" s="236">
        <f>O1872*H1872</f>
        <v>0</v>
      </c>
      <c r="Q1872" s="236">
        <v>0</v>
      </c>
      <c r="R1872" s="236">
        <f>Q1872*H1872</f>
        <v>0</v>
      </c>
      <c r="S1872" s="236">
        <v>0</v>
      </c>
      <c r="T1872" s="237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238" t="s">
        <v>324</v>
      </c>
      <c r="AT1872" s="238" t="s">
        <v>179</v>
      </c>
      <c r="AU1872" s="238" t="s">
        <v>177</v>
      </c>
      <c r="AY1872" s="18" t="s">
        <v>176</v>
      </c>
      <c r="BE1872" s="239">
        <f>IF(N1872="základní",J1872,0)</f>
        <v>0</v>
      </c>
      <c r="BF1872" s="239">
        <f>IF(N1872="snížená",J1872,0)</f>
        <v>0</v>
      </c>
      <c r="BG1872" s="239">
        <f>IF(N1872="zákl. přenesená",J1872,0)</f>
        <v>0</v>
      </c>
      <c r="BH1872" s="239">
        <f>IF(N1872="sníž. přenesená",J1872,0)</f>
        <v>0</v>
      </c>
      <c r="BI1872" s="239">
        <f>IF(N1872="nulová",J1872,0)</f>
        <v>0</v>
      </c>
      <c r="BJ1872" s="18" t="s">
        <v>83</v>
      </c>
      <c r="BK1872" s="239">
        <f>ROUND(I1872*H1872,2)</f>
        <v>0</v>
      </c>
      <c r="BL1872" s="18" t="s">
        <v>324</v>
      </c>
      <c r="BM1872" s="238" t="s">
        <v>1553</v>
      </c>
    </row>
    <row r="1873" s="2" customFormat="1" ht="37.8" customHeight="1">
      <c r="A1873" s="39"/>
      <c r="B1873" s="40"/>
      <c r="C1873" s="227" t="s">
        <v>1554</v>
      </c>
      <c r="D1873" s="227" t="s">
        <v>179</v>
      </c>
      <c r="E1873" s="228" t="s">
        <v>1555</v>
      </c>
      <c r="F1873" s="229" t="s">
        <v>1556</v>
      </c>
      <c r="G1873" s="230" t="s">
        <v>1528</v>
      </c>
      <c r="H1873" s="231">
        <v>1</v>
      </c>
      <c r="I1873" s="232"/>
      <c r="J1873" s="233">
        <f>ROUND(I1873*H1873,2)</f>
        <v>0</v>
      </c>
      <c r="K1873" s="229" t="s">
        <v>1</v>
      </c>
      <c r="L1873" s="45"/>
      <c r="M1873" s="234" t="s">
        <v>1</v>
      </c>
      <c r="N1873" s="235" t="s">
        <v>41</v>
      </c>
      <c r="O1873" s="92"/>
      <c r="P1873" s="236">
        <f>O1873*H1873</f>
        <v>0</v>
      </c>
      <c r="Q1873" s="236">
        <v>0</v>
      </c>
      <c r="R1873" s="236">
        <f>Q1873*H1873</f>
        <v>0</v>
      </c>
      <c r="S1873" s="236">
        <v>0</v>
      </c>
      <c r="T1873" s="237">
        <f>S1873*H1873</f>
        <v>0</v>
      </c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R1873" s="238" t="s">
        <v>324</v>
      </c>
      <c r="AT1873" s="238" t="s">
        <v>179</v>
      </c>
      <c r="AU1873" s="238" t="s">
        <v>177</v>
      </c>
      <c r="AY1873" s="18" t="s">
        <v>176</v>
      </c>
      <c r="BE1873" s="239">
        <f>IF(N1873="základní",J1873,0)</f>
        <v>0</v>
      </c>
      <c r="BF1873" s="239">
        <f>IF(N1873="snížená",J1873,0)</f>
        <v>0</v>
      </c>
      <c r="BG1873" s="239">
        <f>IF(N1873="zákl. přenesená",J1873,0)</f>
        <v>0</v>
      </c>
      <c r="BH1873" s="239">
        <f>IF(N1873="sníž. přenesená",J1873,0)</f>
        <v>0</v>
      </c>
      <c r="BI1873" s="239">
        <f>IF(N1873="nulová",J1873,0)</f>
        <v>0</v>
      </c>
      <c r="BJ1873" s="18" t="s">
        <v>83</v>
      </c>
      <c r="BK1873" s="239">
        <f>ROUND(I1873*H1873,2)</f>
        <v>0</v>
      </c>
      <c r="BL1873" s="18" t="s">
        <v>324</v>
      </c>
      <c r="BM1873" s="238" t="s">
        <v>1557</v>
      </c>
    </row>
    <row r="1874" s="2" customFormat="1" ht="44.25" customHeight="1">
      <c r="A1874" s="39"/>
      <c r="B1874" s="40"/>
      <c r="C1874" s="227" t="s">
        <v>1558</v>
      </c>
      <c r="D1874" s="227" t="s">
        <v>179</v>
      </c>
      <c r="E1874" s="228" t="s">
        <v>1559</v>
      </c>
      <c r="F1874" s="229" t="s">
        <v>1560</v>
      </c>
      <c r="G1874" s="230" t="s">
        <v>1528</v>
      </c>
      <c r="H1874" s="231">
        <v>1</v>
      </c>
      <c r="I1874" s="232"/>
      <c r="J1874" s="233">
        <f>ROUND(I1874*H1874,2)</f>
        <v>0</v>
      </c>
      <c r="K1874" s="229" t="s">
        <v>1</v>
      </c>
      <c r="L1874" s="45"/>
      <c r="M1874" s="234" t="s">
        <v>1</v>
      </c>
      <c r="N1874" s="235" t="s">
        <v>41</v>
      </c>
      <c r="O1874" s="92"/>
      <c r="P1874" s="236">
        <f>O1874*H1874</f>
        <v>0</v>
      </c>
      <c r="Q1874" s="236">
        <v>0</v>
      </c>
      <c r="R1874" s="236">
        <f>Q1874*H1874</f>
        <v>0</v>
      </c>
      <c r="S1874" s="236">
        <v>0</v>
      </c>
      <c r="T1874" s="237">
        <f>S1874*H1874</f>
        <v>0</v>
      </c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R1874" s="238" t="s">
        <v>324</v>
      </c>
      <c r="AT1874" s="238" t="s">
        <v>179</v>
      </c>
      <c r="AU1874" s="238" t="s">
        <v>177</v>
      </c>
      <c r="AY1874" s="18" t="s">
        <v>176</v>
      </c>
      <c r="BE1874" s="239">
        <f>IF(N1874="základní",J1874,0)</f>
        <v>0</v>
      </c>
      <c r="BF1874" s="239">
        <f>IF(N1874="snížená",J1874,0)</f>
        <v>0</v>
      </c>
      <c r="BG1874" s="239">
        <f>IF(N1874="zákl. přenesená",J1874,0)</f>
        <v>0</v>
      </c>
      <c r="BH1874" s="239">
        <f>IF(N1874="sníž. přenesená",J1874,0)</f>
        <v>0</v>
      </c>
      <c r="BI1874" s="239">
        <f>IF(N1874="nulová",J1874,0)</f>
        <v>0</v>
      </c>
      <c r="BJ1874" s="18" t="s">
        <v>83</v>
      </c>
      <c r="BK1874" s="239">
        <f>ROUND(I1874*H1874,2)</f>
        <v>0</v>
      </c>
      <c r="BL1874" s="18" t="s">
        <v>324</v>
      </c>
      <c r="BM1874" s="238" t="s">
        <v>1561</v>
      </c>
    </row>
    <row r="1875" s="2" customFormat="1" ht="44.25" customHeight="1">
      <c r="A1875" s="39"/>
      <c r="B1875" s="40"/>
      <c r="C1875" s="227" t="s">
        <v>1562</v>
      </c>
      <c r="D1875" s="227" t="s">
        <v>179</v>
      </c>
      <c r="E1875" s="228" t="s">
        <v>1563</v>
      </c>
      <c r="F1875" s="229" t="s">
        <v>1564</v>
      </c>
      <c r="G1875" s="230" t="s">
        <v>1528</v>
      </c>
      <c r="H1875" s="231">
        <v>1</v>
      </c>
      <c r="I1875" s="232"/>
      <c r="J1875" s="233">
        <f>ROUND(I1875*H1875,2)</f>
        <v>0</v>
      </c>
      <c r="K1875" s="229" t="s">
        <v>1</v>
      </c>
      <c r="L1875" s="45"/>
      <c r="M1875" s="234" t="s">
        <v>1</v>
      </c>
      <c r="N1875" s="235" t="s">
        <v>41</v>
      </c>
      <c r="O1875" s="92"/>
      <c r="P1875" s="236">
        <f>O1875*H1875</f>
        <v>0</v>
      </c>
      <c r="Q1875" s="236">
        <v>0</v>
      </c>
      <c r="R1875" s="236">
        <f>Q1875*H1875</f>
        <v>0</v>
      </c>
      <c r="S1875" s="236">
        <v>0</v>
      </c>
      <c r="T1875" s="237">
        <f>S1875*H1875</f>
        <v>0</v>
      </c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R1875" s="238" t="s">
        <v>324</v>
      </c>
      <c r="AT1875" s="238" t="s">
        <v>179</v>
      </c>
      <c r="AU1875" s="238" t="s">
        <v>177</v>
      </c>
      <c r="AY1875" s="18" t="s">
        <v>176</v>
      </c>
      <c r="BE1875" s="239">
        <f>IF(N1875="základní",J1875,0)</f>
        <v>0</v>
      </c>
      <c r="BF1875" s="239">
        <f>IF(N1875="snížená",J1875,0)</f>
        <v>0</v>
      </c>
      <c r="BG1875" s="239">
        <f>IF(N1875="zákl. přenesená",J1875,0)</f>
        <v>0</v>
      </c>
      <c r="BH1875" s="239">
        <f>IF(N1875="sníž. přenesená",J1875,0)</f>
        <v>0</v>
      </c>
      <c r="BI1875" s="239">
        <f>IF(N1875="nulová",J1875,0)</f>
        <v>0</v>
      </c>
      <c r="BJ1875" s="18" t="s">
        <v>83</v>
      </c>
      <c r="BK1875" s="239">
        <f>ROUND(I1875*H1875,2)</f>
        <v>0</v>
      </c>
      <c r="BL1875" s="18" t="s">
        <v>324</v>
      </c>
      <c r="BM1875" s="238" t="s">
        <v>1565</v>
      </c>
    </row>
    <row r="1876" s="2" customFormat="1" ht="44.25" customHeight="1">
      <c r="A1876" s="39"/>
      <c r="B1876" s="40"/>
      <c r="C1876" s="227" t="s">
        <v>1566</v>
      </c>
      <c r="D1876" s="227" t="s">
        <v>179</v>
      </c>
      <c r="E1876" s="228" t="s">
        <v>1567</v>
      </c>
      <c r="F1876" s="229" t="s">
        <v>1568</v>
      </c>
      <c r="G1876" s="230" t="s">
        <v>1528</v>
      </c>
      <c r="H1876" s="231">
        <v>1</v>
      </c>
      <c r="I1876" s="232"/>
      <c r="J1876" s="233">
        <f>ROUND(I1876*H1876,2)</f>
        <v>0</v>
      </c>
      <c r="K1876" s="229" t="s">
        <v>1</v>
      </c>
      <c r="L1876" s="45"/>
      <c r="M1876" s="234" t="s">
        <v>1</v>
      </c>
      <c r="N1876" s="235" t="s">
        <v>41</v>
      </c>
      <c r="O1876" s="92"/>
      <c r="P1876" s="236">
        <f>O1876*H1876</f>
        <v>0</v>
      </c>
      <c r="Q1876" s="236">
        <v>0</v>
      </c>
      <c r="R1876" s="236">
        <f>Q1876*H1876</f>
        <v>0</v>
      </c>
      <c r="S1876" s="236">
        <v>0</v>
      </c>
      <c r="T1876" s="237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38" t="s">
        <v>324</v>
      </c>
      <c r="AT1876" s="238" t="s">
        <v>179</v>
      </c>
      <c r="AU1876" s="238" t="s">
        <v>177</v>
      </c>
      <c r="AY1876" s="18" t="s">
        <v>176</v>
      </c>
      <c r="BE1876" s="239">
        <f>IF(N1876="základní",J1876,0)</f>
        <v>0</v>
      </c>
      <c r="BF1876" s="239">
        <f>IF(N1876="snížená",J1876,0)</f>
        <v>0</v>
      </c>
      <c r="BG1876" s="239">
        <f>IF(N1876="zákl. přenesená",J1876,0)</f>
        <v>0</v>
      </c>
      <c r="BH1876" s="239">
        <f>IF(N1876="sníž. přenesená",J1876,0)</f>
        <v>0</v>
      </c>
      <c r="BI1876" s="239">
        <f>IF(N1876="nulová",J1876,0)</f>
        <v>0</v>
      </c>
      <c r="BJ1876" s="18" t="s">
        <v>83</v>
      </c>
      <c r="BK1876" s="239">
        <f>ROUND(I1876*H1876,2)</f>
        <v>0</v>
      </c>
      <c r="BL1876" s="18" t="s">
        <v>324</v>
      </c>
      <c r="BM1876" s="238" t="s">
        <v>1569</v>
      </c>
    </row>
    <row r="1877" s="2" customFormat="1" ht="44.25" customHeight="1">
      <c r="A1877" s="39"/>
      <c r="B1877" s="40"/>
      <c r="C1877" s="227" t="s">
        <v>1570</v>
      </c>
      <c r="D1877" s="227" t="s">
        <v>179</v>
      </c>
      <c r="E1877" s="228" t="s">
        <v>1571</v>
      </c>
      <c r="F1877" s="229" t="s">
        <v>1572</v>
      </c>
      <c r="G1877" s="230" t="s">
        <v>1528</v>
      </c>
      <c r="H1877" s="231">
        <v>1</v>
      </c>
      <c r="I1877" s="232"/>
      <c r="J1877" s="233">
        <f>ROUND(I1877*H1877,2)</f>
        <v>0</v>
      </c>
      <c r="K1877" s="229" t="s">
        <v>1</v>
      </c>
      <c r="L1877" s="45"/>
      <c r="M1877" s="234" t="s">
        <v>1</v>
      </c>
      <c r="N1877" s="235" t="s">
        <v>41</v>
      </c>
      <c r="O1877" s="92"/>
      <c r="P1877" s="236">
        <f>O1877*H1877</f>
        <v>0</v>
      </c>
      <c r="Q1877" s="236">
        <v>0</v>
      </c>
      <c r="R1877" s="236">
        <f>Q1877*H1877</f>
        <v>0</v>
      </c>
      <c r="S1877" s="236">
        <v>0</v>
      </c>
      <c r="T1877" s="237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238" t="s">
        <v>324</v>
      </c>
      <c r="AT1877" s="238" t="s">
        <v>179</v>
      </c>
      <c r="AU1877" s="238" t="s">
        <v>177</v>
      </c>
      <c r="AY1877" s="18" t="s">
        <v>176</v>
      </c>
      <c r="BE1877" s="239">
        <f>IF(N1877="základní",J1877,0)</f>
        <v>0</v>
      </c>
      <c r="BF1877" s="239">
        <f>IF(N1877="snížená",J1877,0)</f>
        <v>0</v>
      </c>
      <c r="BG1877" s="239">
        <f>IF(N1877="zákl. přenesená",J1877,0)</f>
        <v>0</v>
      </c>
      <c r="BH1877" s="239">
        <f>IF(N1877="sníž. přenesená",J1877,0)</f>
        <v>0</v>
      </c>
      <c r="BI1877" s="239">
        <f>IF(N1877="nulová",J1877,0)</f>
        <v>0</v>
      </c>
      <c r="BJ1877" s="18" t="s">
        <v>83</v>
      </c>
      <c r="BK1877" s="239">
        <f>ROUND(I1877*H1877,2)</f>
        <v>0</v>
      </c>
      <c r="BL1877" s="18" t="s">
        <v>324</v>
      </c>
      <c r="BM1877" s="238" t="s">
        <v>1573</v>
      </c>
    </row>
    <row r="1878" s="2" customFormat="1" ht="44.25" customHeight="1">
      <c r="A1878" s="39"/>
      <c r="B1878" s="40"/>
      <c r="C1878" s="227" t="s">
        <v>1574</v>
      </c>
      <c r="D1878" s="227" t="s">
        <v>179</v>
      </c>
      <c r="E1878" s="228" t="s">
        <v>1575</v>
      </c>
      <c r="F1878" s="229" t="s">
        <v>1576</v>
      </c>
      <c r="G1878" s="230" t="s">
        <v>1528</v>
      </c>
      <c r="H1878" s="231">
        <v>1</v>
      </c>
      <c r="I1878" s="232"/>
      <c r="J1878" s="233">
        <f>ROUND(I1878*H1878,2)</f>
        <v>0</v>
      </c>
      <c r="K1878" s="229" t="s">
        <v>1</v>
      </c>
      <c r="L1878" s="45"/>
      <c r="M1878" s="234" t="s">
        <v>1</v>
      </c>
      <c r="N1878" s="235" t="s">
        <v>41</v>
      </c>
      <c r="O1878" s="92"/>
      <c r="P1878" s="236">
        <f>O1878*H1878</f>
        <v>0</v>
      </c>
      <c r="Q1878" s="236">
        <v>0</v>
      </c>
      <c r="R1878" s="236">
        <f>Q1878*H1878</f>
        <v>0</v>
      </c>
      <c r="S1878" s="236">
        <v>0</v>
      </c>
      <c r="T1878" s="237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38" t="s">
        <v>324</v>
      </c>
      <c r="AT1878" s="238" t="s">
        <v>179</v>
      </c>
      <c r="AU1878" s="238" t="s">
        <v>177</v>
      </c>
      <c r="AY1878" s="18" t="s">
        <v>176</v>
      </c>
      <c r="BE1878" s="239">
        <f>IF(N1878="základní",J1878,0)</f>
        <v>0</v>
      </c>
      <c r="BF1878" s="239">
        <f>IF(N1878="snížená",J1878,0)</f>
        <v>0</v>
      </c>
      <c r="BG1878" s="239">
        <f>IF(N1878="zákl. přenesená",J1878,0)</f>
        <v>0</v>
      </c>
      <c r="BH1878" s="239">
        <f>IF(N1878="sníž. přenesená",J1878,0)</f>
        <v>0</v>
      </c>
      <c r="BI1878" s="239">
        <f>IF(N1878="nulová",J1878,0)</f>
        <v>0</v>
      </c>
      <c r="BJ1878" s="18" t="s">
        <v>83</v>
      </c>
      <c r="BK1878" s="239">
        <f>ROUND(I1878*H1878,2)</f>
        <v>0</v>
      </c>
      <c r="BL1878" s="18" t="s">
        <v>324</v>
      </c>
      <c r="BM1878" s="238" t="s">
        <v>1577</v>
      </c>
    </row>
    <row r="1879" s="2" customFormat="1" ht="44.25" customHeight="1">
      <c r="A1879" s="39"/>
      <c r="B1879" s="40"/>
      <c r="C1879" s="227" t="s">
        <v>1578</v>
      </c>
      <c r="D1879" s="227" t="s">
        <v>179</v>
      </c>
      <c r="E1879" s="228" t="s">
        <v>1579</v>
      </c>
      <c r="F1879" s="229" t="s">
        <v>1580</v>
      </c>
      <c r="G1879" s="230" t="s">
        <v>1528</v>
      </c>
      <c r="H1879" s="231">
        <v>1</v>
      </c>
      <c r="I1879" s="232"/>
      <c r="J1879" s="233">
        <f>ROUND(I1879*H1879,2)</f>
        <v>0</v>
      </c>
      <c r="K1879" s="229" t="s">
        <v>1</v>
      </c>
      <c r="L1879" s="45"/>
      <c r="M1879" s="234" t="s">
        <v>1</v>
      </c>
      <c r="N1879" s="235" t="s">
        <v>41</v>
      </c>
      <c r="O1879" s="92"/>
      <c r="P1879" s="236">
        <f>O1879*H1879</f>
        <v>0</v>
      </c>
      <c r="Q1879" s="236">
        <v>0</v>
      </c>
      <c r="R1879" s="236">
        <f>Q1879*H1879</f>
        <v>0</v>
      </c>
      <c r="S1879" s="236">
        <v>0</v>
      </c>
      <c r="T1879" s="237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38" t="s">
        <v>324</v>
      </c>
      <c r="AT1879" s="238" t="s">
        <v>179</v>
      </c>
      <c r="AU1879" s="238" t="s">
        <v>177</v>
      </c>
      <c r="AY1879" s="18" t="s">
        <v>176</v>
      </c>
      <c r="BE1879" s="239">
        <f>IF(N1879="základní",J1879,0)</f>
        <v>0</v>
      </c>
      <c r="BF1879" s="239">
        <f>IF(N1879="snížená",J1879,0)</f>
        <v>0</v>
      </c>
      <c r="BG1879" s="239">
        <f>IF(N1879="zákl. přenesená",J1879,0)</f>
        <v>0</v>
      </c>
      <c r="BH1879" s="239">
        <f>IF(N1879="sníž. přenesená",J1879,0)</f>
        <v>0</v>
      </c>
      <c r="BI1879" s="239">
        <f>IF(N1879="nulová",J1879,0)</f>
        <v>0</v>
      </c>
      <c r="BJ1879" s="18" t="s">
        <v>83</v>
      </c>
      <c r="BK1879" s="239">
        <f>ROUND(I1879*H1879,2)</f>
        <v>0</v>
      </c>
      <c r="BL1879" s="18" t="s">
        <v>324</v>
      </c>
      <c r="BM1879" s="238" t="s">
        <v>1581</v>
      </c>
    </row>
    <row r="1880" s="2" customFormat="1" ht="44.25" customHeight="1">
      <c r="A1880" s="39"/>
      <c r="B1880" s="40"/>
      <c r="C1880" s="227" t="s">
        <v>1582</v>
      </c>
      <c r="D1880" s="227" t="s">
        <v>179</v>
      </c>
      <c r="E1880" s="228" t="s">
        <v>1583</v>
      </c>
      <c r="F1880" s="229" t="s">
        <v>1584</v>
      </c>
      <c r="G1880" s="230" t="s">
        <v>1528</v>
      </c>
      <c r="H1880" s="231">
        <v>1</v>
      </c>
      <c r="I1880" s="232"/>
      <c r="J1880" s="233">
        <f>ROUND(I1880*H1880,2)</f>
        <v>0</v>
      </c>
      <c r="K1880" s="229" t="s">
        <v>1</v>
      </c>
      <c r="L1880" s="45"/>
      <c r="M1880" s="234" t="s">
        <v>1</v>
      </c>
      <c r="N1880" s="235" t="s">
        <v>41</v>
      </c>
      <c r="O1880" s="92"/>
      <c r="P1880" s="236">
        <f>O1880*H1880</f>
        <v>0</v>
      </c>
      <c r="Q1880" s="236">
        <v>0</v>
      </c>
      <c r="R1880" s="236">
        <f>Q1880*H1880</f>
        <v>0</v>
      </c>
      <c r="S1880" s="236">
        <v>0</v>
      </c>
      <c r="T1880" s="237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8" t="s">
        <v>324</v>
      </c>
      <c r="AT1880" s="238" t="s">
        <v>179</v>
      </c>
      <c r="AU1880" s="238" t="s">
        <v>177</v>
      </c>
      <c r="AY1880" s="18" t="s">
        <v>176</v>
      </c>
      <c r="BE1880" s="239">
        <f>IF(N1880="základní",J1880,0)</f>
        <v>0</v>
      </c>
      <c r="BF1880" s="239">
        <f>IF(N1880="snížená",J1880,0)</f>
        <v>0</v>
      </c>
      <c r="BG1880" s="239">
        <f>IF(N1880="zákl. přenesená",J1880,0)</f>
        <v>0</v>
      </c>
      <c r="BH1880" s="239">
        <f>IF(N1880="sníž. přenesená",J1880,0)</f>
        <v>0</v>
      </c>
      <c r="BI1880" s="239">
        <f>IF(N1880="nulová",J1880,0)</f>
        <v>0</v>
      </c>
      <c r="BJ1880" s="18" t="s">
        <v>83</v>
      </c>
      <c r="BK1880" s="239">
        <f>ROUND(I1880*H1880,2)</f>
        <v>0</v>
      </c>
      <c r="BL1880" s="18" t="s">
        <v>324</v>
      </c>
      <c r="BM1880" s="238" t="s">
        <v>1585</v>
      </c>
    </row>
    <row r="1881" s="2" customFormat="1" ht="44.25" customHeight="1">
      <c r="A1881" s="39"/>
      <c r="B1881" s="40"/>
      <c r="C1881" s="227" t="s">
        <v>1586</v>
      </c>
      <c r="D1881" s="227" t="s">
        <v>179</v>
      </c>
      <c r="E1881" s="228" t="s">
        <v>1587</v>
      </c>
      <c r="F1881" s="229" t="s">
        <v>1588</v>
      </c>
      <c r="G1881" s="230" t="s">
        <v>1528</v>
      </c>
      <c r="H1881" s="231">
        <v>1</v>
      </c>
      <c r="I1881" s="232"/>
      <c r="J1881" s="233">
        <f>ROUND(I1881*H1881,2)</f>
        <v>0</v>
      </c>
      <c r="K1881" s="229" t="s">
        <v>1</v>
      </c>
      <c r="L1881" s="45"/>
      <c r="M1881" s="234" t="s">
        <v>1</v>
      </c>
      <c r="N1881" s="235" t="s">
        <v>41</v>
      </c>
      <c r="O1881" s="92"/>
      <c r="P1881" s="236">
        <f>O1881*H1881</f>
        <v>0</v>
      </c>
      <c r="Q1881" s="236">
        <v>0</v>
      </c>
      <c r="R1881" s="236">
        <f>Q1881*H1881</f>
        <v>0</v>
      </c>
      <c r="S1881" s="236">
        <v>0</v>
      </c>
      <c r="T1881" s="237">
        <f>S1881*H1881</f>
        <v>0</v>
      </c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R1881" s="238" t="s">
        <v>324</v>
      </c>
      <c r="AT1881" s="238" t="s">
        <v>179</v>
      </c>
      <c r="AU1881" s="238" t="s">
        <v>177</v>
      </c>
      <c r="AY1881" s="18" t="s">
        <v>176</v>
      </c>
      <c r="BE1881" s="239">
        <f>IF(N1881="základní",J1881,0)</f>
        <v>0</v>
      </c>
      <c r="BF1881" s="239">
        <f>IF(N1881="snížená",J1881,0)</f>
        <v>0</v>
      </c>
      <c r="BG1881" s="239">
        <f>IF(N1881="zákl. přenesená",J1881,0)</f>
        <v>0</v>
      </c>
      <c r="BH1881" s="239">
        <f>IF(N1881="sníž. přenesená",J1881,0)</f>
        <v>0</v>
      </c>
      <c r="BI1881" s="239">
        <f>IF(N1881="nulová",J1881,0)</f>
        <v>0</v>
      </c>
      <c r="BJ1881" s="18" t="s">
        <v>83</v>
      </c>
      <c r="BK1881" s="239">
        <f>ROUND(I1881*H1881,2)</f>
        <v>0</v>
      </c>
      <c r="BL1881" s="18" t="s">
        <v>324</v>
      </c>
      <c r="BM1881" s="238" t="s">
        <v>1589</v>
      </c>
    </row>
    <row r="1882" s="2" customFormat="1" ht="44.25" customHeight="1">
      <c r="A1882" s="39"/>
      <c r="B1882" s="40"/>
      <c r="C1882" s="227" t="s">
        <v>1590</v>
      </c>
      <c r="D1882" s="227" t="s">
        <v>179</v>
      </c>
      <c r="E1882" s="228" t="s">
        <v>1591</v>
      </c>
      <c r="F1882" s="229" t="s">
        <v>1592</v>
      </c>
      <c r="G1882" s="230" t="s">
        <v>1528</v>
      </c>
      <c r="H1882" s="231">
        <v>1</v>
      </c>
      <c r="I1882" s="232"/>
      <c r="J1882" s="233">
        <f>ROUND(I1882*H1882,2)</f>
        <v>0</v>
      </c>
      <c r="K1882" s="229" t="s">
        <v>1</v>
      </c>
      <c r="L1882" s="45"/>
      <c r="M1882" s="234" t="s">
        <v>1</v>
      </c>
      <c r="N1882" s="235" t="s">
        <v>41</v>
      </c>
      <c r="O1882" s="92"/>
      <c r="P1882" s="236">
        <f>O1882*H1882</f>
        <v>0</v>
      </c>
      <c r="Q1882" s="236">
        <v>0</v>
      </c>
      <c r="R1882" s="236">
        <f>Q1882*H1882</f>
        <v>0</v>
      </c>
      <c r="S1882" s="236">
        <v>0</v>
      </c>
      <c r="T1882" s="237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8" t="s">
        <v>324</v>
      </c>
      <c r="AT1882" s="238" t="s">
        <v>179</v>
      </c>
      <c r="AU1882" s="238" t="s">
        <v>177</v>
      </c>
      <c r="AY1882" s="18" t="s">
        <v>176</v>
      </c>
      <c r="BE1882" s="239">
        <f>IF(N1882="základní",J1882,0)</f>
        <v>0</v>
      </c>
      <c r="BF1882" s="239">
        <f>IF(N1882="snížená",J1882,0)</f>
        <v>0</v>
      </c>
      <c r="BG1882" s="239">
        <f>IF(N1882="zákl. přenesená",J1882,0)</f>
        <v>0</v>
      </c>
      <c r="BH1882" s="239">
        <f>IF(N1882="sníž. přenesená",J1882,0)</f>
        <v>0</v>
      </c>
      <c r="BI1882" s="239">
        <f>IF(N1882="nulová",J1882,0)</f>
        <v>0</v>
      </c>
      <c r="BJ1882" s="18" t="s">
        <v>83</v>
      </c>
      <c r="BK1882" s="239">
        <f>ROUND(I1882*H1882,2)</f>
        <v>0</v>
      </c>
      <c r="BL1882" s="18" t="s">
        <v>324</v>
      </c>
      <c r="BM1882" s="238" t="s">
        <v>1593</v>
      </c>
    </row>
    <row r="1883" s="2" customFormat="1" ht="44.25" customHeight="1">
      <c r="A1883" s="39"/>
      <c r="B1883" s="40"/>
      <c r="C1883" s="227" t="s">
        <v>1594</v>
      </c>
      <c r="D1883" s="227" t="s">
        <v>179</v>
      </c>
      <c r="E1883" s="228" t="s">
        <v>1595</v>
      </c>
      <c r="F1883" s="229" t="s">
        <v>1596</v>
      </c>
      <c r="G1883" s="230" t="s">
        <v>1528</v>
      </c>
      <c r="H1883" s="231">
        <v>1</v>
      </c>
      <c r="I1883" s="232"/>
      <c r="J1883" s="233">
        <f>ROUND(I1883*H1883,2)</f>
        <v>0</v>
      </c>
      <c r="K1883" s="229" t="s">
        <v>1</v>
      </c>
      <c r="L1883" s="45"/>
      <c r="M1883" s="234" t="s">
        <v>1</v>
      </c>
      <c r="N1883" s="235" t="s">
        <v>41</v>
      </c>
      <c r="O1883" s="92"/>
      <c r="P1883" s="236">
        <f>O1883*H1883</f>
        <v>0</v>
      </c>
      <c r="Q1883" s="236">
        <v>0</v>
      </c>
      <c r="R1883" s="236">
        <f>Q1883*H1883</f>
        <v>0</v>
      </c>
      <c r="S1883" s="236">
        <v>0</v>
      </c>
      <c r="T1883" s="237">
        <f>S1883*H1883</f>
        <v>0</v>
      </c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R1883" s="238" t="s">
        <v>324</v>
      </c>
      <c r="AT1883" s="238" t="s">
        <v>179</v>
      </c>
      <c r="AU1883" s="238" t="s">
        <v>177</v>
      </c>
      <c r="AY1883" s="18" t="s">
        <v>176</v>
      </c>
      <c r="BE1883" s="239">
        <f>IF(N1883="základní",J1883,0)</f>
        <v>0</v>
      </c>
      <c r="BF1883" s="239">
        <f>IF(N1883="snížená",J1883,0)</f>
        <v>0</v>
      </c>
      <c r="BG1883" s="239">
        <f>IF(N1883="zákl. přenesená",J1883,0)</f>
        <v>0</v>
      </c>
      <c r="BH1883" s="239">
        <f>IF(N1883="sníž. přenesená",J1883,0)</f>
        <v>0</v>
      </c>
      <c r="BI1883" s="239">
        <f>IF(N1883="nulová",J1883,0)</f>
        <v>0</v>
      </c>
      <c r="BJ1883" s="18" t="s">
        <v>83</v>
      </c>
      <c r="BK1883" s="239">
        <f>ROUND(I1883*H1883,2)</f>
        <v>0</v>
      </c>
      <c r="BL1883" s="18" t="s">
        <v>324</v>
      </c>
      <c r="BM1883" s="238" t="s">
        <v>1597</v>
      </c>
    </row>
    <row r="1884" s="2" customFormat="1" ht="44.25" customHeight="1">
      <c r="A1884" s="39"/>
      <c r="B1884" s="40"/>
      <c r="C1884" s="227" t="s">
        <v>1598</v>
      </c>
      <c r="D1884" s="227" t="s">
        <v>179</v>
      </c>
      <c r="E1884" s="228" t="s">
        <v>1599</v>
      </c>
      <c r="F1884" s="229" t="s">
        <v>1600</v>
      </c>
      <c r="G1884" s="230" t="s">
        <v>1528</v>
      </c>
      <c r="H1884" s="231">
        <v>1</v>
      </c>
      <c r="I1884" s="232"/>
      <c r="J1884" s="233">
        <f>ROUND(I1884*H1884,2)</f>
        <v>0</v>
      </c>
      <c r="K1884" s="229" t="s">
        <v>1</v>
      </c>
      <c r="L1884" s="45"/>
      <c r="M1884" s="234" t="s">
        <v>1</v>
      </c>
      <c r="N1884" s="235" t="s">
        <v>41</v>
      </c>
      <c r="O1884" s="92"/>
      <c r="P1884" s="236">
        <f>O1884*H1884</f>
        <v>0</v>
      </c>
      <c r="Q1884" s="236">
        <v>0</v>
      </c>
      <c r="R1884" s="236">
        <f>Q1884*H1884</f>
        <v>0</v>
      </c>
      <c r="S1884" s="236">
        <v>0</v>
      </c>
      <c r="T1884" s="237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8" t="s">
        <v>324</v>
      </c>
      <c r="AT1884" s="238" t="s">
        <v>179</v>
      </c>
      <c r="AU1884" s="238" t="s">
        <v>177</v>
      </c>
      <c r="AY1884" s="18" t="s">
        <v>176</v>
      </c>
      <c r="BE1884" s="239">
        <f>IF(N1884="základní",J1884,0)</f>
        <v>0</v>
      </c>
      <c r="BF1884" s="239">
        <f>IF(N1884="snížená",J1884,0)</f>
        <v>0</v>
      </c>
      <c r="BG1884" s="239">
        <f>IF(N1884="zákl. přenesená",J1884,0)</f>
        <v>0</v>
      </c>
      <c r="BH1884" s="239">
        <f>IF(N1884="sníž. přenesená",J1884,0)</f>
        <v>0</v>
      </c>
      <c r="BI1884" s="239">
        <f>IF(N1884="nulová",J1884,0)</f>
        <v>0</v>
      </c>
      <c r="BJ1884" s="18" t="s">
        <v>83</v>
      </c>
      <c r="BK1884" s="239">
        <f>ROUND(I1884*H1884,2)</f>
        <v>0</v>
      </c>
      <c r="BL1884" s="18" t="s">
        <v>324</v>
      </c>
      <c r="BM1884" s="238" t="s">
        <v>1601</v>
      </c>
    </row>
    <row r="1885" s="2" customFormat="1" ht="44.25" customHeight="1">
      <c r="A1885" s="39"/>
      <c r="B1885" s="40"/>
      <c r="C1885" s="227" t="s">
        <v>1602</v>
      </c>
      <c r="D1885" s="227" t="s">
        <v>179</v>
      </c>
      <c r="E1885" s="228" t="s">
        <v>1603</v>
      </c>
      <c r="F1885" s="229" t="s">
        <v>1604</v>
      </c>
      <c r="G1885" s="230" t="s">
        <v>1528</v>
      </c>
      <c r="H1885" s="231">
        <v>1</v>
      </c>
      <c r="I1885" s="232"/>
      <c r="J1885" s="233">
        <f>ROUND(I1885*H1885,2)</f>
        <v>0</v>
      </c>
      <c r="K1885" s="229" t="s">
        <v>1</v>
      </c>
      <c r="L1885" s="45"/>
      <c r="M1885" s="234" t="s">
        <v>1</v>
      </c>
      <c r="N1885" s="235" t="s">
        <v>41</v>
      </c>
      <c r="O1885" s="92"/>
      <c r="P1885" s="236">
        <f>O1885*H1885</f>
        <v>0</v>
      </c>
      <c r="Q1885" s="236">
        <v>0</v>
      </c>
      <c r="R1885" s="236">
        <f>Q1885*H1885</f>
        <v>0</v>
      </c>
      <c r="S1885" s="236">
        <v>0</v>
      </c>
      <c r="T1885" s="237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38" t="s">
        <v>324</v>
      </c>
      <c r="AT1885" s="238" t="s">
        <v>179</v>
      </c>
      <c r="AU1885" s="238" t="s">
        <v>177</v>
      </c>
      <c r="AY1885" s="18" t="s">
        <v>176</v>
      </c>
      <c r="BE1885" s="239">
        <f>IF(N1885="základní",J1885,0)</f>
        <v>0</v>
      </c>
      <c r="BF1885" s="239">
        <f>IF(N1885="snížená",J1885,0)</f>
        <v>0</v>
      </c>
      <c r="BG1885" s="239">
        <f>IF(N1885="zákl. přenesená",J1885,0)</f>
        <v>0</v>
      </c>
      <c r="BH1885" s="239">
        <f>IF(N1885="sníž. přenesená",J1885,0)</f>
        <v>0</v>
      </c>
      <c r="BI1885" s="239">
        <f>IF(N1885="nulová",J1885,0)</f>
        <v>0</v>
      </c>
      <c r="BJ1885" s="18" t="s">
        <v>83</v>
      </c>
      <c r="BK1885" s="239">
        <f>ROUND(I1885*H1885,2)</f>
        <v>0</v>
      </c>
      <c r="BL1885" s="18" t="s">
        <v>324</v>
      </c>
      <c r="BM1885" s="238" t="s">
        <v>1605</v>
      </c>
    </row>
    <row r="1886" s="2" customFormat="1" ht="44.25" customHeight="1">
      <c r="A1886" s="39"/>
      <c r="B1886" s="40"/>
      <c r="C1886" s="227" t="s">
        <v>1606</v>
      </c>
      <c r="D1886" s="227" t="s">
        <v>179</v>
      </c>
      <c r="E1886" s="228" t="s">
        <v>1607</v>
      </c>
      <c r="F1886" s="229" t="s">
        <v>1608</v>
      </c>
      <c r="G1886" s="230" t="s">
        <v>1528</v>
      </c>
      <c r="H1886" s="231">
        <v>1</v>
      </c>
      <c r="I1886" s="232"/>
      <c r="J1886" s="233">
        <f>ROUND(I1886*H1886,2)</f>
        <v>0</v>
      </c>
      <c r="K1886" s="229" t="s">
        <v>1</v>
      </c>
      <c r="L1886" s="45"/>
      <c r="M1886" s="234" t="s">
        <v>1</v>
      </c>
      <c r="N1886" s="235" t="s">
        <v>41</v>
      </c>
      <c r="O1886" s="92"/>
      <c r="P1886" s="236">
        <f>O1886*H1886</f>
        <v>0</v>
      </c>
      <c r="Q1886" s="236">
        <v>0</v>
      </c>
      <c r="R1886" s="236">
        <f>Q1886*H1886</f>
        <v>0</v>
      </c>
      <c r="S1886" s="236">
        <v>0</v>
      </c>
      <c r="T1886" s="237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8" t="s">
        <v>324</v>
      </c>
      <c r="AT1886" s="238" t="s">
        <v>179</v>
      </c>
      <c r="AU1886" s="238" t="s">
        <v>177</v>
      </c>
      <c r="AY1886" s="18" t="s">
        <v>176</v>
      </c>
      <c r="BE1886" s="239">
        <f>IF(N1886="základní",J1886,0)</f>
        <v>0</v>
      </c>
      <c r="BF1886" s="239">
        <f>IF(N1886="snížená",J1886,0)</f>
        <v>0</v>
      </c>
      <c r="BG1886" s="239">
        <f>IF(N1886="zákl. přenesená",J1886,0)</f>
        <v>0</v>
      </c>
      <c r="BH1886" s="239">
        <f>IF(N1886="sníž. přenesená",J1886,0)</f>
        <v>0</v>
      </c>
      <c r="BI1886" s="239">
        <f>IF(N1886="nulová",J1886,0)</f>
        <v>0</v>
      </c>
      <c r="BJ1886" s="18" t="s">
        <v>83</v>
      </c>
      <c r="BK1886" s="239">
        <f>ROUND(I1886*H1886,2)</f>
        <v>0</v>
      </c>
      <c r="BL1886" s="18" t="s">
        <v>324</v>
      </c>
      <c r="BM1886" s="238" t="s">
        <v>1609</v>
      </c>
    </row>
    <row r="1887" s="2" customFormat="1" ht="44.25" customHeight="1">
      <c r="A1887" s="39"/>
      <c r="B1887" s="40"/>
      <c r="C1887" s="227" t="s">
        <v>1610</v>
      </c>
      <c r="D1887" s="227" t="s">
        <v>179</v>
      </c>
      <c r="E1887" s="228" t="s">
        <v>1611</v>
      </c>
      <c r="F1887" s="229" t="s">
        <v>1612</v>
      </c>
      <c r="G1887" s="230" t="s">
        <v>1528</v>
      </c>
      <c r="H1887" s="231">
        <v>1</v>
      </c>
      <c r="I1887" s="232"/>
      <c r="J1887" s="233">
        <f>ROUND(I1887*H1887,2)</f>
        <v>0</v>
      </c>
      <c r="K1887" s="229" t="s">
        <v>1</v>
      </c>
      <c r="L1887" s="45"/>
      <c r="M1887" s="234" t="s">
        <v>1</v>
      </c>
      <c r="N1887" s="235" t="s">
        <v>41</v>
      </c>
      <c r="O1887" s="92"/>
      <c r="P1887" s="236">
        <f>O1887*H1887</f>
        <v>0</v>
      </c>
      <c r="Q1887" s="236">
        <v>0</v>
      </c>
      <c r="R1887" s="236">
        <f>Q1887*H1887</f>
        <v>0</v>
      </c>
      <c r="S1887" s="236">
        <v>0</v>
      </c>
      <c r="T1887" s="237">
        <f>S1887*H1887</f>
        <v>0</v>
      </c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R1887" s="238" t="s">
        <v>324</v>
      </c>
      <c r="AT1887" s="238" t="s">
        <v>179</v>
      </c>
      <c r="AU1887" s="238" t="s">
        <v>177</v>
      </c>
      <c r="AY1887" s="18" t="s">
        <v>176</v>
      </c>
      <c r="BE1887" s="239">
        <f>IF(N1887="základní",J1887,0)</f>
        <v>0</v>
      </c>
      <c r="BF1887" s="239">
        <f>IF(N1887="snížená",J1887,0)</f>
        <v>0</v>
      </c>
      <c r="BG1887" s="239">
        <f>IF(N1887="zákl. přenesená",J1887,0)</f>
        <v>0</v>
      </c>
      <c r="BH1887" s="239">
        <f>IF(N1887="sníž. přenesená",J1887,0)</f>
        <v>0</v>
      </c>
      <c r="BI1887" s="239">
        <f>IF(N1887="nulová",J1887,0)</f>
        <v>0</v>
      </c>
      <c r="BJ1887" s="18" t="s">
        <v>83</v>
      </c>
      <c r="BK1887" s="239">
        <f>ROUND(I1887*H1887,2)</f>
        <v>0</v>
      </c>
      <c r="BL1887" s="18" t="s">
        <v>324</v>
      </c>
      <c r="BM1887" s="238" t="s">
        <v>1613</v>
      </c>
    </row>
    <row r="1888" s="2" customFormat="1" ht="44.25" customHeight="1">
      <c r="A1888" s="39"/>
      <c r="B1888" s="40"/>
      <c r="C1888" s="227" t="s">
        <v>1614</v>
      </c>
      <c r="D1888" s="227" t="s">
        <v>179</v>
      </c>
      <c r="E1888" s="228" t="s">
        <v>1615</v>
      </c>
      <c r="F1888" s="229" t="s">
        <v>1616</v>
      </c>
      <c r="G1888" s="230" t="s">
        <v>1528</v>
      </c>
      <c r="H1888" s="231">
        <v>1</v>
      </c>
      <c r="I1888" s="232"/>
      <c r="J1888" s="233">
        <f>ROUND(I1888*H1888,2)</f>
        <v>0</v>
      </c>
      <c r="K1888" s="229" t="s">
        <v>1</v>
      </c>
      <c r="L1888" s="45"/>
      <c r="M1888" s="234" t="s">
        <v>1</v>
      </c>
      <c r="N1888" s="235" t="s">
        <v>41</v>
      </c>
      <c r="O1888" s="92"/>
      <c r="P1888" s="236">
        <f>O1888*H1888</f>
        <v>0</v>
      </c>
      <c r="Q1888" s="236">
        <v>0</v>
      </c>
      <c r="R1888" s="236">
        <f>Q1888*H1888</f>
        <v>0</v>
      </c>
      <c r="S1888" s="236">
        <v>0</v>
      </c>
      <c r="T1888" s="237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8" t="s">
        <v>324</v>
      </c>
      <c r="AT1888" s="238" t="s">
        <v>179</v>
      </c>
      <c r="AU1888" s="238" t="s">
        <v>177</v>
      </c>
      <c r="AY1888" s="18" t="s">
        <v>176</v>
      </c>
      <c r="BE1888" s="239">
        <f>IF(N1888="základní",J1888,0)</f>
        <v>0</v>
      </c>
      <c r="BF1888" s="239">
        <f>IF(N1888="snížená",J1888,0)</f>
        <v>0</v>
      </c>
      <c r="BG1888" s="239">
        <f>IF(N1888="zákl. přenesená",J1888,0)</f>
        <v>0</v>
      </c>
      <c r="BH1888" s="239">
        <f>IF(N1888="sníž. přenesená",J1888,0)</f>
        <v>0</v>
      </c>
      <c r="BI1888" s="239">
        <f>IF(N1888="nulová",J1888,0)</f>
        <v>0</v>
      </c>
      <c r="BJ1888" s="18" t="s">
        <v>83</v>
      </c>
      <c r="BK1888" s="239">
        <f>ROUND(I1888*H1888,2)</f>
        <v>0</v>
      </c>
      <c r="BL1888" s="18" t="s">
        <v>324</v>
      </c>
      <c r="BM1888" s="238" t="s">
        <v>1617</v>
      </c>
    </row>
    <row r="1889" s="2" customFormat="1" ht="44.25" customHeight="1">
      <c r="A1889" s="39"/>
      <c r="B1889" s="40"/>
      <c r="C1889" s="227" t="s">
        <v>1618</v>
      </c>
      <c r="D1889" s="227" t="s">
        <v>179</v>
      </c>
      <c r="E1889" s="228" t="s">
        <v>1619</v>
      </c>
      <c r="F1889" s="229" t="s">
        <v>1620</v>
      </c>
      <c r="G1889" s="230" t="s">
        <v>1528</v>
      </c>
      <c r="H1889" s="231">
        <v>1</v>
      </c>
      <c r="I1889" s="232"/>
      <c r="J1889" s="233">
        <f>ROUND(I1889*H1889,2)</f>
        <v>0</v>
      </c>
      <c r="K1889" s="229" t="s">
        <v>1</v>
      </c>
      <c r="L1889" s="45"/>
      <c r="M1889" s="234" t="s">
        <v>1</v>
      </c>
      <c r="N1889" s="235" t="s">
        <v>41</v>
      </c>
      <c r="O1889" s="92"/>
      <c r="P1889" s="236">
        <f>O1889*H1889</f>
        <v>0</v>
      </c>
      <c r="Q1889" s="236">
        <v>0</v>
      </c>
      <c r="R1889" s="236">
        <f>Q1889*H1889</f>
        <v>0</v>
      </c>
      <c r="S1889" s="236">
        <v>0</v>
      </c>
      <c r="T1889" s="237">
        <f>S1889*H1889</f>
        <v>0</v>
      </c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R1889" s="238" t="s">
        <v>324</v>
      </c>
      <c r="AT1889" s="238" t="s">
        <v>179</v>
      </c>
      <c r="AU1889" s="238" t="s">
        <v>177</v>
      </c>
      <c r="AY1889" s="18" t="s">
        <v>176</v>
      </c>
      <c r="BE1889" s="239">
        <f>IF(N1889="základní",J1889,0)</f>
        <v>0</v>
      </c>
      <c r="BF1889" s="239">
        <f>IF(N1889="snížená",J1889,0)</f>
        <v>0</v>
      </c>
      <c r="BG1889" s="239">
        <f>IF(N1889="zákl. přenesená",J1889,0)</f>
        <v>0</v>
      </c>
      <c r="BH1889" s="239">
        <f>IF(N1889="sníž. přenesená",J1889,0)</f>
        <v>0</v>
      </c>
      <c r="BI1889" s="239">
        <f>IF(N1889="nulová",J1889,0)</f>
        <v>0</v>
      </c>
      <c r="BJ1889" s="18" t="s">
        <v>83</v>
      </c>
      <c r="BK1889" s="239">
        <f>ROUND(I1889*H1889,2)</f>
        <v>0</v>
      </c>
      <c r="BL1889" s="18" t="s">
        <v>324</v>
      </c>
      <c r="BM1889" s="238" t="s">
        <v>1621</v>
      </c>
    </row>
    <row r="1890" s="12" customFormat="1" ht="22.8" customHeight="1">
      <c r="A1890" s="12"/>
      <c r="B1890" s="211"/>
      <c r="C1890" s="212"/>
      <c r="D1890" s="213" t="s">
        <v>75</v>
      </c>
      <c r="E1890" s="225" t="s">
        <v>1622</v>
      </c>
      <c r="F1890" s="225" t="s">
        <v>1623</v>
      </c>
      <c r="G1890" s="212"/>
      <c r="H1890" s="212"/>
      <c r="I1890" s="215"/>
      <c r="J1890" s="226">
        <f>BK1890</f>
        <v>0</v>
      </c>
      <c r="K1890" s="212"/>
      <c r="L1890" s="217"/>
      <c r="M1890" s="218"/>
      <c r="N1890" s="219"/>
      <c r="O1890" s="219"/>
      <c r="P1890" s="220">
        <f>P1891+SUM(P1892:P1910)+P1935+P1940+P1975</f>
        <v>0</v>
      </c>
      <c r="Q1890" s="219"/>
      <c r="R1890" s="220">
        <f>R1891+SUM(R1892:R1910)+R1935+R1940+R1975</f>
        <v>0.083992999999999998</v>
      </c>
      <c r="S1890" s="219"/>
      <c r="T1890" s="221">
        <f>T1891+SUM(T1892:T1910)+T1935+T1940+T1975</f>
        <v>0</v>
      </c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R1890" s="222" t="s">
        <v>85</v>
      </c>
      <c r="AT1890" s="223" t="s">
        <v>75</v>
      </c>
      <c r="AU1890" s="223" t="s">
        <v>83</v>
      </c>
      <c r="AY1890" s="222" t="s">
        <v>176</v>
      </c>
      <c r="BK1890" s="224">
        <f>BK1891+SUM(BK1892:BK1910)+BK1935+BK1940+BK1975</f>
        <v>0</v>
      </c>
    </row>
    <row r="1891" s="2" customFormat="1" ht="24.15" customHeight="1">
      <c r="A1891" s="39"/>
      <c r="B1891" s="40"/>
      <c r="C1891" s="227" t="s">
        <v>1624</v>
      </c>
      <c r="D1891" s="227" t="s">
        <v>179</v>
      </c>
      <c r="E1891" s="228" t="s">
        <v>1625</v>
      </c>
      <c r="F1891" s="229" t="s">
        <v>1626</v>
      </c>
      <c r="G1891" s="230" t="s">
        <v>662</v>
      </c>
      <c r="H1891" s="231">
        <v>79.859999999999999</v>
      </c>
      <c r="I1891" s="232"/>
      <c r="J1891" s="233">
        <f>ROUND(I1891*H1891,2)</f>
        <v>0</v>
      </c>
      <c r="K1891" s="229" t="s">
        <v>225</v>
      </c>
      <c r="L1891" s="45"/>
      <c r="M1891" s="234" t="s">
        <v>1</v>
      </c>
      <c r="N1891" s="235" t="s">
        <v>41</v>
      </c>
      <c r="O1891" s="92"/>
      <c r="P1891" s="236">
        <f>O1891*H1891</f>
        <v>0</v>
      </c>
      <c r="Q1891" s="236">
        <v>5.0000000000000002E-05</v>
      </c>
      <c r="R1891" s="236">
        <f>Q1891*H1891</f>
        <v>0.003993</v>
      </c>
      <c r="S1891" s="236">
        <v>0</v>
      </c>
      <c r="T1891" s="237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8" t="s">
        <v>324</v>
      </c>
      <c r="AT1891" s="238" t="s">
        <v>179</v>
      </c>
      <c r="AU1891" s="238" t="s">
        <v>85</v>
      </c>
      <c r="AY1891" s="18" t="s">
        <v>176</v>
      </c>
      <c r="BE1891" s="239">
        <f>IF(N1891="základní",J1891,0)</f>
        <v>0</v>
      </c>
      <c r="BF1891" s="239">
        <f>IF(N1891="snížená",J1891,0)</f>
        <v>0</v>
      </c>
      <c r="BG1891" s="239">
        <f>IF(N1891="zákl. přenesená",J1891,0)</f>
        <v>0</v>
      </c>
      <c r="BH1891" s="239">
        <f>IF(N1891="sníž. přenesená",J1891,0)</f>
        <v>0</v>
      </c>
      <c r="BI1891" s="239">
        <f>IF(N1891="nulová",J1891,0)</f>
        <v>0</v>
      </c>
      <c r="BJ1891" s="18" t="s">
        <v>83</v>
      </c>
      <c r="BK1891" s="239">
        <f>ROUND(I1891*H1891,2)</f>
        <v>0</v>
      </c>
      <c r="BL1891" s="18" t="s">
        <v>324</v>
      </c>
      <c r="BM1891" s="238" t="s">
        <v>1627</v>
      </c>
    </row>
    <row r="1892" s="2" customFormat="1">
      <c r="A1892" s="39"/>
      <c r="B1892" s="40"/>
      <c r="C1892" s="41"/>
      <c r="D1892" s="262" t="s">
        <v>194</v>
      </c>
      <c r="E1892" s="41"/>
      <c r="F1892" s="263" t="s">
        <v>1628</v>
      </c>
      <c r="G1892" s="41"/>
      <c r="H1892" s="41"/>
      <c r="I1892" s="264"/>
      <c r="J1892" s="41"/>
      <c r="K1892" s="41"/>
      <c r="L1892" s="45"/>
      <c r="M1892" s="265"/>
      <c r="N1892" s="266"/>
      <c r="O1892" s="92"/>
      <c r="P1892" s="92"/>
      <c r="Q1892" s="92"/>
      <c r="R1892" s="92"/>
      <c r="S1892" s="92"/>
      <c r="T1892" s="93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T1892" s="18" t="s">
        <v>194</v>
      </c>
      <c r="AU1892" s="18" t="s">
        <v>85</v>
      </c>
    </row>
    <row r="1893" s="14" customFormat="1">
      <c r="A1893" s="14"/>
      <c r="B1893" s="251"/>
      <c r="C1893" s="252"/>
      <c r="D1893" s="242" t="s">
        <v>185</v>
      </c>
      <c r="E1893" s="252"/>
      <c r="F1893" s="254" t="s">
        <v>1629</v>
      </c>
      <c r="G1893" s="252"/>
      <c r="H1893" s="255">
        <v>79.859999999999999</v>
      </c>
      <c r="I1893" s="256"/>
      <c r="J1893" s="252"/>
      <c r="K1893" s="252"/>
      <c r="L1893" s="257"/>
      <c r="M1893" s="258"/>
      <c r="N1893" s="259"/>
      <c r="O1893" s="259"/>
      <c r="P1893" s="259"/>
      <c r="Q1893" s="259"/>
      <c r="R1893" s="259"/>
      <c r="S1893" s="259"/>
      <c r="T1893" s="260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61" t="s">
        <v>185</v>
      </c>
      <c r="AU1893" s="261" t="s">
        <v>85</v>
      </c>
      <c r="AV1893" s="14" t="s">
        <v>85</v>
      </c>
      <c r="AW1893" s="14" t="s">
        <v>4</v>
      </c>
      <c r="AX1893" s="14" t="s">
        <v>83</v>
      </c>
      <c r="AY1893" s="261" t="s">
        <v>176</v>
      </c>
    </row>
    <row r="1894" s="2" customFormat="1" ht="21.75" customHeight="1">
      <c r="A1894" s="39"/>
      <c r="B1894" s="40"/>
      <c r="C1894" s="289" t="s">
        <v>1630</v>
      </c>
      <c r="D1894" s="289" t="s">
        <v>547</v>
      </c>
      <c r="E1894" s="290" t="s">
        <v>1631</v>
      </c>
      <c r="F1894" s="291" t="s">
        <v>1632</v>
      </c>
      <c r="G1894" s="292" t="s">
        <v>234</v>
      </c>
      <c r="H1894" s="293">
        <v>0.066000000000000003</v>
      </c>
      <c r="I1894" s="294"/>
      <c r="J1894" s="295">
        <f>ROUND(I1894*H1894,2)</f>
        <v>0</v>
      </c>
      <c r="K1894" s="291" t="s">
        <v>225</v>
      </c>
      <c r="L1894" s="296"/>
      <c r="M1894" s="297" t="s">
        <v>1</v>
      </c>
      <c r="N1894" s="298" t="s">
        <v>41</v>
      </c>
      <c r="O1894" s="92"/>
      <c r="P1894" s="236">
        <f>O1894*H1894</f>
        <v>0</v>
      </c>
      <c r="Q1894" s="236">
        <v>1</v>
      </c>
      <c r="R1894" s="236">
        <f>Q1894*H1894</f>
        <v>0.066000000000000003</v>
      </c>
      <c r="S1894" s="236">
        <v>0</v>
      </c>
      <c r="T1894" s="237">
        <f>S1894*H1894</f>
        <v>0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38" t="s">
        <v>540</v>
      </c>
      <c r="AT1894" s="238" t="s">
        <v>547</v>
      </c>
      <c r="AU1894" s="238" t="s">
        <v>85</v>
      </c>
      <c r="AY1894" s="18" t="s">
        <v>176</v>
      </c>
      <c r="BE1894" s="239">
        <f>IF(N1894="základní",J1894,0)</f>
        <v>0</v>
      </c>
      <c r="BF1894" s="239">
        <f>IF(N1894="snížená",J1894,0)</f>
        <v>0</v>
      </c>
      <c r="BG1894" s="239">
        <f>IF(N1894="zákl. přenesená",J1894,0)</f>
        <v>0</v>
      </c>
      <c r="BH1894" s="239">
        <f>IF(N1894="sníž. přenesená",J1894,0)</f>
        <v>0</v>
      </c>
      <c r="BI1894" s="239">
        <f>IF(N1894="nulová",J1894,0)</f>
        <v>0</v>
      </c>
      <c r="BJ1894" s="18" t="s">
        <v>83</v>
      </c>
      <c r="BK1894" s="239">
        <f>ROUND(I1894*H1894,2)</f>
        <v>0</v>
      </c>
      <c r="BL1894" s="18" t="s">
        <v>324</v>
      </c>
      <c r="BM1894" s="238" t="s">
        <v>1633</v>
      </c>
    </row>
    <row r="1895" s="13" customFormat="1">
      <c r="A1895" s="13"/>
      <c r="B1895" s="240"/>
      <c r="C1895" s="241"/>
      <c r="D1895" s="242" t="s">
        <v>185</v>
      </c>
      <c r="E1895" s="243" t="s">
        <v>1</v>
      </c>
      <c r="F1895" s="244" t="s">
        <v>207</v>
      </c>
      <c r="G1895" s="241"/>
      <c r="H1895" s="243" t="s">
        <v>1</v>
      </c>
      <c r="I1895" s="245"/>
      <c r="J1895" s="241"/>
      <c r="K1895" s="241"/>
      <c r="L1895" s="246"/>
      <c r="M1895" s="247"/>
      <c r="N1895" s="248"/>
      <c r="O1895" s="248"/>
      <c r="P1895" s="248"/>
      <c r="Q1895" s="248"/>
      <c r="R1895" s="248"/>
      <c r="S1895" s="248"/>
      <c r="T1895" s="249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0" t="s">
        <v>185</v>
      </c>
      <c r="AU1895" s="250" t="s">
        <v>85</v>
      </c>
      <c r="AV1895" s="13" t="s">
        <v>83</v>
      </c>
      <c r="AW1895" s="13" t="s">
        <v>34</v>
      </c>
      <c r="AX1895" s="13" t="s">
        <v>76</v>
      </c>
      <c r="AY1895" s="250" t="s">
        <v>176</v>
      </c>
    </row>
    <row r="1896" s="13" customFormat="1">
      <c r="A1896" s="13"/>
      <c r="B1896" s="240"/>
      <c r="C1896" s="241"/>
      <c r="D1896" s="242" t="s">
        <v>185</v>
      </c>
      <c r="E1896" s="243" t="s">
        <v>1</v>
      </c>
      <c r="F1896" s="244" t="s">
        <v>281</v>
      </c>
      <c r="G1896" s="241"/>
      <c r="H1896" s="243" t="s">
        <v>1</v>
      </c>
      <c r="I1896" s="245"/>
      <c r="J1896" s="241"/>
      <c r="K1896" s="241"/>
      <c r="L1896" s="246"/>
      <c r="M1896" s="247"/>
      <c r="N1896" s="248"/>
      <c r="O1896" s="248"/>
      <c r="P1896" s="248"/>
      <c r="Q1896" s="248"/>
      <c r="R1896" s="248"/>
      <c r="S1896" s="248"/>
      <c r="T1896" s="24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0" t="s">
        <v>185</v>
      </c>
      <c r="AU1896" s="250" t="s">
        <v>85</v>
      </c>
      <c r="AV1896" s="13" t="s">
        <v>83</v>
      </c>
      <c r="AW1896" s="13" t="s">
        <v>34</v>
      </c>
      <c r="AX1896" s="13" t="s">
        <v>76</v>
      </c>
      <c r="AY1896" s="250" t="s">
        <v>176</v>
      </c>
    </row>
    <row r="1897" s="13" customFormat="1">
      <c r="A1897" s="13"/>
      <c r="B1897" s="240"/>
      <c r="C1897" s="241"/>
      <c r="D1897" s="242" t="s">
        <v>185</v>
      </c>
      <c r="E1897" s="243" t="s">
        <v>1</v>
      </c>
      <c r="F1897" s="244" t="s">
        <v>188</v>
      </c>
      <c r="G1897" s="241"/>
      <c r="H1897" s="243" t="s">
        <v>1</v>
      </c>
      <c r="I1897" s="245"/>
      <c r="J1897" s="241"/>
      <c r="K1897" s="241"/>
      <c r="L1897" s="246"/>
      <c r="M1897" s="247"/>
      <c r="N1897" s="248"/>
      <c r="O1897" s="248"/>
      <c r="P1897" s="248"/>
      <c r="Q1897" s="248"/>
      <c r="R1897" s="248"/>
      <c r="S1897" s="248"/>
      <c r="T1897" s="249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0" t="s">
        <v>185</v>
      </c>
      <c r="AU1897" s="250" t="s">
        <v>85</v>
      </c>
      <c r="AV1897" s="13" t="s">
        <v>83</v>
      </c>
      <c r="AW1897" s="13" t="s">
        <v>34</v>
      </c>
      <c r="AX1897" s="13" t="s">
        <v>76</v>
      </c>
      <c r="AY1897" s="250" t="s">
        <v>176</v>
      </c>
    </row>
    <row r="1898" s="14" customFormat="1">
      <c r="A1898" s="14"/>
      <c r="B1898" s="251"/>
      <c r="C1898" s="252"/>
      <c r="D1898" s="242" t="s">
        <v>185</v>
      </c>
      <c r="E1898" s="253" t="s">
        <v>1</v>
      </c>
      <c r="F1898" s="254" t="s">
        <v>1634</v>
      </c>
      <c r="G1898" s="252"/>
      <c r="H1898" s="255">
        <v>0.060299999999999999</v>
      </c>
      <c r="I1898" s="256"/>
      <c r="J1898" s="252"/>
      <c r="K1898" s="252"/>
      <c r="L1898" s="257"/>
      <c r="M1898" s="258"/>
      <c r="N1898" s="259"/>
      <c r="O1898" s="259"/>
      <c r="P1898" s="259"/>
      <c r="Q1898" s="259"/>
      <c r="R1898" s="259"/>
      <c r="S1898" s="259"/>
      <c r="T1898" s="260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61" t="s">
        <v>185</v>
      </c>
      <c r="AU1898" s="261" t="s">
        <v>85</v>
      </c>
      <c r="AV1898" s="14" t="s">
        <v>85</v>
      </c>
      <c r="AW1898" s="14" t="s">
        <v>34</v>
      </c>
      <c r="AX1898" s="14" t="s">
        <v>76</v>
      </c>
      <c r="AY1898" s="261" t="s">
        <v>176</v>
      </c>
    </row>
    <row r="1899" s="14" customFormat="1">
      <c r="A1899" s="14"/>
      <c r="B1899" s="251"/>
      <c r="C1899" s="252"/>
      <c r="D1899" s="242" t="s">
        <v>185</v>
      </c>
      <c r="E1899" s="253" t="s">
        <v>1</v>
      </c>
      <c r="F1899" s="254" t="s">
        <v>1635</v>
      </c>
      <c r="G1899" s="252"/>
      <c r="H1899" s="255">
        <v>0.0060000000000000001</v>
      </c>
      <c r="I1899" s="256"/>
      <c r="J1899" s="252"/>
      <c r="K1899" s="252"/>
      <c r="L1899" s="257"/>
      <c r="M1899" s="258"/>
      <c r="N1899" s="259"/>
      <c r="O1899" s="259"/>
      <c r="P1899" s="259"/>
      <c r="Q1899" s="259"/>
      <c r="R1899" s="259"/>
      <c r="S1899" s="259"/>
      <c r="T1899" s="260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1" t="s">
        <v>185</v>
      </c>
      <c r="AU1899" s="261" t="s">
        <v>85</v>
      </c>
      <c r="AV1899" s="14" t="s">
        <v>85</v>
      </c>
      <c r="AW1899" s="14" t="s">
        <v>34</v>
      </c>
      <c r="AX1899" s="14" t="s">
        <v>76</v>
      </c>
      <c r="AY1899" s="261" t="s">
        <v>176</v>
      </c>
    </row>
    <row r="1900" s="16" customFormat="1">
      <c r="A1900" s="16"/>
      <c r="B1900" s="278"/>
      <c r="C1900" s="279"/>
      <c r="D1900" s="242" t="s">
        <v>185</v>
      </c>
      <c r="E1900" s="280" t="s">
        <v>1</v>
      </c>
      <c r="F1900" s="281" t="s">
        <v>307</v>
      </c>
      <c r="G1900" s="279"/>
      <c r="H1900" s="282">
        <v>0.066299999999999998</v>
      </c>
      <c r="I1900" s="283"/>
      <c r="J1900" s="279"/>
      <c r="K1900" s="279"/>
      <c r="L1900" s="284"/>
      <c r="M1900" s="285"/>
      <c r="N1900" s="286"/>
      <c r="O1900" s="286"/>
      <c r="P1900" s="286"/>
      <c r="Q1900" s="286"/>
      <c r="R1900" s="286"/>
      <c r="S1900" s="286"/>
      <c r="T1900" s="287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8" t="s">
        <v>185</v>
      </c>
      <c r="AU1900" s="288" t="s">
        <v>85</v>
      </c>
      <c r="AV1900" s="16" t="s">
        <v>183</v>
      </c>
      <c r="AW1900" s="16" t="s">
        <v>34</v>
      </c>
      <c r="AX1900" s="16" t="s">
        <v>83</v>
      </c>
      <c r="AY1900" s="288" t="s">
        <v>176</v>
      </c>
    </row>
    <row r="1901" s="2" customFormat="1" ht="21.75" customHeight="1">
      <c r="A1901" s="39"/>
      <c r="B1901" s="40"/>
      <c r="C1901" s="289" t="s">
        <v>1636</v>
      </c>
      <c r="D1901" s="289" t="s">
        <v>547</v>
      </c>
      <c r="E1901" s="290" t="s">
        <v>1637</v>
      </c>
      <c r="F1901" s="291" t="s">
        <v>1638</v>
      </c>
      <c r="G1901" s="292" t="s">
        <v>234</v>
      </c>
      <c r="H1901" s="293">
        <v>0.014</v>
      </c>
      <c r="I1901" s="294"/>
      <c r="J1901" s="295">
        <f>ROUND(I1901*H1901,2)</f>
        <v>0</v>
      </c>
      <c r="K1901" s="291" t="s">
        <v>225</v>
      </c>
      <c r="L1901" s="296"/>
      <c r="M1901" s="297" t="s">
        <v>1</v>
      </c>
      <c r="N1901" s="298" t="s">
        <v>41</v>
      </c>
      <c r="O1901" s="92"/>
      <c r="P1901" s="236">
        <f>O1901*H1901</f>
        <v>0</v>
      </c>
      <c r="Q1901" s="236">
        <v>1</v>
      </c>
      <c r="R1901" s="236">
        <f>Q1901*H1901</f>
        <v>0.014</v>
      </c>
      <c r="S1901" s="236">
        <v>0</v>
      </c>
      <c r="T1901" s="237">
        <f>S1901*H1901</f>
        <v>0</v>
      </c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R1901" s="238" t="s">
        <v>540</v>
      </c>
      <c r="AT1901" s="238" t="s">
        <v>547</v>
      </c>
      <c r="AU1901" s="238" t="s">
        <v>85</v>
      </c>
      <c r="AY1901" s="18" t="s">
        <v>176</v>
      </c>
      <c r="BE1901" s="239">
        <f>IF(N1901="základní",J1901,0)</f>
        <v>0</v>
      </c>
      <c r="BF1901" s="239">
        <f>IF(N1901="snížená",J1901,0)</f>
        <v>0</v>
      </c>
      <c r="BG1901" s="239">
        <f>IF(N1901="zákl. přenesená",J1901,0)</f>
        <v>0</v>
      </c>
      <c r="BH1901" s="239">
        <f>IF(N1901="sníž. přenesená",J1901,0)</f>
        <v>0</v>
      </c>
      <c r="BI1901" s="239">
        <f>IF(N1901="nulová",J1901,0)</f>
        <v>0</v>
      </c>
      <c r="BJ1901" s="18" t="s">
        <v>83</v>
      </c>
      <c r="BK1901" s="239">
        <f>ROUND(I1901*H1901,2)</f>
        <v>0</v>
      </c>
      <c r="BL1901" s="18" t="s">
        <v>324</v>
      </c>
      <c r="BM1901" s="238" t="s">
        <v>1639</v>
      </c>
    </row>
    <row r="1902" s="13" customFormat="1">
      <c r="A1902" s="13"/>
      <c r="B1902" s="240"/>
      <c r="C1902" s="241"/>
      <c r="D1902" s="242" t="s">
        <v>185</v>
      </c>
      <c r="E1902" s="243" t="s">
        <v>1</v>
      </c>
      <c r="F1902" s="244" t="s">
        <v>207</v>
      </c>
      <c r="G1902" s="241"/>
      <c r="H1902" s="243" t="s">
        <v>1</v>
      </c>
      <c r="I1902" s="245"/>
      <c r="J1902" s="241"/>
      <c r="K1902" s="241"/>
      <c r="L1902" s="246"/>
      <c r="M1902" s="247"/>
      <c r="N1902" s="248"/>
      <c r="O1902" s="248"/>
      <c r="P1902" s="248"/>
      <c r="Q1902" s="248"/>
      <c r="R1902" s="248"/>
      <c r="S1902" s="248"/>
      <c r="T1902" s="24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0" t="s">
        <v>185</v>
      </c>
      <c r="AU1902" s="250" t="s">
        <v>85</v>
      </c>
      <c r="AV1902" s="13" t="s">
        <v>83</v>
      </c>
      <c r="AW1902" s="13" t="s">
        <v>34</v>
      </c>
      <c r="AX1902" s="13" t="s">
        <v>76</v>
      </c>
      <c r="AY1902" s="250" t="s">
        <v>176</v>
      </c>
    </row>
    <row r="1903" s="13" customFormat="1">
      <c r="A1903" s="13"/>
      <c r="B1903" s="240"/>
      <c r="C1903" s="241"/>
      <c r="D1903" s="242" t="s">
        <v>185</v>
      </c>
      <c r="E1903" s="243" t="s">
        <v>1</v>
      </c>
      <c r="F1903" s="244" t="s">
        <v>281</v>
      </c>
      <c r="G1903" s="241"/>
      <c r="H1903" s="243" t="s">
        <v>1</v>
      </c>
      <c r="I1903" s="245"/>
      <c r="J1903" s="241"/>
      <c r="K1903" s="241"/>
      <c r="L1903" s="246"/>
      <c r="M1903" s="247"/>
      <c r="N1903" s="248"/>
      <c r="O1903" s="248"/>
      <c r="P1903" s="248"/>
      <c r="Q1903" s="248"/>
      <c r="R1903" s="248"/>
      <c r="S1903" s="248"/>
      <c r="T1903" s="24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0" t="s">
        <v>185</v>
      </c>
      <c r="AU1903" s="250" t="s">
        <v>85</v>
      </c>
      <c r="AV1903" s="13" t="s">
        <v>83</v>
      </c>
      <c r="AW1903" s="13" t="s">
        <v>34</v>
      </c>
      <c r="AX1903" s="13" t="s">
        <v>76</v>
      </c>
      <c r="AY1903" s="250" t="s">
        <v>176</v>
      </c>
    </row>
    <row r="1904" s="13" customFormat="1">
      <c r="A1904" s="13"/>
      <c r="B1904" s="240"/>
      <c r="C1904" s="241"/>
      <c r="D1904" s="242" t="s">
        <v>185</v>
      </c>
      <c r="E1904" s="243" t="s">
        <v>1</v>
      </c>
      <c r="F1904" s="244" t="s">
        <v>188</v>
      </c>
      <c r="G1904" s="241"/>
      <c r="H1904" s="243" t="s">
        <v>1</v>
      </c>
      <c r="I1904" s="245"/>
      <c r="J1904" s="241"/>
      <c r="K1904" s="241"/>
      <c r="L1904" s="246"/>
      <c r="M1904" s="247"/>
      <c r="N1904" s="248"/>
      <c r="O1904" s="248"/>
      <c r="P1904" s="248"/>
      <c r="Q1904" s="248"/>
      <c r="R1904" s="248"/>
      <c r="S1904" s="248"/>
      <c r="T1904" s="249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0" t="s">
        <v>185</v>
      </c>
      <c r="AU1904" s="250" t="s">
        <v>85</v>
      </c>
      <c r="AV1904" s="13" t="s">
        <v>83</v>
      </c>
      <c r="AW1904" s="13" t="s">
        <v>34</v>
      </c>
      <c r="AX1904" s="13" t="s">
        <v>76</v>
      </c>
      <c r="AY1904" s="250" t="s">
        <v>176</v>
      </c>
    </row>
    <row r="1905" s="14" customFormat="1">
      <c r="A1905" s="14"/>
      <c r="B1905" s="251"/>
      <c r="C1905" s="252"/>
      <c r="D1905" s="242" t="s">
        <v>185</v>
      </c>
      <c r="E1905" s="253" t="s">
        <v>1</v>
      </c>
      <c r="F1905" s="254" t="s">
        <v>1640</v>
      </c>
      <c r="G1905" s="252"/>
      <c r="H1905" s="255">
        <v>0.01256</v>
      </c>
      <c r="I1905" s="256"/>
      <c r="J1905" s="252"/>
      <c r="K1905" s="252"/>
      <c r="L1905" s="257"/>
      <c r="M1905" s="258"/>
      <c r="N1905" s="259"/>
      <c r="O1905" s="259"/>
      <c r="P1905" s="259"/>
      <c r="Q1905" s="259"/>
      <c r="R1905" s="259"/>
      <c r="S1905" s="259"/>
      <c r="T1905" s="260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61" t="s">
        <v>185</v>
      </c>
      <c r="AU1905" s="261" t="s">
        <v>85</v>
      </c>
      <c r="AV1905" s="14" t="s">
        <v>85</v>
      </c>
      <c r="AW1905" s="14" t="s">
        <v>34</v>
      </c>
      <c r="AX1905" s="14" t="s">
        <v>76</v>
      </c>
      <c r="AY1905" s="261" t="s">
        <v>176</v>
      </c>
    </row>
    <row r="1906" s="14" customFormat="1">
      <c r="A1906" s="14"/>
      <c r="B1906" s="251"/>
      <c r="C1906" s="252"/>
      <c r="D1906" s="242" t="s">
        <v>185</v>
      </c>
      <c r="E1906" s="253" t="s">
        <v>1</v>
      </c>
      <c r="F1906" s="254" t="s">
        <v>1641</v>
      </c>
      <c r="G1906" s="252"/>
      <c r="H1906" s="255">
        <v>0.001</v>
      </c>
      <c r="I1906" s="256"/>
      <c r="J1906" s="252"/>
      <c r="K1906" s="252"/>
      <c r="L1906" s="257"/>
      <c r="M1906" s="258"/>
      <c r="N1906" s="259"/>
      <c r="O1906" s="259"/>
      <c r="P1906" s="259"/>
      <c r="Q1906" s="259"/>
      <c r="R1906" s="259"/>
      <c r="S1906" s="259"/>
      <c r="T1906" s="260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61" t="s">
        <v>185</v>
      </c>
      <c r="AU1906" s="261" t="s">
        <v>85</v>
      </c>
      <c r="AV1906" s="14" t="s">
        <v>85</v>
      </c>
      <c r="AW1906" s="14" t="s">
        <v>34</v>
      </c>
      <c r="AX1906" s="14" t="s">
        <v>76</v>
      </c>
      <c r="AY1906" s="261" t="s">
        <v>176</v>
      </c>
    </row>
    <row r="1907" s="16" customFormat="1">
      <c r="A1907" s="16"/>
      <c r="B1907" s="278"/>
      <c r="C1907" s="279"/>
      <c r="D1907" s="242" t="s">
        <v>185</v>
      </c>
      <c r="E1907" s="280" t="s">
        <v>1</v>
      </c>
      <c r="F1907" s="281" t="s">
        <v>307</v>
      </c>
      <c r="G1907" s="279"/>
      <c r="H1907" s="282">
        <v>0.013559999999999999</v>
      </c>
      <c r="I1907" s="283"/>
      <c r="J1907" s="279"/>
      <c r="K1907" s="279"/>
      <c r="L1907" s="284"/>
      <c r="M1907" s="285"/>
      <c r="N1907" s="286"/>
      <c r="O1907" s="286"/>
      <c r="P1907" s="286"/>
      <c r="Q1907" s="286"/>
      <c r="R1907" s="286"/>
      <c r="S1907" s="286"/>
      <c r="T1907" s="287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T1907" s="288" t="s">
        <v>185</v>
      </c>
      <c r="AU1907" s="288" t="s">
        <v>85</v>
      </c>
      <c r="AV1907" s="16" t="s">
        <v>183</v>
      </c>
      <c r="AW1907" s="16" t="s">
        <v>34</v>
      </c>
      <c r="AX1907" s="16" t="s">
        <v>83</v>
      </c>
      <c r="AY1907" s="288" t="s">
        <v>176</v>
      </c>
    </row>
    <row r="1908" s="2" customFormat="1" ht="33" customHeight="1">
      <c r="A1908" s="39"/>
      <c r="B1908" s="40"/>
      <c r="C1908" s="227" t="s">
        <v>1642</v>
      </c>
      <c r="D1908" s="227" t="s">
        <v>179</v>
      </c>
      <c r="E1908" s="228" t="s">
        <v>1643</v>
      </c>
      <c r="F1908" s="229" t="s">
        <v>1644</v>
      </c>
      <c r="G1908" s="230" t="s">
        <v>1520</v>
      </c>
      <c r="H1908" s="300"/>
      <c r="I1908" s="232"/>
      <c r="J1908" s="233">
        <f>ROUND(I1908*H1908,2)</f>
        <v>0</v>
      </c>
      <c r="K1908" s="229" t="s">
        <v>225</v>
      </c>
      <c r="L1908" s="45"/>
      <c r="M1908" s="234" t="s">
        <v>1</v>
      </c>
      <c r="N1908" s="235" t="s">
        <v>41</v>
      </c>
      <c r="O1908" s="92"/>
      <c r="P1908" s="236">
        <f>O1908*H1908</f>
        <v>0</v>
      </c>
      <c r="Q1908" s="236">
        <v>0</v>
      </c>
      <c r="R1908" s="236">
        <f>Q1908*H1908</f>
        <v>0</v>
      </c>
      <c r="S1908" s="236">
        <v>0</v>
      </c>
      <c r="T1908" s="237">
        <f>S1908*H1908</f>
        <v>0</v>
      </c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R1908" s="238" t="s">
        <v>324</v>
      </c>
      <c r="AT1908" s="238" t="s">
        <v>179</v>
      </c>
      <c r="AU1908" s="238" t="s">
        <v>85</v>
      </c>
      <c r="AY1908" s="18" t="s">
        <v>176</v>
      </c>
      <c r="BE1908" s="239">
        <f>IF(N1908="základní",J1908,0)</f>
        <v>0</v>
      </c>
      <c r="BF1908" s="239">
        <f>IF(N1908="snížená",J1908,0)</f>
        <v>0</v>
      </c>
      <c r="BG1908" s="239">
        <f>IF(N1908="zákl. přenesená",J1908,0)</f>
        <v>0</v>
      </c>
      <c r="BH1908" s="239">
        <f>IF(N1908="sníž. přenesená",J1908,0)</f>
        <v>0</v>
      </c>
      <c r="BI1908" s="239">
        <f>IF(N1908="nulová",J1908,0)</f>
        <v>0</v>
      </c>
      <c r="BJ1908" s="18" t="s">
        <v>83</v>
      </c>
      <c r="BK1908" s="239">
        <f>ROUND(I1908*H1908,2)</f>
        <v>0</v>
      </c>
      <c r="BL1908" s="18" t="s">
        <v>324</v>
      </c>
      <c r="BM1908" s="238" t="s">
        <v>1645</v>
      </c>
    </row>
    <row r="1909" s="2" customFormat="1">
      <c r="A1909" s="39"/>
      <c r="B1909" s="40"/>
      <c r="C1909" s="41"/>
      <c r="D1909" s="262" t="s">
        <v>194</v>
      </c>
      <c r="E1909" s="41"/>
      <c r="F1909" s="263" t="s">
        <v>1646</v>
      </c>
      <c r="G1909" s="41"/>
      <c r="H1909" s="41"/>
      <c r="I1909" s="264"/>
      <c r="J1909" s="41"/>
      <c r="K1909" s="41"/>
      <c r="L1909" s="45"/>
      <c r="M1909" s="265"/>
      <c r="N1909" s="266"/>
      <c r="O1909" s="92"/>
      <c r="P1909" s="92"/>
      <c r="Q1909" s="92"/>
      <c r="R1909" s="92"/>
      <c r="S1909" s="92"/>
      <c r="T1909" s="93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T1909" s="18" t="s">
        <v>194</v>
      </c>
      <c r="AU1909" s="18" t="s">
        <v>85</v>
      </c>
    </row>
    <row r="1910" s="12" customFormat="1" ht="20.88" customHeight="1">
      <c r="A1910" s="12"/>
      <c r="B1910" s="211"/>
      <c r="C1910" s="212"/>
      <c r="D1910" s="213" t="s">
        <v>75</v>
      </c>
      <c r="E1910" s="225" t="s">
        <v>1647</v>
      </c>
      <c r="F1910" s="225" t="s">
        <v>1648</v>
      </c>
      <c r="G1910" s="212"/>
      <c r="H1910" s="212"/>
      <c r="I1910" s="215"/>
      <c r="J1910" s="226">
        <f>BK1910</f>
        <v>0</v>
      </c>
      <c r="K1910" s="212"/>
      <c r="L1910" s="217"/>
      <c r="M1910" s="218"/>
      <c r="N1910" s="219"/>
      <c r="O1910" s="219"/>
      <c r="P1910" s="220">
        <f>SUM(P1911:P1934)</f>
        <v>0</v>
      </c>
      <c r="Q1910" s="219"/>
      <c r="R1910" s="220">
        <f>SUM(R1911:R1934)</f>
        <v>0</v>
      </c>
      <c r="S1910" s="219"/>
      <c r="T1910" s="221">
        <f>SUM(T1911:T1934)</f>
        <v>0</v>
      </c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R1910" s="222" t="s">
        <v>83</v>
      </c>
      <c r="AT1910" s="223" t="s">
        <v>75</v>
      </c>
      <c r="AU1910" s="223" t="s">
        <v>85</v>
      </c>
      <c r="AY1910" s="222" t="s">
        <v>176</v>
      </c>
      <c r="BK1910" s="224">
        <f>SUM(BK1911:BK1934)</f>
        <v>0</v>
      </c>
    </row>
    <row r="1911" s="2" customFormat="1" ht="62.7" customHeight="1">
      <c r="A1911" s="39"/>
      <c r="B1911" s="40"/>
      <c r="C1911" s="227" t="s">
        <v>1649</v>
      </c>
      <c r="D1911" s="227" t="s">
        <v>179</v>
      </c>
      <c r="E1911" s="228" t="s">
        <v>1650</v>
      </c>
      <c r="F1911" s="229" t="s">
        <v>1651</v>
      </c>
      <c r="G1911" s="230" t="s">
        <v>1528</v>
      </c>
      <c r="H1911" s="231">
        <v>1</v>
      </c>
      <c r="I1911" s="232"/>
      <c r="J1911" s="233">
        <f>ROUND(I1911*H1911,2)</f>
        <v>0</v>
      </c>
      <c r="K1911" s="229" t="s">
        <v>1</v>
      </c>
      <c r="L1911" s="45"/>
      <c r="M1911" s="234" t="s">
        <v>1</v>
      </c>
      <c r="N1911" s="235" t="s">
        <v>41</v>
      </c>
      <c r="O1911" s="92"/>
      <c r="P1911" s="236">
        <f>O1911*H1911</f>
        <v>0</v>
      </c>
      <c r="Q1911" s="236">
        <v>0</v>
      </c>
      <c r="R1911" s="236">
        <f>Q1911*H1911</f>
        <v>0</v>
      </c>
      <c r="S1911" s="236">
        <v>0</v>
      </c>
      <c r="T1911" s="237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38" t="s">
        <v>324</v>
      </c>
      <c r="AT1911" s="238" t="s">
        <v>179</v>
      </c>
      <c r="AU1911" s="238" t="s">
        <v>177</v>
      </c>
      <c r="AY1911" s="18" t="s">
        <v>176</v>
      </c>
      <c r="BE1911" s="239">
        <f>IF(N1911="základní",J1911,0)</f>
        <v>0</v>
      </c>
      <c r="BF1911" s="239">
        <f>IF(N1911="snížená",J1911,0)</f>
        <v>0</v>
      </c>
      <c r="BG1911" s="239">
        <f>IF(N1911="zákl. přenesená",J1911,0)</f>
        <v>0</v>
      </c>
      <c r="BH1911" s="239">
        <f>IF(N1911="sníž. přenesená",J1911,0)</f>
        <v>0</v>
      </c>
      <c r="BI1911" s="239">
        <f>IF(N1911="nulová",J1911,0)</f>
        <v>0</v>
      </c>
      <c r="BJ1911" s="18" t="s">
        <v>83</v>
      </c>
      <c r="BK1911" s="239">
        <f>ROUND(I1911*H1911,2)</f>
        <v>0</v>
      </c>
      <c r="BL1911" s="18" t="s">
        <v>324</v>
      </c>
      <c r="BM1911" s="238" t="s">
        <v>1652</v>
      </c>
    </row>
    <row r="1912" s="2" customFormat="1" ht="55.5" customHeight="1">
      <c r="A1912" s="39"/>
      <c r="B1912" s="40"/>
      <c r="C1912" s="227" t="s">
        <v>1653</v>
      </c>
      <c r="D1912" s="227" t="s">
        <v>179</v>
      </c>
      <c r="E1912" s="228" t="s">
        <v>1654</v>
      </c>
      <c r="F1912" s="229" t="s">
        <v>1655</v>
      </c>
      <c r="G1912" s="230" t="s">
        <v>1528</v>
      </c>
      <c r="H1912" s="231">
        <v>1</v>
      </c>
      <c r="I1912" s="232"/>
      <c r="J1912" s="233">
        <f>ROUND(I1912*H1912,2)</f>
        <v>0</v>
      </c>
      <c r="K1912" s="229" t="s">
        <v>1</v>
      </c>
      <c r="L1912" s="45"/>
      <c r="M1912" s="234" t="s">
        <v>1</v>
      </c>
      <c r="N1912" s="235" t="s">
        <v>41</v>
      </c>
      <c r="O1912" s="92"/>
      <c r="P1912" s="236">
        <f>O1912*H1912</f>
        <v>0</v>
      </c>
      <c r="Q1912" s="236">
        <v>0</v>
      </c>
      <c r="R1912" s="236">
        <f>Q1912*H1912</f>
        <v>0</v>
      </c>
      <c r="S1912" s="236">
        <v>0</v>
      </c>
      <c r="T1912" s="237">
        <f>S1912*H1912</f>
        <v>0</v>
      </c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R1912" s="238" t="s">
        <v>324</v>
      </c>
      <c r="AT1912" s="238" t="s">
        <v>179</v>
      </c>
      <c r="AU1912" s="238" t="s">
        <v>177</v>
      </c>
      <c r="AY1912" s="18" t="s">
        <v>176</v>
      </c>
      <c r="BE1912" s="239">
        <f>IF(N1912="základní",J1912,0)</f>
        <v>0</v>
      </c>
      <c r="BF1912" s="239">
        <f>IF(N1912="snížená",J1912,0)</f>
        <v>0</v>
      </c>
      <c r="BG1912" s="239">
        <f>IF(N1912="zákl. přenesená",J1912,0)</f>
        <v>0</v>
      </c>
      <c r="BH1912" s="239">
        <f>IF(N1912="sníž. přenesená",J1912,0)</f>
        <v>0</v>
      </c>
      <c r="BI1912" s="239">
        <f>IF(N1912="nulová",J1912,0)</f>
        <v>0</v>
      </c>
      <c r="BJ1912" s="18" t="s">
        <v>83</v>
      </c>
      <c r="BK1912" s="239">
        <f>ROUND(I1912*H1912,2)</f>
        <v>0</v>
      </c>
      <c r="BL1912" s="18" t="s">
        <v>324</v>
      </c>
      <c r="BM1912" s="238" t="s">
        <v>1656</v>
      </c>
    </row>
    <row r="1913" s="2" customFormat="1" ht="55.5" customHeight="1">
      <c r="A1913" s="39"/>
      <c r="B1913" s="40"/>
      <c r="C1913" s="227" t="s">
        <v>1657</v>
      </c>
      <c r="D1913" s="227" t="s">
        <v>179</v>
      </c>
      <c r="E1913" s="228" t="s">
        <v>1658</v>
      </c>
      <c r="F1913" s="229" t="s">
        <v>1659</v>
      </c>
      <c r="G1913" s="230" t="s">
        <v>1528</v>
      </c>
      <c r="H1913" s="231">
        <v>1</v>
      </c>
      <c r="I1913" s="232"/>
      <c r="J1913" s="233">
        <f>ROUND(I1913*H1913,2)</f>
        <v>0</v>
      </c>
      <c r="K1913" s="229" t="s">
        <v>1</v>
      </c>
      <c r="L1913" s="45"/>
      <c r="M1913" s="234" t="s">
        <v>1</v>
      </c>
      <c r="N1913" s="235" t="s">
        <v>41</v>
      </c>
      <c r="O1913" s="92"/>
      <c r="P1913" s="236">
        <f>O1913*H1913</f>
        <v>0</v>
      </c>
      <c r="Q1913" s="236">
        <v>0</v>
      </c>
      <c r="R1913" s="236">
        <f>Q1913*H1913</f>
        <v>0</v>
      </c>
      <c r="S1913" s="236">
        <v>0</v>
      </c>
      <c r="T1913" s="237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38" t="s">
        <v>324</v>
      </c>
      <c r="AT1913" s="238" t="s">
        <v>179</v>
      </c>
      <c r="AU1913" s="238" t="s">
        <v>177</v>
      </c>
      <c r="AY1913" s="18" t="s">
        <v>176</v>
      </c>
      <c r="BE1913" s="239">
        <f>IF(N1913="základní",J1913,0)</f>
        <v>0</v>
      </c>
      <c r="BF1913" s="239">
        <f>IF(N1913="snížená",J1913,0)</f>
        <v>0</v>
      </c>
      <c r="BG1913" s="239">
        <f>IF(N1913="zákl. přenesená",J1913,0)</f>
        <v>0</v>
      </c>
      <c r="BH1913" s="239">
        <f>IF(N1913="sníž. přenesená",J1913,0)</f>
        <v>0</v>
      </c>
      <c r="BI1913" s="239">
        <f>IF(N1913="nulová",J1913,0)</f>
        <v>0</v>
      </c>
      <c r="BJ1913" s="18" t="s">
        <v>83</v>
      </c>
      <c r="BK1913" s="239">
        <f>ROUND(I1913*H1913,2)</f>
        <v>0</v>
      </c>
      <c r="BL1913" s="18" t="s">
        <v>324</v>
      </c>
      <c r="BM1913" s="238" t="s">
        <v>1660</v>
      </c>
    </row>
    <row r="1914" s="2" customFormat="1" ht="55.5" customHeight="1">
      <c r="A1914" s="39"/>
      <c r="B1914" s="40"/>
      <c r="C1914" s="227" t="s">
        <v>1661</v>
      </c>
      <c r="D1914" s="227" t="s">
        <v>179</v>
      </c>
      <c r="E1914" s="228" t="s">
        <v>1662</v>
      </c>
      <c r="F1914" s="229" t="s">
        <v>1663</v>
      </c>
      <c r="G1914" s="230" t="s">
        <v>1528</v>
      </c>
      <c r="H1914" s="231">
        <v>1</v>
      </c>
      <c r="I1914" s="232"/>
      <c r="J1914" s="233">
        <f>ROUND(I1914*H1914,2)</f>
        <v>0</v>
      </c>
      <c r="K1914" s="229" t="s">
        <v>1</v>
      </c>
      <c r="L1914" s="45"/>
      <c r="M1914" s="234" t="s">
        <v>1</v>
      </c>
      <c r="N1914" s="235" t="s">
        <v>41</v>
      </c>
      <c r="O1914" s="92"/>
      <c r="P1914" s="236">
        <f>O1914*H1914</f>
        <v>0</v>
      </c>
      <c r="Q1914" s="236">
        <v>0</v>
      </c>
      <c r="R1914" s="236">
        <f>Q1914*H1914</f>
        <v>0</v>
      </c>
      <c r="S1914" s="236">
        <v>0</v>
      </c>
      <c r="T1914" s="237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38" t="s">
        <v>324</v>
      </c>
      <c r="AT1914" s="238" t="s">
        <v>179</v>
      </c>
      <c r="AU1914" s="238" t="s">
        <v>177</v>
      </c>
      <c r="AY1914" s="18" t="s">
        <v>176</v>
      </c>
      <c r="BE1914" s="239">
        <f>IF(N1914="základní",J1914,0)</f>
        <v>0</v>
      </c>
      <c r="BF1914" s="239">
        <f>IF(N1914="snížená",J1914,0)</f>
        <v>0</v>
      </c>
      <c r="BG1914" s="239">
        <f>IF(N1914="zákl. přenesená",J1914,0)</f>
        <v>0</v>
      </c>
      <c r="BH1914" s="239">
        <f>IF(N1914="sníž. přenesená",J1914,0)</f>
        <v>0</v>
      </c>
      <c r="BI1914" s="239">
        <f>IF(N1914="nulová",J1914,0)</f>
        <v>0</v>
      </c>
      <c r="BJ1914" s="18" t="s">
        <v>83</v>
      </c>
      <c r="BK1914" s="239">
        <f>ROUND(I1914*H1914,2)</f>
        <v>0</v>
      </c>
      <c r="BL1914" s="18" t="s">
        <v>324</v>
      </c>
      <c r="BM1914" s="238" t="s">
        <v>1664</v>
      </c>
    </row>
    <row r="1915" s="2" customFormat="1" ht="55.5" customHeight="1">
      <c r="A1915" s="39"/>
      <c r="B1915" s="40"/>
      <c r="C1915" s="227" t="s">
        <v>1665</v>
      </c>
      <c r="D1915" s="227" t="s">
        <v>179</v>
      </c>
      <c r="E1915" s="228" t="s">
        <v>1666</v>
      </c>
      <c r="F1915" s="229" t="s">
        <v>1667</v>
      </c>
      <c r="G1915" s="230" t="s">
        <v>1528</v>
      </c>
      <c r="H1915" s="231">
        <v>1</v>
      </c>
      <c r="I1915" s="232"/>
      <c r="J1915" s="233">
        <f>ROUND(I1915*H1915,2)</f>
        <v>0</v>
      </c>
      <c r="K1915" s="229" t="s">
        <v>1</v>
      </c>
      <c r="L1915" s="45"/>
      <c r="M1915" s="234" t="s">
        <v>1</v>
      </c>
      <c r="N1915" s="235" t="s">
        <v>41</v>
      </c>
      <c r="O1915" s="92"/>
      <c r="P1915" s="236">
        <f>O1915*H1915</f>
        <v>0</v>
      </c>
      <c r="Q1915" s="236">
        <v>0</v>
      </c>
      <c r="R1915" s="236">
        <f>Q1915*H1915</f>
        <v>0</v>
      </c>
      <c r="S1915" s="236">
        <v>0</v>
      </c>
      <c r="T1915" s="237">
        <f>S1915*H1915</f>
        <v>0</v>
      </c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R1915" s="238" t="s">
        <v>324</v>
      </c>
      <c r="AT1915" s="238" t="s">
        <v>179</v>
      </c>
      <c r="AU1915" s="238" t="s">
        <v>177</v>
      </c>
      <c r="AY1915" s="18" t="s">
        <v>176</v>
      </c>
      <c r="BE1915" s="239">
        <f>IF(N1915="základní",J1915,0)</f>
        <v>0</v>
      </c>
      <c r="BF1915" s="239">
        <f>IF(N1915="snížená",J1915,0)</f>
        <v>0</v>
      </c>
      <c r="BG1915" s="239">
        <f>IF(N1915="zákl. přenesená",J1915,0)</f>
        <v>0</v>
      </c>
      <c r="BH1915" s="239">
        <f>IF(N1915="sníž. přenesená",J1915,0)</f>
        <v>0</v>
      </c>
      <c r="BI1915" s="239">
        <f>IF(N1915="nulová",J1915,0)</f>
        <v>0</v>
      </c>
      <c r="BJ1915" s="18" t="s">
        <v>83</v>
      </c>
      <c r="BK1915" s="239">
        <f>ROUND(I1915*H1915,2)</f>
        <v>0</v>
      </c>
      <c r="BL1915" s="18" t="s">
        <v>324</v>
      </c>
      <c r="BM1915" s="238" t="s">
        <v>1668</v>
      </c>
    </row>
    <row r="1916" s="2" customFormat="1" ht="55.5" customHeight="1">
      <c r="A1916" s="39"/>
      <c r="B1916" s="40"/>
      <c r="C1916" s="227" t="s">
        <v>1669</v>
      </c>
      <c r="D1916" s="227" t="s">
        <v>179</v>
      </c>
      <c r="E1916" s="228" t="s">
        <v>1670</v>
      </c>
      <c r="F1916" s="229" t="s">
        <v>1671</v>
      </c>
      <c r="G1916" s="230" t="s">
        <v>1528</v>
      </c>
      <c r="H1916" s="231">
        <v>1</v>
      </c>
      <c r="I1916" s="232"/>
      <c r="J1916" s="233">
        <f>ROUND(I1916*H1916,2)</f>
        <v>0</v>
      </c>
      <c r="K1916" s="229" t="s">
        <v>1</v>
      </c>
      <c r="L1916" s="45"/>
      <c r="M1916" s="234" t="s">
        <v>1</v>
      </c>
      <c r="N1916" s="235" t="s">
        <v>41</v>
      </c>
      <c r="O1916" s="92"/>
      <c r="P1916" s="236">
        <f>O1916*H1916</f>
        <v>0</v>
      </c>
      <c r="Q1916" s="236">
        <v>0</v>
      </c>
      <c r="R1916" s="236">
        <f>Q1916*H1916</f>
        <v>0</v>
      </c>
      <c r="S1916" s="236">
        <v>0</v>
      </c>
      <c r="T1916" s="237">
        <f>S1916*H1916</f>
        <v>0</v>
      </c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R1916" s="238" t="s">
        <v>324</v>
      </c>
      <c r="AT1916" s="238" t="s">
        <v>179</v>
      </c>
      <c r="AU1916" s="238" t="s">
        <v>177</v>
      </c>
      <c r="AY1916" s="18" t="s">
        <v>176</v>
      </c>
      <c r="BE1916" s="239">
        <f>IF(N1916="základní",J1916,0)</f>
        <v>0</v>
      </c>
      <c r="BF1916" s="239">
        <f>IF(N1916="snížená",J1916,0)</f>
        <v>0</v>
      </c>
      <c r="BG1916" s="239">
        <f>IF(N1916="zákl. přenesená",J1916,0)</f>
        <v>0</v>
      </c>
      <c r="BH1916" s="239">
        <f>IF(N1916="sníž. přenesená",J1916,0)</f>
        <v>0</v>
      </c>
      <c r="BI1916" s="239">
        <f>IF(N1916="nulová",J1916,0)</f>
        <v>0</v>
      </c>
      <c r="BJ1916" s="18" t="s">
        <v>83</v>
      </c>
      <c r="BK1916" s="239">
        <f>ROUND(I1916*H1916,2)</f>
        <v>0</v>
      </c>
      <c r="BL1916" s="18" t="s">
        <v>324</v>
      </c>
      <c r="BM1916" s="238" t="s">
        <v>1672</v>
      </c>
    </row>
    <row r="1917" s="2" customFormat="1" ht="62.7" customHeight="1">
      <c r="A1917" s="39"/>
      <c r="B1917" s="40"/>
      <c r="C1917" s="227" t="s">
        <v>1673</v>
      </c>
      <c r="D1917" s="227" t="s">
        <v>179</v>
      </c>
      <c r="E1917" s="228" t="s">
        <v>1674</v>
      </c>
      <c r="F1917" s="229" t="s">
        <v>1675</v>
      </c>
      <c r="G1917" s="230" t="s">
        <v>1528</v>
      </c>
      <c r="H1917" s="231">
        <v>1</v>
      </c>
      <c r="I1917" s="232"/>
      <c r="J1917" s="233">
        <f>ROUND(I1917*H1917,2)</f>
        <v>0</v>
      </c>
      <c r="K1917" s="229" t="s">
        <v>1</v>
      </c>
      <c r="L1917" s="45"/>
      <c r="M1917" s="234" t="s">
        <v>1</v>
      </c>
      <c r="N1917" s="235" t="s">
        <v>41</v>
      </c>
      <c r="O1917" s="92"/>
      <c r="P1917" s="236">
        <f>O1917*H1917</f>
        <v>0</v>
      </c>
      <c r="Q1917" s="236">
        <v>0</v>
      </c>
      <c r="R1917" s="236">
        <f>Q1917*H1917</f>
        <v>0</v>
      </c>
      <c r="S1917" s="236">
        <v>0</v>
      </c>
      <c r="T1917" s="237">
        <f>S1917*H1917</f>
        <v>0</v>
      </c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R1917" s="238" t="s">
        <v>324</v>
      </c>
      <c r="AT1917" s="238" t="s">
        <v>179</v>
      </c>
      <c r="AU1917" s="238" t="s">
        <v>177</v>
      </c>
      <c r="AY1917" s="18" t="s">
        <v>176</v>
      </c>
      <c r="BE1917" s="239">
        <f>IF(N1917="základní",J1917,0)</f>
        <v>0</v>
      </c>
      <c r="BF1917" s="239">
        <f>IF(N1917="snížená",J1917,0)</f>
        <v>0</v>
      </c>
      <c r="BG1917" s="239">
        <f>IF(N1917="zákl. přenesená",J1917,0)</f>
        <v>0</v>
      </c>
      <c r="BH1917" s="239">
        <f>IF(N1917="sníž. přenesená",J1917,0)</f>
        <v>0</v>
      </c>
      <c r="BI1917" s="239">
        <f>IF(N1917="nulová",J1917,0)</f>
        <v>0</v>
      </c>
      <c r="BJ1917" s="18" t="s">
        <v>83</v>
      </c>
      <c r="BK1917" s="239">
        <f>ROUND(I1917*H1917,2)</f>
        <v>0</v>
      </c>
      <c r="BL1917" s="18" t="s">
        <v>324</v>
      </c>
      <c r="BM1917" s="238" t="s">
        <v>1676</v>
      </c>
    </row>
    <row r="1918" s="2" customFormat="1" ht="55.5" customHeight="1">
      <c r="A1918" s="39"/>
      <c r="B1918" s="40"/>
      <c r="C1918" s="227" t="s">
        <v>1677</v>
      </c>
      <c r="D1918" s="227" t="s">
        <v>179</v>
      </c>
      <c r="E1918" s="228" t="s">
        <v>1678</v>
      </c>
      <c r="F1918" s="229" t="s">
        <v>1679</v>
      </c>
      <c r="G1918" s="230" t="s">
        <v>1528</v>
      </c>
      <c r="H1918" s="231">
        <v>1</v>
      </c>
      <c r="I1918" s="232"/>
      <c r="J1918" s="233">
        <f>ROUND(I1918*H1918,2)</f>
        <v>0</v>
      </c>
      <c r="K1918" s="229" t="s">
        <v>1</v>
      </c>
      <c r="L1918" s="45"/>
      <c r="M1918" s="234" t="s">
        <v>1</v>
      </c>
      <c r="N1918" s="235" t="s">
        <v>41</v>
      </c>
      <c r="O1918" s="92"/>
      <c r="P1918" s="236">
        <f>O1918*H1918</f>
        <v>0</v>
      </c>
      <c r="Q1918" s="236">
        <v>0</v>
      </c>
      <c r="R1918" s="236">
        <f>Q1918*H1918</f>
        <v>0</v>
      </c>
      <c r="S1918" s="236">
        <v>0</v>
      </c>
      <c r="T1918" s="237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38" t="s">
        <v>324</v>
      </c>
      <c r="AT1918" s="238" t="s">
        <v>179</v>
      </c>
      <c r="AU1918" s="238" t="s">
        <v>177</v>
      </c>
      <c r="AY1918" s="18" t="s">
        <v>176</v>
      </c>
      <c r="BE1918" s="239">
        <f>IF(N1918="základní",J1918,0)</f>
        <v>0</v>
      </c>
      <c r="BF1918" s="239">
        <f>IF(N1918="snížená",J1918,0)</f>
        <v>0</v>
      </c>
      <c r="BG1918" s="239">
        <f>IF(N1918="zákl. přenesená",J1918,0)</f>
        <v>0</v>
      </c>
      <c r="BH1918" s="239">
        <f>IF(N1918="sníž. přenesená",J1918,0)</f>
        <v>0</v>
      </c>
      <c r="BI1918" s="239">
        <f>IF(N1918="nulová",J1918,0)</f>
        <v>0</v>
      </c>
      <c r="BJ1918" s="18" t="s">
        <v>83</v>
      </c>
      <c r="BK1918" s="239">
        <f>ROUND(I1918*H1918,2)</f>
        <v>0</v>
      </c>
      <c r="BL1918" s="18" t="s">
        <v>324</v>
      </c>
      <c r="BM1918" s="238" t="s">
        <v>1680</v>
      </c>
    </row>
    <row r="1919" s="2" customFormat="1" ht="62.7" customHeight="1">
      <c r="A1919" s="39"/>
      <c r="B1919" s="40"/>
      <c r="C1919" s="227" t="s">
        <v>1681</v>
      </c>
      <c r="D1919" s="227" t="s">
        <v>179</v>
      </c>
      <c r="E1919" s="228" t="s">
        <v>1682</v>
      </c>
      <c r="F1919" s="229" t="s">
        <v>1683</v>
      </c>
      <c r="G1919" s="230" t="s">
        <v>1528</v>
      </c>
      <c r="H1919" s="231">
        <v>1</v>
      </c>
      <c r="I1919" s="232"/>
      <c r="J1919" s="233">
        <f>ROUND(I1919*H1919,2)</f>
        <v>0</v>
      </c>
      <c r="K1919" s="229" t="s">
        <v>1</v>
      </c>
      <c r="L1919" s="45"/>
      <c r="M1919" s="234" t="s">
        <v>1</v>
      </c>
      <c r="N1919" s="235" t="s">
        <v>41</v>
      </c>
      <c r="O1919" s="92"/>
      <c r="P1919" s="236">
        <f>O1919*H1919</f>
        <v>0</v>
      </c>
      <c r="Q1919" s="236">
        <v>0</v>
      </c>
      <c r="R1919" s="236">
        <f>Q1919*H1919</f>
        <v>0</v>
      </c>
      <c r="S1919" s="236">
        <v>0</v>
      </c>
      <c r="T1919" s="237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38" t="s">
        <v>324</v>
      </c>
      <c r="AT1919" s="238" t="s">
        <v>179</v>
      </c>
      <c r="AU1919" s="238" t="s">
        <v>177</v>
      </c>
      <c r="AY1919" s="18" t="s">
        <v>176</v>
      </c>
      <c r="BE1919" s="239">
        <f>IF(N1919="základní",J1919,0)</f>
        <v>0</v>
      </c>
      <c r="BF1919" s="239">
        <f>IF(N1919="snížená",J1919,0)</f>
        <v>0</v>
      </c>
      <c r="BG1919" s="239">
        <f>IF(N1919="zákl. přenesená",J1919,0)</f>
        <v>0</v>
      </c>
      <c r="BH1919" s="239">
        <f>IF(N1919="sníž. přenesená",J1919,0)</f>
        <v>0</v>
      </c>
      <c r="BI1919" s="239">
        <f>IF(N1919="nulová",J1919,0)</f>
        <v>0</v>
      </c>
      <c r="BJ1919" s="18" t="s">
        <v>83</v>
      </c>
      <c r="BK1919" s="239">
        <f>ROUND(I1919*H1919,2)</f>
        <v>0</v>
      </c>
      <c r="BL1919" s="18" t="s">
        <v>324</v>
      </c>
      <c r="BM1919" s="238" t="s">
        <v>1684</v>
      </c>
    </row>
    <row r="1920" s="2" customFormat="1" ht="62.7" customHeight="1">
      <c r="A1920" s="39"/>
      <c r="B1920" s="40"/>
      <c r="C1920" s="227" t="s">
        <v>1685</v>
      </c>
      <c r="D1920" s="227" t="s">
        <v>179</v>
      </c>
      <c r="E1920" s="228" t="s">
        <v>1686</v>
      </c>
      <c r="F1920" s="229" t="s">
        <v>1687</v>
      </c>
      <c r="G1920" s="230" t="s">
        <v>1528</v>
      </c>
      <c r="H1920" s="231">
        <v>1</v>
      </c>
      <c r="I1920" s="232"/>
      <c r="J1920" s="233">
        <f>ROUND(I1920*H1920,2)</f>
        <v>0</v>
      </c>
      <c r="K1920" s="229" t="s">
        <v>1</v>
      </c>
      <c r="L1920" s="45"/>
      <c r="M1920" s="234" t="s">
        <v>1</v>
      </c>
      <c r="N1920" s="235" t="s">
        <v>41</v>
      </c>
      <c r="O1920" s="92"/>
      <c r="P1920" s="236">
        <f>O1920*H1920</f>
        <v>0</v>
      </c>
      <c r="Q1920" s="236">
        <v>0</v>
      </c>
      <c r="R1920" s="236">
        <f>Q1920*H1920</f>
        <v>0</v>
      </c>
      <c r="S1920" s="236">
        <v>0</v>
      </c>
      <c r="T1920" s="237">
        <f>S1920*H1920</f>
        <v>0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38" t="s">
        <v>324</v>
      </c>
      <c r="AT1920" s="238" t="s">
        <v>179</v>
      </c>
      <c r="AU1920" s="238" t="s">
        <v>177</v>
      </c>
      <c r="AY1920" s="18" t="s">
        <v>176</v>
      </c>
      <c r="BE1920" s="239">
        <f>IF(N1920="základní",J1920,0)</f>
        <v>0</v>
      </c>
      <c r="BF1920" s="239">
        <f>IF(N1920="snížená",J1920,0)</f>
        <v>0</v>
      </c>
      <c r="BG1920" s="239">
        <f>IF(N1920="zákl. přenesená",J1920,0)</f>
        <v>0</v>
      </c>
      <c r="BH1920" s="239">
        <f>IF(N1920="sníž. přenesená",J1920,0)</f>
        <v>0</v>
      </c>
      <c r="BI1920" s="239">
        <f>IF(N1920="nulová",J1920,0)</f>
        <v>0</v>
      </c>
      <c r="BJ1920" s="18" t="s">
        <v>83</v>
      </c>
      <c r="BK1920" s="239">
        <f>ROUND(I1920*H1920,2)</f>
        <v>0</v>
      </c>
      <c r="BL1920" s="18" t="s">
        <v>324</v>
      </c>
      <c r="BM1920" s="238" t="s">
        <v>1688</v>
      </c>
    </row>
    <row r="1921" s="2" customFormat="1" ht="55.5" customHeight="1">
      <c r="A1921" s="39"/>
      <c r="B1921" s="40"/>
      <c r="C1921" s="227" t="s">
        <v>1689</v>
      </c>
      <c r="D1921" s="227" t="s">
        <v>179</v>
      </c>
      <c r="E1921" s="228" t="s">
        <v>1690</v>
      </c>
      <c r="F1921" s="229" t="s">
        <v>1691</v>
      </c>
      <c r="G1921" s="230" t="s">
        <v>1528</v>
      </c>
      <c r="H1921" s="231">
        <v>1</v>
      </c>
      <c r="I1921" s="232"/>
      <c r="J1921" s="233">
        <f>ROUND(I1921*H1921,2)</f>
        <v>0</v>
      </c>
      <c r="K1921" s="229" t="s">
        <v>1</v>
      </c>
      <c r="L1921" s="45"/>
      <c r="M1921" s="234" t="s">
        <v>1</v>
      </c>
      <c r="N1921" s="235" t="s">
        <v>41</v>
      </c>
      <c r="O1921" s="92"/>
      <c r="P1921" s="236">
        <f>O1921*H1921</f>
        <v>0</v>
      </c>
      <c r="Q1921" s="236">
        <v>0</v>
      </c>
      <c r="R1921" s="236">
        <f>Q1921*H1921</f>
        <v>0</v>
      </c>
      <c r="S1921" s="236">
        <v>0</v>
      </c>
      <c r="T1921" s="237">
        <f>S1921*H1921</f>
        <v>0</v>
      </c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R1921" s="238" t="s">
        <v>324</v>
      </c>
      <c r="AT1921" s="238" t="s">
        <v>179</v>
      </c>
      <c r="AU1921" s="238" t="s">
        <v>177</v>
      </c>
      <c r="AY1921" s="18" t="s">
        <v>176</v>
      </c>
      <c r="BE1921" s="239">
        <f>IF(N1921="základní",J1921,0)</f>
        <v>0</v>
      </c>
      <c r="BF1921" s="239">
        <f>IF(N1921="snížená",J1921,0)</f>
        <v>0</v>
      </c>
      <c r="BG1921" s="239">
        <f>IF(N1921="zákl. přenesená",J1921,0)</f>
        <v>0</v>
      </c>
      <c r="BH1921" s="239">
        <f>IF(N1921="sníž. přenesená",J1921,0)</f>
        <v>0</v>
      </c>
      <c r="BI1921" s="239">
        <f>IF(N1921="nulová",J1921,0)</f>
        <v>0</v>
      </c>
      <c r="BJ1921" s="18" t="s">
        <v>83</v>
      </c>
      <c r="BK1921" s="239">
        <f>ROUND(I1921*H1921,2)</f>
        <v>0</v>
      </c>
      <c r="BL1921" s="18" t="s">
        <v>324</v>
      </c>
      <c r="BM1921" s="238" t="s">
        <v>1692</v>
      </c>
    </row>
    <row r="1922" s="2" customFormat="1" ht="55.5" customHeight="1">
      <c r="A1922" s="39"/>
      <c r="B1922" s="40"/>
      <c r="C1922" s="227" t="s">
        <v>1693</v>
      </c>
      <c r="D1922" s="227" t="s">
        <v>179</v>
      </c>
      <c r="E1922" s="228" t="s">
        <v>1694</v>
      </c>
      <c r="F1922" s="229" t="s">
        <v>1695</v>
      </c>
      <c r="G1922" s="230" t="s">
        <v>1528</v>
      </c>
      <c r="H1922" s="231">
        <v>1</v>
      </c>
      <c r="I1922" s="232"/>
      <c r="J1922" s="233">
        <f>ROUND(I1922*H1922,2)</f>
        <v>0</v>
      </c>
      <c r="K1922" s="229" t="s">
        <v>1</v>
      </c>
      <c r="L1922" s="45"/>
      <c r="M1922" s="234" t="s">
        <v>1</v>
      </c>
      <c r="N1922" s="235" t="s">
        <v>41</v>
      </c>
      <c r="O1922" s="92"/>
      <c r="P1922" s="236">
        <f>O1922*H1922</f>
        <v>0</v>
      </c>
      <c r="Q1922" s="236">
        <v>0</v>
      </c>
      <c r="R1922" s="236">
        <f>Q1922*H1922</f>
        <v>0</v>
      </c>
      <c r="S1922" s="236">
        <v>0</v>
      </c>
      <c r="T1922" s="237">
        <f>S1922*H1922</f>
        <v>0</v>
      </c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R1922" s="238" t="s">
        <v>324</v>
      </c>
      <c r="AT1922" s="238" t="s">
        <v>179</v>
      </c>
      <c r="AU1922" s="238" t="s">
        <v>177</v>
      </c>
      <c r="AY1922" s="18" t="s">
        <v>176</v>
      </c>
      <c r="BE1922" s="239">
        <f>IF(N1922="základní",J1922,0)</f>
        <v>0</v>
      </c>
      <c r="BF1922" s="239">
        <f>IF(N1922="snížená",J1922,0)</f>
        <v>0</v>
      </c>
      <c r="BG1922" s="239">
        <f>IF(N1922="zákl. přenesená",J1922,0)</f>
        <v>0</v>
      </c>
      <c r="BH1922" s="239">
        <f>IF(N1922="sníž. přenesená",J1922,0)</f>
        <v>0</v>
      </c>
      <c r="BI1922" s="239">
        <f>IF(N1922="nulová",J1922,0)</f>
        <v>0</v>
      </c>
      <c r="BJ1922" s="18" t="s">
        <v>83</v>
      </c>
      <c r="BK1922" s="239">
        <f>ROUND(I1922*H1922,2)</f>
        <v>0</v>
      </c>
      <c r="BL1922" s="18" t="s">
        <v>324</v>
      </c>
      <c r="BM1922" s="238" t="s">
        <v>1696</v>
      </c>
    </row>
    <row r="1923" s="2" customFormat="1" ht="55.5" customHeight="1">
      <c r="A1923" s="39"/>
      <c r="B1923" s="40"/>
      <c r="C1923" s="227" t="s">
        <v>1697</v>
      </c>
      <c r="D1923" s="227" t="s">
        <v>179</v>
      </c>
      <c r="E1923" s="228" t="s">
        <v>1698</v>
      </c>
      <c r="F1923" s="229" t="s">
        <v>1699</v>
      </c>
      <c r="G1923" s="230" t="s">
        <v>1528</v>
      </c>
      <c r="H1923" s="231">
        <v>1</v>
      </c>
      <c r="I1923" s="232"/>
      <c r="J1923" s="233">
        <f>ROUND(I1923*H1923,2)</f>
        <v>0</v>
      </c>
      <c r="K1923" s="229" t="s">
        <v>1</v>
      </c>
      <c r="L1923" s="45"/>
      <c r="M1923" s="234" t="s">
        <v>1</v>
      </c>
      <c r="N1923" s="235" t="s">
        <v>41</v>
      </c>
      <c r="O1923" s="92"/>
      <c r="P1923" s="236">
        <f>O1923*H1923</f>
        <v>0</v>
      </c>
      <c r="Q1923" s="236">
        <v>0</v>
      </c>
      <c r="R1923" s="236">
        <f>Q1923*H1923</f>
        <v>0</v>
      </c>
      <c r="S1923" s="236">
        <v>0</v>
      </c>
      <c r="T1923" s="237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38" t="s">
        <v>324</v>
      </c>
      <c r="AT1923" s="238" t="s">
        <v>179</v>
      </c>
      <c r="AU1923" s="238" t="s">
        <v>177</v>
      </c>
      <c r="AY1923" s="18" t="s">
        <v>176</v>
      </c>
      <c r="BE1923" s="239">
        <f>IF(N1923="základní",J1923,0)</f>
        <v>0</v>
      </c>
      <c r="BF1923" s="239">
        <f>IF(N1923="snížená",J1923,0)</f>
        <v>0</v>
      </c>
      <c r="BG1923" s="239">
        <f>IF(N1923="zákl. přenesená",J1923,0)</f>
        <v>0</v>
      </c>
      <c r="BH1923" s="239">
        <f>IF(N1923="sníž. přenesená",J1923,0)</f>
        <v>0</v>
      </c>
      <c r="BI1923" s="239">
        <f>IF(N1923="nulová",J1923,0)</f>
        <v>0</v>
      </c>
      <c r="BJ1923" s="18" t="s">
        <v>83</v>
      </c>
      <c r="BK1923" s="239">
        <f>ROUND(I1923*H1923,2)</f>
        <v>0</v>
      </c>
      <c r="BL1923" s="18" t="s">
        <v>324</v>
      </c>
      <c r="BM1923" s="238" t="s">
        <v>1700</v>
      </c>
    </row>
    <row r="1924" s="2" customFormat="1" ht="55.5" customHeight="1">
      <c r="A1924" s="39"/>
      <c r="B1924" s="40"/>
      <c r="C1924" s="227" t="s">
        <v>1701</v>
      </c>
      <c r="D1924" s="227" t="s">
        <v>179</v>
      </c>
      <c r="E1924" s="228" t="s">
        <v>1702</v>
      </c>
      <c r="F1924" s="229" t="s">
        <v>1703</v>
      </c>
      <c r="G1924" s="230" t="s">
        <v>1528</v>
      </c>
      <c r="H1924" s="231">
        <v>1</v>
      </c>
      <c r="I1924" s="232"/>
      <c r="J1924" s="233">
        <f>ROUND(I1924*H1924,2)</f>
        <v>0</v>
      </c>
      <c r="K1924" s="229" t="s">
        <v>1</v>
      </c>
      <c r="L1924" s="45"/>
      <c r="M1924" s="234" t="s">
        <v>1</v>
      </c>
      <c r="N1924" s="235" t="s">
        <v>41</v>
      </c>
      <c r="O1924" s="92"/>
      <c r="P1924" s="236">
        <f>O1924*H1924</f>
        <v>0</v>
      </c>
      <c r="Q1924" s="236">
        <v>0</v>
      </c>
      <c r="R1924" s="236">
        <f>Q1924*H1924</f>
        <v>0</v>
      </c>
      <c r="S1924" s="236">
        <v>0</v>
      </c>
      <c r="T1924" s="237">
        <f>S1924*H1924</f>
        <v>0</v>
      </c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R1924" s="238" t="s">
        <v>324</v>
      </c>
      <c r="AT1924" s="238" t="s">
        <v>179</v>
      </c>
      <c r="AU1924" s="238" t="s">
        <v>177</v>
      </c>
      <c r="AY1924" s="18" t="s">
        <v>176</v>
      </c>
      <c r="BE1924" s="239">
        <f>IF(N1924="základní",J1924,0)</f>
        <v>0</v>
      </c>
      <c r="BF1924" s="239">
        <f>IF(N1924="snížená",J1924,0)</f>
        <v>0</v>
      </c>
      <c r="BG1924" s="239">
        <f>IF(N1924="zákl. přenesená",J1924,0)</f>
        <v>0</v>
      </c>
      <c r="BH1924" s="239">
        <f>IF(N1924="sníž. přenesená",J1924,0)</f>
        <v>0</v>
      </c>
      <c r="BI1924" s="239">
        <f>IF(N1924="nulová",J1924,0)</f>
        <v>0</v>
      </c>
      <c r="BJ1924" s="18" t="s">
        <v>83</v>
      </c>
      <c r="BK1924" s="239">
        <f>ROUND(I1924*H1924,2)</f>
        <v>0</v>
      </c>
      <c r="BL1924" s="18" t="s">
        <v>324</v>
      </c>
      <c r="BM1924" s="238" t="s">
        <v>1704</v>
      </c>
    </row>
    <row r="1925" s="2" customFormat="1" ht="55.5" customHeight="1">
      <c r="A1925" s="39"/>
      <c r="B1925" s="40"/>
      <c r="C1925" s="227" t="s">
        <v>1705</v>
      </c>
      <c r="D1925" s="227" t="s">
        <v>179</v>
      </c>
      <c r="E1925" s="228" t="s">
        <v>1706</v>
      </c>
      <c r="F1925" s="229" t="s">
        <v>1707</v>
      </c>
      <c r="G1925" s="230" t="s">
        <v>1528</v>
      </c>
      <c r="H1925" s="231">
        <v>1</v>
      </c>
      <c r="I1925" s="232"/>
      <c r="J1925" s="233">
        <f>ROUND(I1925*H1925,2)</f>
        <v>0</v>
      </c>
      <c r="K1925" s="229" t="s">
        <v>1</v>
      </c>
      <c r="L1925" s="45"/>
      <c r="M1925" s="234" t="s">
        <v>1</v>
      </c>
      <c r="N1925" s="235" t="s">
        <v>41</v>
      </c>
      <c r="O1925" s="92"/>
      <c r="P1925" s="236">
        <f>O1925*H1925</f>
        <v>0</v>
      </c>
      <c r="Q1925" s="236">
        <v>0</v>
      </c>
      <c r="R1925" s="236">
        <f>Q1925*H1925</f>
        <v>0</v>
      </c>
      <c r="S1925" s="236">
        <v>0</v>
      </c>
      <c r="T1925" s="237">
        <f>S1925*H1925</f>
        <v>0</v>
      </c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R1925" s="238" t="s">
        <v>324</v>
      </c>
      <c r="AT1925" s="238" t="s">
        <v>179</v>
      </c>
      <c r="AU1925" s="238" t="s">
        <v>177</v>
      </c>
      <c r="AY1925" s="18" t="s">
        <v>176</v>
      </c>
      <c r="BE1925" s="239">
        <f>IF(N1925="základní",J1925,0)</f>
        <v>0</v>
      </c>
      <c r="BF1925" s="239">
        <f>IF(N1925="snížená",J1925,0)</f>
        <v>0</v>
      </c>
      <c r="BG1925" s="239">
        <f>IF(N1925="zákl. přenesená",J1925,0)</f>
        <v>0</v>
      </c>
      <c r="BH1925" s="239">
        <f>IF(N1925="sníž. přenesená",J1925,0)</f>
        <v>0</v>
      </c>
      <c r="BI1925" s="239">
        <f>IF(N1925="nulová",J1925,0)</f>
        <v>0</v>
      </c>
      <c r="BJ1925" s="18" t="s">
        <v>83</v>
      </c>
      <c r="BK1925" s="239">
        <f>ROUND(I1925*H1925,2)</f>
        <v>0</v>
      </c>
      <c r="BL1925" s="18" t="s">
        <v>324</v>
      </c>
      <c r="BM1925" s="238" t="s">
        <v>1708</v>
      </c>
    </row>
    <row r="1926" s="2" customFormat="1" ht="55.5" customHeight="1">
      <c r="A1926" s="39"/>
      <c r="B1926" s="40"/>
      <c r="C1926" s="227" t="s">
        <v>1709</v>
      </c>
      <c r="D1926" s="227" t="s">
        <v>179</v>
      </c>
      <c r="E1926" s="228" t="s">
        <v>1710</v>
      </c>
      <c r="F1926" s="229" t="s">
        <v>1711</v>
      </c>
      <c r="G1926" s="230" t="s">
        <v>1528</v>
      </c>
      <c r="H1926" s="231">
        <v>1</v>
      </c>
      <c r="I1926" s="232"/>
      <c r="J1926" s="233">
        <f>ROUND(I1926*H1926,2)</f>
        <v>0</v>
      </c>
      <c r="K1926" s="229" t="s">
        <v>1</v>
      </c>
      <c r="L1926" s="45"/>
      <c r="M1926" s="234" t="s">
        <v>1</v>
      </c>
      <c r="N1926" s="235" t="s">
        <v>41</v>
      </c>
      <c r="O1926" s="92"/>
      <c r="P1926" s="236">
        <f>O1926*H1926</f>
        <v>0</v>
      </c>
      <c r="Q1926" s="236">
        <v>0</v>
      </c>
      <c r="R1926" s="236">
        <f>Q1926*H1926</f>
        <v>0</v>
      </c>
      <c r="S1926" s="236">
        <v>0</v>
      </c>
      <c r="T1926" s="237">
        <f>S1926*H1926</f>
        <v>0</v>
      </c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R1926" s="238" t="s">
        <v>324</v>
      </c>
      <c r="AT1926" s="238" t="s">
        <v>179</v>
      </c>
      <c r="AU1926" s="238" t="s">
        <v>177</v>
      </c>
      <c r="AY1926" s="18" t="s">
        <v>176</v>
      </c>
      <c r="BE1926" s="239">
        <f>IF(N1926="základní",J1926,0)</f>
        <v>0</v>
      </c>
      <c r="BF1926" s="239">
        <f>IF(N1926="snížená",J1926,0)</f>
        <v>0</v>
      </c>
      <c r="BG1926" s="239">
        <f>IF(N1926="zákl. přenesená",J1926,0)</f>
        <v>0</v>
      </c>
      <c r="BH1926" s="239">
        <f>IF(N1926="sníž. přenesená",J1926,0)</f>
        <v>0</v>
      </c>
      <c r="BI1926" s="239">
        <f>IF(N1926="nulová",J1926,0)</f>
        <v>0</v>
      </c>
      <c r="BJ1926" s="18" t="s">
        <v>83</v>
      </c>
      <c r="BK1926" s="239">
        <f>ROUND(I1926*H1926,2)</f>
        <v>0</v>
      </c>
      <c r="BL1926" s="18" t="s">
        <v>324</v>
      </c>
      <c r="BM1926" s="238" t="s">
        <v>1712</v>
      </c>
    </row>
    <row r="1927" s="2" customFormat="1" ht="55.5" customHeight="1">
      <c r="A1927" s="39"/>
      <c r="B1927" s="40"/>
      <c r="C1927" s="227" t="s">
        <v>1713</v>
      </c>
      <c r="D1927" s="227" t="s">
        <v>179</v>
      </c>
      <c r="E1927" s="228" t="s">
        <v>1714</v>
      </c>
      <c r="F1927" s="229" t="s">
        <v>1715</v>
      </c>
      <c r="G1927" s="230" t="s">
        <v>1528</v>
      </c>
      <c r="H1927" s="231">
        <v>1</v>
      </c>
      <c r="I1927" s="232"/>
      <c r="J1927" s="233">
        <f>ROUND(I1927*H1927,2)</f>
        <v>0</v>
      </c>
      <c r="K1927" s="229" t="s">
        <v>1</v>
      </c>
      <c r="L1927" s="45"/>
      <c r="M1927" s="234" t="s">
        <v>1</v>
      </c>
      <c r="N1927" s="235" t="s">
        <v>41</v>
      </c>
      <c r="O1927" s="92"/>
      <c r="P1927" s="236">
        <f>O1927*H1927</f>
        <v>0</v>
      </c>
      <c r="Q1927" s="236">
        <v>0</v>
      </c>
      <c r="R1927" s="236">
        <f>Q1927*H1927</f>
        <v>0</v>
      </c>
      <c r="S1927" s="236">
        <v>0</v>
      </c>
      <c r="T1927" s="237">
        <f>S1927*H1927</f>
        <v>0</v>
      </c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R1927" s="238" t="s">
        <v>324</v>
      </c>
      <c r="AT1927" s="238" t="s">
        <v>179</v>
      </c>
      <c r="AU1927" s="238" t="s">
        <v>177</v>
      </c>
      <c r="AY1927" s="18" t="s">
        <v>176</v>
      </c>
      <c r="BE1927" s="239">
        <f>IF(N1927="základní",J1927,0)</f>
        <v>0</v>
      </c>
      <c r="BF1927" s="239">
        <f>IF(N1927="snížená",J1927,0)</f>
        <v>0</v>
      </c>
      <c r="BG1927" s="239">
        <f>IF(N1927="zákl. přenesená",J1927,0)</f>
        <v>0</v>
      </c>
      <c r="BH1927" s="239">
        <f>IF(N1927="sníž. přenesená",J1927,0)</f>
        <v>0</v>
      </c>
      <c r="BI1927" s="239">
        <f>IF(N1927="nulová",J1927,0)</f>
        <v>0</v>
      </c>
      <c r="BJ1927" s="18" t="s">
        <v>83</v>
      </c>
      <c r="BK1927" s="239">
        <f>ROUND(I1927*H1927,2)</f>
        <v>0</v>
      </c>
      <c r="BL1927" s="18" t="s">
        <v>324</v>
      </c>
      <c r="BM1927" s="238" t="s">
        <v>1716</v>
      </c>
    </row>
    <row r="1928" s="2" customFormat="1" ht="62.7" customHeight="1">
      <c r="A1928" s="39"/>
      <c r="B1928" s="40"/>
      <c r="C1928" s="227" t="s">
        <v>1717</v>
      </c>
      <c r="D1928" s="227" t="s">
        <v>179</v>
      </c>
      <c r="E1928" s="228" t="s">
        <v>1718</v>
      </c>
      <c r="F1928" s="229" t="s">
        <v>1719</v>
      </c>
      <c r="G1928" s="230" t="s">
        <v>1528</v>
      </c>
      <c r="H1928" s="231">
        <v>1</v>
      </c>
      <c r="I1928" s="232"/>
      <c r="J1928" s="233">
        <f>ROUND(I1928*H1928,2)</f>
        <v>0</v>
      </c>
      <c r="K1928" s="229" t="s">
        <v>1</v>
      </c>
      <c r="L1928" s="45"/>
      <c r="M1928" s="234" t="s">
        <v>1</v>
      </c>
      <c r="N1928" s="235" t="s">
        <v>41</v>
      </c>
      <c r="O1928" s="92"/>
      <c r="P1928" s="236">
        <f>O1928*H1928</f>
        <v>0</v>
      </c>
      <c r="Q1928" s="236">
        <v>0</v>
      </c>
      <c r="R1928" s="236">
        <f>Q1928*H1928</f>
        <v>0</v>
      </c>
      <c r="S1928" s="236">
        <v>0</v>
      </c>
      <c r="T1928" s="237">
        <f>S1928*H1928</f>
        <v>0</v>
      </c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R1928" s="238" t="s">
        <v>324</v>
      </c>
      <c r="AT1928" s="238" t="s">
        <v>179</v>
      </c>
      <c r="AU1928" s="238" t="s">
        <v>177</v>
      </c>
      <c r="AY1928" s="18" t="s">
        <v>176</v>
      </c>
      <c r="BE1928" s="239">
        <f>IF(N1928="základní",J1928,0)</f>
        <v>0</v>
      </c>
      <c r="BF1928" s="239">
        <f>IF(N1928="snížená",J1928,0)</f>
        <v>0</v>
      </c>
      <c r="BG1928" s="239">
        <f>IF(N1928="zákl. přenesená",J1928,0)</f>
        <v>0</v>
      </c>
      <c r="BH1928" s="239">
        <f>IF(N1928="sníž. přenesená",J1928,0)</f>
        <v>0</v>
      </c>
      <c r="BI1928" s="239">
        <f>IF(N1928="nulová",J1928,0)</f>
        <v>0</v>
      </c>
      <c r="BJ1928" s="18" t="s">
        <v>83</v>
      </c>
      <c r="BK1928" s="239">
        <f>ROUND(I1928*H1928,2)</f>
        <v>0</v>
      </c>
      <c r="BL1928" s="18" t="s">
        <v>324</v>
      </c>
      <c r="BM1928" s="238" t="s">
        <v>1720</v>
      </c>
    </row>
    <row r="1929" s="2" customFormat="1" ht="55.5" customHeight="1">
      <c r="A1929" s="39"/>
      <c r="B1929" s="40"/>
      <c r="C1929" s="227" t="s">
        <v>1721</v>
      </c>
      <c r="D1929" s="227" t="s">
        <v>179</v>
      </c>
      <c r="E1929" s="228" t="s">
        <v>1722</v>
      </c>
      <c r="F1929" s="229" t="s">
        <v>1723</v>
      </c>
      <c r="G1929" s="230" t="s">
        <v>1528</v>
      </c>
      <c r="H1929" s="231">
        <v>1</v>
      </c>
      <c r="I1929" s="232"/>
      <c r="J1929" s="233">
        <f>ROUND(I1929*H1929,2)</f>
        <v>0</v>
      </c>
      <c r="K1929" s="229" t="s">
        <v>1</v>
      </c>
      <c r="L1929" s="45"/>
      <c r="M1929" s="234" t="s">
        <v>1</v>
      </c>
      <c r="N1929" s="235" t="s">
        <v>41</v>
      </c>
      <c r="O1929" s="92"/>
      <c r="P1929" s="236">
        <f>O1929*H1929</f>
        <v>0</v>
      </c>
      <c r="Q1929" s="236">
        <v>0</v>
      </c>
      <c r="R1929" s="236">
        <f>Q1929*H1929</f>
        <v>0</v>
      </c>
      <c r="S1929" s="236">
        <v>0</v>
      </c>
      <c r="T1929" s="237">
        <f>S1929*H1929</f>
        <v>0</v>
      </c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R1929" s="238" t="s">
        <v>324</v>
      </c>
      <c r="AT1929" s="238" t="s">
        <v>179</v>
      </c>
      <c r="AU1929" s="238" t="s">
        <v>177</v>
      </c>
      <c r="AY1929" s="18" t="s">
        <v>176</v>
      </c>
      <c r="BE1929" s="239">
        <f>IF(N1929="základní",J1929,0)</f>
        <v>0</v>
      </c>
      <c r="BF1929" s="239">
        <f>IF(N1929="snížená",J1929,0)</f>
        <v>0</v>
      </c>
      <c r="BG1929" s="239">
        <f>IF(N1929="zákl. přenesená",J1929,0)</f>
        <v>0</v>
      </c>
      <c r="BH1929" s="239">
        <f>IF(N1929="sníž. přenesená",J1929,0)</f>
        <v>0</v>
      </c>
      <c r="BI1929" s="239">
        <f>IF(N1929="nulová",J1929,0)</f>
        <v>0</v>
      </c>
      <c r="BJ1929" s="18" t="s">
        <v>83</v>
      </c>
      <c r="BK1929" s="239">
        <f>ROUND(I1929*H1929,2)</f>
        <v>0</v>
      </c>
      <c r="BL1929" s="18" t="s">
        <v>324</v>
      </c>
      <c r="BM1929" s="238" t="s">
        <v>1724</v>
      </c>
    </row>
    <row r="1930" s="2" customFormat="1" ht="55.5" customHeight="1">
      <c r="A1930" s="39"/>
      <c r="B1930" s="40"/>
      <c r="C1930" s="227" t="s">
        <v>1725</v>
      </c>
      <c r="D1930" s="227" t="s">
        <v>179</v>
      </c>
      <c r="E1930" s="228" t="s">
        <v>1726</v>
      </c>
      <c r="F1930" s="229" t="s">
        <v>1727</v>
      </c>
      <c r="G1930" s="230" t="s">
        <v>1528</v>
      </c>
      <c r="H1930" s="231">
        <v>1</v>
      </c>
      <c r="I1930" s="232"/>
      <c r="J1930" s="233">
        <f>ROUND(I1930*H1930,2)</f>
        <v>0</v>
      </c>
      <c r="K1930" s="229" t="s">
        <v>1</v>
      </c>
      <c r="L1930" s="45"/>
      <c r="M1930" s="234" t="s">
        <v>1</v>
      </c>
      <c r="N1930" s="235" t="s">
        <v>41</v>
      </c>
      <c r="O1930" s="92"/>
      <c r="P1930" s="236">
        <f>O1930*H1930</f>
        <v>0</v>
      </c>
      <c r="Q1930" s="236">
        <v>0</v>
      </c>
      <c r="R1930" s="236">
        <f>Q1930*H1930</f>
        <v>0</v>
      </c>
      <c r="S1930" s="236">
        <v>0</v>
      </c>
      <c r="T1930" s="237">
        <f>S1930*H1930</f>
        <v>0</v>
      </c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R1930" s="238" t="s">
        <v>324</v>
      </c>
      <c r="AT1930" s="238" t="s">
        <v>179</v>
      </c>
      <c r="AU1930" s="238" t="s">
        <v>177</v>
      </c>
      <c r="AY1930" s="18" t="s">
        <v>176</v>
      </c>
      <c r="BE1930" s="239">
        <f>IF(N1930="základní",J1930,0)</f>
        <v>0</v>
      </c>
      <c r="BF1930" s="239">
        <f>IF(N1930="snížená",J1930,0)</f>
        <v>0</v>
      </c>
      <c r="BG1930" s="239">
        <f>IF(N1930="zákl. přenesená",J1930,0)</f>
        <v>0</v>
      </c>
      <c r="BH1930" s="239">
        <f>IF(N1930="sníž. přenesená",J1930,0)</f>
        <v>0</v>
      </c>
      <c r="BI1930" s="239">
        <f>IF(N1930="nulová",J1930,0)</f>
        <v>0</v>
      </c>
      <c r="BJ1930" s="18" t="s">
        <v>83</v>
      </c>
      <c r="BK1930" s="239">
        <f>ROUND(I1930*H1930,2)</f>
        <v>0</v>
      </c>
      <c r="BL1930" s="18" t="s">
        <v>324</v>
      </c>
      <c r="BM1930" s="238" t="s">
        <v>1728</v>
      </c>
    </row>
    <row r="1931" s="2" customFormat="1" ht="55.5" customHeight="1">
      <c r="A1931" s="39"/>
      <c r="B1931" s="40"/>
      <c r="C1931" s="227" t="s">
        <v>1729</v>
      </c>
      <c r="D1931" s="227" t="s">
        <v>179</v>
      </c>
      <c r="E1931" s="228" t="s">
        <v>1730</v>
      </c>
      <c r="F1931" s="229" t="s">
        <v>1731</v>
      </c>
      <c r="G1931" s="230" t="s">
        <v>1528</v>
      </c>
      <c r="H1931" s="231">
        <v>1</v>
      </c>
      <c r="I1931" s="232"/>
      <c r="J1931" s="233">
        <f>ROUND(I1931*H1931,2)</f>
        <v>0</v>
      </c>
      <c r="K1931" s="229" t="s">
        <v>1</v>
      </c>
      <c r="L1931" s="45"/>
      <c r="M1931" s="234" t="s">
        <v>1</v>
      </c>
      <c r="N1931" s="235" t="s">
        <v>41</v>
      </c>
      <c r="O1931" s="92"/>
      <c r="P1931" s="236">
        <f>O1931*H1931</f>
        <v>0</v>
      </c>
      <c r="Q1931" s="236">
        <v>0</v>
      </c>
      <c r="R1931" s="236">
        <f>Q1931*H1931</f>
        <v>0</v>
      </c>
      <c r="S1931" s="236">
        <v>0</v>
      </c>
      <c r="T1931" s="237">
        <f>S1931*H1931</f>
        <v>0</v>
      </c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R1931" s="238" t="s">
        <v>324</v>
      </c>
      <c r="AT1931" s="238" t="s">
        <v>179</v>
      </c>
      <c r="AU1931" s="238" t="s">
        <v>177</v>
      </c>
      <c r="AY1931" s="18" t="s">
        <v>176</v>
      </c>
      <c r="BE1931" s="239">
        <f>IF(N1931="základní",J1931,0)</f>
        <v>0</v>
      </c>
      <c r="BF1931" s="239">
        <f>IF(N1931="snížená",J1931,0)</f>
        <v>0</v>
      </c>
      <c r="BG1931" s="239">
        <f>IF(N1931="zákl. přenesená",J1931,0)</f>
        <v>0</v>
      </c>
      <c r="BH1931" s="239">
        <f>IF(N1931="sníž. přenesená",J1931,0)</f>
        <v>0</v>
      </c>
      <c r="BI1931" s="239">
        <f>IF(N1931="nulová",J1931,0)</f>
        <v>0</v>
      </c>
      <c r="BJ1931" s="18" t="s">
        <v>83</v>
      </c>
      <c r="BK1931" s="239">
        <f>ROUND(I1931*H1931,2)</f>
        <v>0</v>
      </c>
      <c r="BL1931" s="18" t="s">
        <v>324</v>
      </c>
      <c r="BM1931" s="238" t="s">
        <v>1732</v>
      </c>
    </row>
    <row r="1932" s="2" customFormat="1" ht="55.5" customHeight="1">
      <c r="A1932" s="39"/>
      <c r="B1932" s="40"/>
      <c r="C1932" s="227" t="s">
        <v>1733</v>
      </c>
      <c r="D1932" s="227" t="s">
        <v>179</v>
      </c>
      <c r="E1932" s="228" t="s">
        <v>1734</v>
      </c>
      <c r="F1932" s="229" t="s">
        <v>1735</v>
      </c>
      <c r="G1932" s="230" t="s">
        <v>1528</v>
      </c>
      <c r="H1932" s="231">
        <v>1</v>
      </c>
      <c r="I1932" s="232"/>
      <c r="J1932" s="233">
        <f>ROUND(I1932*H1932,2)</f>
        <v>0</v>
      </c>
      <c r="K1932" s="229" t="s">
        <v>1</v>
      </c>
      <c r="L1932" s="45"/>
      <c r="M1932" s="234" t="s">
        <v>1</v>
      </c>
      <c r="N1932" s="235" t="s">
        <v>41</v>
      </c>
      <c r="O1932" s="92"/>
      <c r="P1932" s="236">
        <f>O1932*H1932</f>
        <v>0</v>
      </c>
      <c r="Q1932" s="236">
        <v>0</v>
      </c>
      <c r="R1932" s="236">
        <f>Q1932*H1932</f>
        <v>0</v>
      </c>
      <c r="S1932" s="236">
        <v>0</v>
      </c>
      <c r="T1932" s="237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8" t="s">
        <v>324</v>
      </c>
      <c r="AT1932" s="238" t="s">
        <v>179</v>
      </c>
      <c r="AU1932" s="238" t="s">
        <v>177</v>
      </c>
      <c r="AY1932" s="18" t="s">
        <v>176</v>
      </c>
      <c r="BE1932" s="239">
        <f>IF(N1932="základní",J1932,0)</f>
        <v>0</v>
      </c>
      <c r="BF1932" s="239">
        <f>IF(N1932="snížená",J1932,0)</f>
        <v>0</v>
      </c>
      <c r="BG1932" s="239">
        <f>IF(N1932="zákl. přenesená",J1932,0)</f>
        <v>0</v>
      </c>
      <c r="BH1932" s="239">
        <f>IF(N1932="sníž. přenesená",J1932,0)</f>
        <v>0</v>
      </c>
      <c r="BI1932" s="239">
        <f>IF(N1932="nulová",J1932,0)</f>
        <v>0</v>
      </c>
      <c r="BJ1932" s="18" t="s">
        <v>83</v>
      </c>
      <c r="BK1932" s="239">
        <f>ROUND(I1932*H1932,2)</f>
        <v>0</v>
      </c>
      <c r="BL1932" s="18" t="s">
        <v>324</v>
      </c>
      <c r="BM1932" s="238" t="s">
        <v>1736</v>
      </c>
    </row>
    <row r="1933" s="2" customFormat="1" ht="62.7" customHeight="1">
      <c r="A1933" s="39"/>
      <c r="B1933" s="40"/>
      <c r="C1933" s="227" t="s">
        <v>1737</v>
      </c>
      <c r="D1933" s="227" t="s">
        <v>179</v>
      </c>
      <c r="E1933" s="228" t="s">
        <v>1738</v>
      </c>
      <c r="F1933" s="229" t="s">
        <v>1739</v>
      </c>
      <c r="G1933" s="230" t="s">
        <v>1528</v>
      </c>
      <c r="H1933" s="231">
        <v>1</v>
      </c>
      <c r="I1933" s="232"/>
      <c r="J1933" s="233">
        <f>ROUND(I1933*H1933,2)</f>
        <v>0</v>
      </c>
      <c r="K1933" s="229" t="s">
        <v>1</v>
      </c>
      <c r="L1933" s="45"/>
      <c r="M1933" s="234" t="s">
        <v>1</v>
      </c>
      <c r="N1933" s="235" t="s">
        <v>41</v>
      </c>
      <c r="O1933" s="92"/>
      <c r="P1933" s="236">
        <f>O1933*H1933</f>
        <v>0</v>
      </c>
      <c r="Q1933" s="236">
        <v>0</v>
      </c>
      <c r="R1933" s="236">
        <f>Q1933*H1933</f>
        <v>0</v>
      </c>
      <c r="S1933" s="236">
        <v>0</v>
      </c>
      <c r="T1933" s="237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38" t="s">
        <v>324</v>
      </c>
      <c r="AT1933" s="238" t="s">
        <v>179</v>
      </c>
      <c r="AU1933" s="238" t="s">
        <v>177</v>
      </c>
      <c r="AY1933" s="18" t="s">
        <v>176</v>
      </c>
      <c r="BE1933" s="239">
        <f>IF(N1933="základní",J1933,0)</f>
        <v>0</v>
      </c>
      <c r="BF1933" s="239">
        <f>IF(N1933="snížená",J1933,0)</f>
        <v>0</v>
      </c>
      <c r="BG1933" s="239">
        <f>IF(N1933="zákl. přenesená",J1933,0)</f>
        <v>0</v>
      </c>
      <c r="BH1933" s="239">
        <f>IF(N1933="sníž. přenesená",J1933,0)</f>
        <v>0</v>
      </c>
      <c r="BI1933" s="239">
        <f>IF(N1933="nulová",J1933,0)</f>
        <v>0</v>
      </c>
      <c r="BJ1933" s="18" t="s">
        <v>83</v>
      </c>
      <c r="BK1933" s="239">
        <f>ROUND(I1933*H1933,2)</f>
        <v>0</v>
      </c>
      <c r="BL1933" s="18" t="s">
        <v>324</v>
      </c>
      <c r="BM1933" s="238" t="s">
        <v>1740</v>
      </c>
    </row>
    <row r="1934" s="2" customFormat="1" ht="62.7" customHeight="1">
      <c r="A1934" s="39"/>
      <c r="B1934" s="40"/>
      <c r="C1934" s="227" t="s">
        <v>1741</v>
      </c>
      <c r="D1934" s="227" t="s">
        <v>179</v>
      </c>
      <c r="E1934" s="228" t="s">
        <v>1742</v>
      </c>
      <c r="F1934" s="229" t="s">
        <v>1743</v>
      </c>
      <c r="G1934" s="230" t="s">
        <v>1528</v>
      </c>
      <c r="H1934" s="231">
        <v>1</v>
      </c>
      <c r="I1934" s="232"/>
      <c r="J1934" s="233">
        <f>ROUND(I1934*H1934,2)</f>
        <v>0</v>
      </c>
      <c r="K1934" s="229" t="s">
        <v>1</v>
      </c>
      <c r="L1934" s="45"/>
      <c r="M1934" s="234" t="s">
        <v>1</v>
      </c>
      <c r="N1934" s="235" t="s">
        <v>41</v>
      </c>
      <c r="O1934" s="92"/>
      <c r="P1934" s="236">
        <f>O1934*H1934</f>
        <v>0</v>
      </c>
      <c r="Q1934" s="236">
        <v>0</v>
      </c>
      <c r="R1934" s="236">
        <f>Q1934*H1934</f>
        <v>0</v>
      </c>
      <c r="S1934" s="236">
        <v>0</v>
      </c>
      <c r="T1934" s="237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38" t="s">
        <v>324</v>
      </c>
      <c r="AT1934" s="238" t="s">
        <v>179</v>
      </c>
      <c r="AU1934" s="238" t="s">
        <v>177</v>
      </c>
      <c r="AY1934" s="18" t="s">
        <v>176</v>
      </c>
      <c r="BE1934" s="239">
        <f>IF(N1934="základní",J1934,0)</f>
        <v>0</v>
      </c>
      <c r="BF1934" s="239">
        <f>IF(N1934="snížená",J1934,0)</f>
        <v>0</v>
      </c>
      <c r="BG1934" s="239">
        <f>IF(N1934="zákl. přenesená",J1934,0)</f>
        <v>0</v>
      </c>
      <c r="BH1934" s="239">
        <f>IF(N1934="sníž. přenesená",J1934,0)</f>
        <v>0</v>
      </c>
      <c r="BI1934" s="239">
        <f>IF(N1934="nulová",J1934,0)</f>
        <v>0</v>
      </c>
      <c r="BJ1934" s="18" t="s">
        <v>83</v>
      </c>
      <c r="BK1934" s="239">
        <f>ROUND(I1934*H1934,2)</f>
        <v>0</v>
      </c>
      <c r="BL1934" s="18" t="s">
        <v>324</v>
      </c>
      <c r="BM1934" s="238" t="s">
        <v>1744</v>
      </c>
    </row>
    <row r="1935" s="12" customFormat="1" ht="20.88" customHeight="1">
      <c r="A1935" s="12"/>
      <c r="B1935" s="211"/>
      <c r="C1935" s="212"/>
      <c r="D1935" s="213" t="s">
        <v>75</v>
      </c>
      <c r="E1935" s="225" t="s">
        <v>1745</v>
      </c>
      <c r="F1935" s="225" t="s">
        <v>1746</v>
      </c>
      <c r="G1935" s="212"/>
      <c r="H1935" s="212"/>
      <c r="I1935" s="215"/>
      <c r="J1935" s="226">
        <f>BK1935</f>
        <v>0</v>
      </c>
      <c r="K1935" s="212"/>
      <c r="L1935" s="217"/>
      <c r="M1935" s="218"/>
      <c r="N1935" s="219"/>
      <c r="O1935" s="219"/>
      <c r="P1935" s="220">
        <f>SUM(P1936:P1939)</f>
        <v>0</v>
      </c>
      <c r="Q1935" s="219"/>
      <c r="R1935" s="220">
        <f>SUM(R1936:R1939)</f>
        <v>0</v>
      </c>
      <c r="S1935" s="219"/>
      <c r="T1935" s="221">
        <f>SUM(T1936:T1939)</f>
        <v>0</v>
      </c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R1935" s="222" t="s">
        <v>83</v>
      </c>
      <c r="AT1935" s="223" t="s">
        <v>75</v>
      </c>
      <c r="AU1935" s="223" t="s">
        <v>85</v>
      </c>
      <c r="AY1935" s="222" t="s">
        <v>176</v>
      </c>
      <c r="BK1935" s="224">
        <f>SUM(BK1936:BK1939)</f>
        <v>0</v>
      </c>
    </row>
    <row r="1936" s="2" customFormat="1" ht="44.25" customHeight="1">
      <c r="A1936" s="39"/>
      <c r="B1936" s="40"/>
      <c r="C1936" s="227" t="s">
        <v>1747</v>
      </c>
      <c r="D1936" s="227" t="s">
        <v>179</v>
      </c>
      <c r="E1936" s="228" t="s">
        <v>1748</v>
      </c>
      <c r="F1936" s="229" t="s">
        <v>1749</v>
      </c>
      <c r="G1936" s="230" t="s">
        <v>252</v>
      </c>
      <c r="H1936" s="231">
        <v>10</v>
      </c>
      <c r="I1936" s="232"/>
      <c r="J1936" s="233">
        <f>ROUND(I1936*H1936,2)</f>
        <v>0</v>
      </c>
      <c r="K1936" s="229" t="s">
        <v>1</v>
      </c>
      <c r="L1936" s="45"/>
      <c r="M1936" s="234" t="s">
        <v>1</v>
      </c>
      <c r="N1936" s="235" t="s">
        <v>41</v>
      </c>
      <c r="O1936" s="92"/>
      <c r="P1936" s="236">
        <f>O1936*H1936</f>
        <v>0</v>
      </c>
      <c r="Q1936" s="236">
        <v>0</v>
      </c>
      <c r="R1936" s="236">
        <f>Q1936*H1936</f>
        <v>0</v>
      </c>
      <c r="S1936" s="236">
        <v>0</v>
      </c>
      <c r="T1936" s="237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8" t="s">
        <v>324</v>
      </c>
      <c r="AT1936" s="238" t="s">
        <v>179</v>
      </c>
      <c r="AU1936" s="238" t="s">
        <v>177</v>
      </c>
      <c r="AY1936" s="18" t="s">
        <v>176</v>
      </c>
      <c r="BE1936" s="239">
        <f>IF(N1936="základní",J1936,0)</f>
        <v>0</v>
      </c>
      <c r="BF1936" s="239">
        <f>IF(N1936="snížená",J1936,0)</f>
        <v>0</v>
      </c>
      <c r="BG1936" s="239">
        <f>IF(N1936="zákl. přenesená",J1936,0)</f>
        <v>0</v>
      </c>
      <c r="BH1936" s="239">
        <f>IF(N1936="sníž. přenesená",J1936,0)</f>
        <v>0</v>
      </c>
      <c r="BI1936" s="239">
        <f>IF(N1936="nulová",J1936,0)</f>
        <v>0</v>
      </c>
      <c r="BJ1936" s="18" t="s">
        <v>83</v>
      </c>
      <c r="BK1936" s="239">
        <f>ROUND(I1936*H1936,2)</f>
        <v>0</v>
      </c>
      <c r="BL1936" s="18" t="s">
        <v>324</v>
      </c>
      <c r="BM1936" s="238" t="s">
        <v>1750</v>
      </c>
    </row>
    <row r="1937" s="2" customFormat="1" ht="33" customHeight="1">
      <c r="A1937" s="39"/>
      <c r="B1937" s="40"/>
      <c r="C1937" s="227" t="s">
        <v>1751</v>
      </c>
      <c r="D1937" s="227" t="s">
        <v>179</v>
      </c>
      <c r="E1937" s="228" t="s">
        <v>1752</v>
      </c>
      <c r="F1937" s="229" t="s">
        <v>1753</v>
      </c>
      <c r="G1937" s="230" t="s">
        <v>252</v>
      </c>
      <c r="H1937" s="231">
        <v>50</v>
      </c>
      <c r="I1937" s="232"/>
      <c r="J1937" s="233">
        <f>ROUND(I1937*H1937,2)</f>
        <v>0</v>
      </c>
      <c r="K1937" s="229" t="s">
        <v>1</v>
      </c>
      <c r="L1937" s="45"/>
      <c r="M1937" s="234" t="s">
        <v>1</v>
      </c>
      <c r="N1937" s="235" t="s">
        <v>41</v>
      </c>
      <c r="O1937" s="92"/>
      <c r="P1937" s="236">
        <f>O1937*H1937</f>
        <v>0</v>
      </c>
      <c r="Q1937" s="236">
        <v>0</v>
      </c>
      <c r="R1937" s="236">
        <f>Q1937*H1937</f>
        <v>0</v>
      </c>
      <c r="S1937" s="236">
        <v>0</v>
      </c>
      <c r="T1937" s="237">
        <f>S1937*H1937</f>
        <v>0</v>
      </c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R1937" s="238" t="s">
        <v>324</v>
      </c>
      <c r="AT1937" s="238" t="s">
        <v>179</v>
      </c>
      <c r="AU1937" s="238" t="s">
        <v>177</v>
      </c>
      <c r="AY1937" s="18" t="s">
        <v>176</v>
      </c>
      <c r="BE1937" s="239">
        <f>IF(N1937="základní",J1937,0)</f>
        <v>0</v>
      </c>
      <c r="BF1937" s="239">
        <f>IF(N1937="snížená",J1937,0)</f>
        <v>0</v>
      </c>
      <c r="BG1937" s="239">
        <f>IF(N1937="zákl. přenesená",J1937,0)</f>
        <v>0</v>
      </c>
      <c r="BH1937" s="239">
        <f>IF(N1937="sníž. přenesená",J1937,0)</f>
        <v>0</v>
      </c>
      <c r="BI1937" s="239">
        <f>IF(N1937="nulová",J1937,0)</f>
        <v>0</v>
      </c>
      <c r="BJ1937" s="18" t="s">
        <v>83</v>
      </c>
      <c r="BK1937" s="239">
        <f>ROUND(I1937*H1937,2)</f>
        <v>0</v>
      </c>
      <c r="BL1937" s="18" t="s">
        <v>324</v>
      </c>
      <c r="BM1937" s="238" t="s">
        <v>1754</v>
      </c>
    </row>
    <row r="1938" s="2" customFormat="1" ht="37.8" customHeight="1">
      <c r="A1938" s="39"/>
      <c r="B1938" s="40"/>
      <c r="C1938" s="227" t="s">
        <v>1755</v>
      </c>
      <c r="D1938" s="227" t="s">
        <v>179</v>
      </c>
      <c r="E1938" s="228" t="s">
        <v>1756</v>
      </c>
      <c r="F1938" s="229" t="s">
        <v>1757</v>
      </c>
      <c r="G1938" s="230" t="s">
        <v>243</v>
      </c>
      <c r="H1938" s="231">
        <v>5</v>
      </c>
      <c r="I1938" s="232"/>
      <c r="J1938" s="233">
        <f>ROUND(I1938*H1938,2)</f>
        <v>0</v>
      </c>
      <c r="K1938" s="229" t="s">
        <v>1</v>
      </c>
      <c r="L1938" s="45"/>
      <c r="M1938" s="234" t="s">
        <v>1</v>
      </c>
      <c r="N1938" s="235" t="s">
        <v>41</v>
      </c>
      <c r="O1938" s="92"/>
      <c r="P1938" s="236">
        <f>O1938*H1938</f>
        <v>0</v>
      </c>
      <c r="Q1938" s="236">
        <v>0</v>
      </c>
      <c r="R1938" s="236">
        <f>Q1938*H1938</f>
        <v>0</v>
      </c>
      <c r="S1938" s="236">
        <v>0</v>
      </c>
      <c r="T1938" s="237">
        <f>S1938*H1938</f>
        <v>0</v>
      </c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R1938" s="238" t="s">
        <v>324</v>
      </c>
      <c r="AT1938" s="238" t="s">
        <v>179</v>
      </c>
      <c r="AU1938" s="238" t="s">
        <v>177</v>
      </c>
      <c r="AY1938" s="18" t="s">
        <v>176</v>
      </c>
      <c r="BE1938" s="239">
        <f>IF(N1938="základní",J1938,0)</f>
        <v>0</v>
      </c>
      <c r="BF1938" s="239">
        <f>IF(N1938="snížená",J1938,0)</f>
        <v>0</v>
      </c>
      <c r="BG1938" s="239">
        <f>IF(N1938="zákl. přenesená",J1938,0)</f>
        <v>0</v>
      </c>
      <c r="BH1938" s="239">
        <f>IF(N1938="sníž. přenesená",J1938,0)</f>
        <v>0</v>
      </c>
      <c r="BI1938" s="239">
        <f>IF(N1938="nulová",J1938,0)</f>
        <v>0</v>
      </c>
      <c r="BJ1938" s="18" t="s">
        <v>83</v>
      </c>
      <c r="BK1938" s="239">
        <f>ROUND(I1938*H1938,2)</f>
        <v>0</v>
      </c>
      <c r="BL1938" s="18" t="s">
        <v>324</v>
      </c>
      <c r="BM1938" s="238" t="s">
        <v>1758</v>
      </c>
    </row>
    <row r="1939" s="2" customFormat="1" ht="33" customHeight="1">
      <c r="A1939" s="39"/>
      <c r="B1939" s="40"/>
      <c r="C1939" s="227" t="s">
        <v>1759</v>
      </c>
      <c r="D1939" s="227" t="s">
        <v>179</v>
      </c>
      <c r="E1939" s="228" t="s">
        <v>1760</v>
      </c>
      <c r="F1939" s="229" t="s">
        <v>1761</v>
      </c>
      <c r="G1939" s="230" t="s">
        <v>252</v>
      </c>
      <c r="H1939" s="231">
        <v>20</v>
      </c>
      <c r="I1939" s="232"/>
      <c r="J1939" s="233">
        <f>ROUND(I1939*H1939,2)</f>
        <v>0</v>
      </c>
      <c r="K1939" s="229" t="s">
        <v>1</v>
      </c>
      <c r="L1939" s="45"/>
      <c r="M1939" s="234" t="s">
        <v>1</v>
      </c>
      <c r="N1939" s="235" t="s">
        <v>41</v>
      </c>
      <c r="O1939" s="92"/>
      <c r="P1939" s="236">
        <f>O1939*H1939</f>
        <v>0</v>
      </c>
      <c r="Q1939" s="236">
        <v>0</v>
      </c>
      <c r="R1939" s="236">
        <f>Q1939*H1939</f>
        <v>0</v>
      </c>
      <c r="S1939" s="236">
        <v>0</v>
      </c>
      <c r="T1939" s="237">
        <f>S1939*H1939</f>
        <v>0</v>
      </c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R1939" s="238" t="s">
        <v>324</v>
      </c>
      <c r="AT1939" s="238" t="s">
        <v>179</v>
      </c>
      <c r="AU1939" s="238" t="s">
        <v>177</v>
      </c>
      <c r="AY1939" s="18" t="s">
        <v>176</v>
      </c>
      <c r="BE1939" s="239">
        <f>IF(N1939="základní",J1939,0)</f>
        <v>0</v>
      </c>
      <c r="BF1939" s="239">
        <f>IF(N1939="snížená",J1939,0)</f>
        <v>0</v>
      </c>
      <c r="BG1939" s="239">
        <f>IF(N1939="zákl. přenesená",J1939,0)</f>
        <v>0</v>
      </c>
      <c r="BH1939" s="239">
        <f>IF(N1939="sníž. přenesená",J1939,0)</f>
        <v>0</v>
      </c>
      <c r="BI1939" s="239">
        <f>IF(N1939="nulová",J1939,0)</f>
        <v>0</v>
      </c>
      <c r="BJ1939" s="18" t="s">
        <v>83</v>
      </c>
      <c r="BK1939" s="239">
        <f>ROUND(I1939*H1939,2)</f>
        <v>0</v>
      </c>
      <c r="BL1939" s="18" t="s">
        <v>324</v>
      </c>
      <c r="BM1939" s="238" t="s">
        <v>1762</v>
      </c>
    </row>
    <row r="1940" s="12" customFormat="1" ht="20.88" customHeight="1">
      <c r="A1940" s="12"/>
      <c r="B1940" s="211"/>
      <c r="C1940" s="212"/>
      <c r="D1940" s="213" t="s">
        <v>75</v>
      </c>
      <c r="E1940" s="225" t="s">
        <v>1763</v>
      </c>
      <c r="F1940" s="225" t="s">
        <v>1764</v>
      </c>
      <c r="G1940" s="212"/>
      <c r="H1940" s="212"/>
      <c r="I1940" s="215"/>
      <c r="J1940" s="226">
        <f>BK1940</f>
        <v>0</v>
      </c>
      <c r="K1940" s="212"/>
      <c r="L1940" s="217"/>
      <c r="M1940" s="218"/>
      <c r="N1940" s="219"/>
      <c r="O1940" s="219"/>
      <c r="P1940" s="220">
        <f>SUM(P1941:P1974)</f>
        <v>0</v>
      </c>
      <c r="Q1940" s="219"/>
      <c r="R1940" s="220">
        <f>SUM(R1941:R1974)</f>
        <v>0</v>
      </c>
      <c r="S1940" s="219"/>
      <c r="T1940" s="221">
        <f>SUM(T1941:T1974)</f>
        <v>0</v>
      </c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R1940" s="222" t="s">
        <v>83</v>
      </c>
      <c r="AT1940" s="223" t="s">
        <v>75</v>
      </c>
      <c r="AU1940" s="223" t="s">
        <v>85</v>
      </c>
      <c r="AY1940" s="222" t="s">
        <v>176</v>
      </c>
      <c r="BK1940" s="224">
        <f>SUM(BK1941:BK1974)</f>
        <v>0</v>
      </c>
    </row>
    <row r="1941" s="2" customFormat="1" ht="24.15" customHeight="1">
      <c r="A1941" s="39"/>
      <c r="B1941" s="40"/>
      <c r="C1941" s="227" t="s">
        <v>1765</v>
      </c>
      <c r="D1941" s="227" t="s">
        <v>179</v>
      </c>
      <c r="E1941" s="228" t="s">
        <v>1766</v>
      </c>
      <c r="F1941" s="229" t="s">
        <v>1767</v>
      </c>
      <c r="G1941" s="230" t="s">
        <v>252</v>
      </c>
      <c r="H1941" s="231">
        <v>1.5</v>
      </c>
      <c r="I1941" s="232"/>
      <c r="J1941" s="233">
        <f>ROUND(I1941*H1941,2)</f>
        <v>0</v>
      </c>
      <c r="K1941" s="229" t="s">
        <v>1</v>
      </c>
      <c r="L1941" s="45"/>
      <c r="M1941" s="234" t="s">
        <v>1</v>
      </c>
      <c r="N1941" s="235" t="s">
        <v>41</v>
      </c>
      <c r="O1941" s="92"/>
      <c r="P1941" s="236">
        <f>O1941*H1941</f>
        <v>0</v>
      </c>
      <c r="Q1941" s="236">
        <v>0</v>
      </c>
      <c r="R1941" s="236">
        <f>Q1941*H1941</f>
        <v>0</v>
      </c>
      <c r="S1941" s="236">
        <v>0</v>
      </c>
      <c r="T1941" s="237">
        <f>S1941*H1941</f>
        <v>0</v>
      </c>
      <c r="U1941" s="39"/>
      <c r="V1941" s="39"/>
      <c r="W1941" s="39"/>
      <c r="X1941" s="39"/>
      <c r="Y1941" s="39"/>
      <c r="Z1941" s="39"/>
      <c r="AA1941" s="39"/>
      <c r="AB1941" s="39"/>
      <c r="AC1941" s="39"/>
      <c r="AD1941" s="39"/>
      <c r="AE1941" s="39"/>
      <c r="AR1941" s="238" t="s">
        <v>324</v>
      </c>
      <c r="AT1941" s="238" t="s">
        <v>179</v>
      </c>
      <c r="AU1941" s="238" t="s">
        <v>177</v>
      </c>
      <c r="AY1941" s="18" t="s">
        <v>176</v>
      </c>
      <c r="BE1941" s="239">
        <f>IF(N1941="základní",J1941,0)</f>
        <v>0</v>
      </c>
      <c r="BF1941" s="239">
        <f>IF(N1941="snížená",J1941,0)</f>
        <v>0</v>
      </c>
      <c r="BG1941" s="239">
        <f>IF(N1941="zákl. přenesená",J1941,0)</f>
        <v>0</v>
      </c>
      <c r="BH1941" s="239">
        <f>IF(N1941="sníž. přenesená",J1941,0)</f>
        <v>0</v>
      </c>
      <c r="BI1941" s="239">
        <f>IF(N1941="nulová",J1941,0)</f>
        <v>0</v>
      </c>
      <c r="BJ1941" s="18" t="s">
        <v>83</v>
      </c>
      <c r="BK1941" s="239">
        <f>ROUND(I1941*H1941,2)</f>
        <v>0</v>
      </c>
      <c r="BL1941" s="18" t="s">
        <v>324</v>
      </c>
      <c r="BM1941" s="238" t="s">
        <v>1768</v>
      </c>
    </row>
    <row r="1942" s="2" customFormat="1" ht="33" customHeight="1">
      <c r="A1942" s="39"/>
      <c r="B1942" s="40"/>
      <c r="C1942" s="227" t="s">
        <v>1769</v>
      </c>
      <c r="D1942" s="227" t="s">
        <v>179</v>
      </c>
      <c r="E1942" s="228" t="s">
        <v>1770</v>
      </c>
      <c r="F1942" s="229" t="s">
        <v>1771</v>
      </c>
      <c r="G1942" s="230" t="s">
        <v>252</v>
      </c>
      <c r="H1942" s="231">
        <v>18</v>
      </c>
      <c r="I1942" s="232"/>
      <c r="J1942" s="233">
        <f>ROUND(I1942*H1942,2)</f>
        <v>0</v>
      </c>
      <c r="K1942" s="229" t="s">
        <v>1</v>
      </c>
      <c r="L1942" s="45"/>
      <c r="M1942" s="234" t="s">
        <v>1</v>
      </c>
      <c r="N1942" s="235" t="s">
        <v>41</v>
      </c>
      <c r="O1942" s="92"/>
      <c r="P1942" s="236">
        <f>O1942*H1942</f>
        <v>0</v>
      </c>
      <c r="Q1942" s="236">
        <v>0</v>
      </c>
      <c r="R1942" s="236">
        <f>Q1942*H1942</f>
        <v>0</v>
      </c>
      <c r="S1942" s="236">
        <v>0</v>
      </c>
      <c r="T1942" s="237">
        <f>S1942*H1942</f>
        <v>0</v>
      </c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R1942" s="238" t="s">
        <v>324</v>
      </c>
      <c r="AT1942" s="238" t="s">
        <v>179</v>
      </c>
      <c r="AU1942" s="238" t="s">
        <v>177</v>
      </c>
      <c r="AY1942" s="18" t="s">
        <v>176</v>
      </c>
      <c r="BE1942" s="239">
        <f>IF(N1942="základní",J1942,0)</f>
        <v>0</v>
      </c>
      <c r="BF1942" s="239">
        <f>IF(N1942="snížená",J1942,0)</f>
        <v>0</v>
      </c>
      <c r="BG1942" s="239">
        <f>IF(N1942="zákl. přenesená",J1942,0)</f>
        <v>0</v>
      </c>
      <c r="BH1942" s="239">
        <f>IF(N1942="sníž. přenesená",J1942,0)</f>
        <v>0</v>
      </c>
      <c r="BI1942" s="239">
        <f>IF(N1942="nulová",J1942,0)</f>
        <v>0</v>
      </c>
      <c r="BJ1942" s="18" t="s">
        <v>83</v>
      </c>
      <c r="BK1942" s="239">
        <f>ROUND(I1942*H1942,2)</f>
        <v>0</v>
      </c>
      <c r="BL1942" s="18" t="s">
        <v>324</v>
      </c>
      <c r="BM1942" s="238" t="s">
        <v>1772</v>
      </c>
    </row>
    <row r="1943" s="2" customFormat="1" ht="37.8" customHeight="1">
      <c r="A1943" s="39"/>
      <c r="B1943" s="40"/>
      <c r="C1943" s="227" t="s">
        <v>1773</v>
      </c>
      <c r="D1943" s="227" t="s">
        <v>179</v>
      </c>
      <c r="E1943" s="228" t="s">
        <v>1774</v>
      </c>
      <c r="F1943" s="229" t="s">
        <v>1775</v>
      </c>
      <c r="G1943" s="230" t="s">
        <v>252</v>
      </c>
      <c r="H1943" s="231">
        <v>60</v>
      </c>
      <c r="I1943" s="232"/>
      <c r="J1943" s="233">
        <f>ROUND(I1943*H1943,2)</f>
        <v>0</v>
      </c>
      <c r="K1943" s="229" t="s">
        <v>1</v>
      </c>
      <c r="L1943" s="45"/>
      <c r="M1943" s="234" t="s">
        <v>1</v>
      </c>
      <c r="N1943" s="235" t="s">
        <v>41</v>
      </c>
      <c r="O1943" s="92"/>
      <c r="P1943" s="236">
        <f>O1943*H1943</f>
        <v>0</v>
      </c>
      <c r="Q1943" s="236">
        <v>0</v>
      </c>
      <c r="R1943" s="236">
        <f>Q1943*H1943</f>
        <v>0</v>
      </c>
      <c r="S1943" s="236">
        <v>0</v>
      </c>
      <c r="T1943" s="237">
        <f>S1943*H1943</f>
        <v>0</v>
      </c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R1943" s="238" t="s">
        <v>324</v>
      </c>
      <c r="AT1943" s="238" t="s">
        <v>179</v>
      </c>
      <c r="AU1943" s="238" t="s">
        <v>177</v>
      </c>
      <c r="AY1943" s="18" t="s">
        <v>176</v>
      </c>
      <c r="BE1943" s="239">
        <f>IF(N1943="základní",J1943,0)</f>
        <v>0</v>
      </c>
      <c r="BF1943" s="239">
        <f>IF(N1943="snížená",J1943,0)</f>
        <v>0</v>
      </c>
      <c r="BG1943" s="239">
        <f>IF(N1943="zákl. přenesená",J1943,0)</f>
        <v>0</v>
      </c>
      <c r="BH1943" s="239">
        <f>IF(N1943="sníž. přenesená",J1943,0)</f>
        <v>0</v>
      </c>
      <c r="BI1943" s="239">
        <f>IF(N1943="nulová",J1943,0)</f>
        <v>0</v>
      </c>
      <c r="BJ1943" s="18" t="s">
        <v>83</v>
      </c>
      <c r="BK1943" s="239">
        <f>ROUND(I1943*H1943,2)</f>
        <v>0</v>
      </c>
      <c r="BL1943" s="18" t="s">
        <v>324</v>
      </c>
      <c r="BM1943" s="238" t="s">
        <v>1776</v>
      </c>
    </row>
    <row r="1944" s="2" customFormat="1" ht="37.8" customHeight="1">
      <c r="A1944" s="39"/>
      <c r="B1944" s="40"/>
      <c r="C1944" s="227" t="s">
        <v>1777</v>
      </c>
      <c r="D1944" s="227" t="s">
        <v>179</v>
      </c>
      <c r="E1944" s="228" t="s">
        <v>1778</v>
      </c>
      <c r="F1944" s="229" t="s">
        <v>1779</v>
      </c>
      <c r="G1944" s="230" t="s">
        <v>252</v>
      </c>
      <c r="H1944" s="231">
        <v>41</v>
      </c>
      <c r="I1944" s="232"/>
      <c r="J1944" s="233">
        <f>ROUND(I1944*H1944,2)</f>
        <v>0</v>
      </c>
      <c r="K1944" s="229" t="s">
        <v>1</v>
      </c>
      <c r="L1944" s="45"/>
      <c r="M1944" s="234" t="s">
        <v>1</v>
      </c>
      <c r="N1944" s="235" t="s">
        <v>41</v>
      </c>
      <c r="O1944" s="92"/>
      <c r="P1944" s="236">
        <f>O1944*H1944</f>
        <v>0</v>
      </c>
      <c r="Q1944" s="236">
        <v>0</v>
      </c>
      <c r="R1944" s="236">
        <f>Q1944*H1944</f>
        <v>0</v>
      </c>
      <c r="S1944" s="236">
        <v>0</v>
      </c>
      <c r="T1944" s="237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38" t="s">
        <v>324</v>
      </c>
      <c r="AT1944" s="238" t="s">
        <v>179</v>
      </c>
      <c r="AU1944" s="238" t="s">
        <v>177</v>
      </c>
      <c r="AY1944" s="18" t="s">
        <v>176</v>
      </c>
      <c r="BE1944" s="239">
        <f>IF(N1944="základní",J1944,0)</f>
        <v>0</v>
      </c>
      <c r="BF1944" s="239">
        <f>IF(N1944="snížená",J1944,0)</f>
        <v>0</v>
      </c>
      <c r="BG1944" s="239">
        <f>IF(N1944="zákl. přenesená",J1944,0)</f>
        <v>0</v>
      </c>
      <c r="BH1944" s="239">
        <f>IF(N1944="sníž. přenesená",J1944,0)</f>
        <v>0</v>
      </c>
      <c r="BI1944" s="239">
        <f>IF(N1944="nulová",J1944,0)</f>
        <v>0</v>
      </c>
      <c r="BJ1944" s="18" t="s">
        <v>83</v>
      </c>
      <c r="BK1944" s="239">
        <f>ROUND(I1944*H1944,2)</f>
        <v>0</v>
      </c>
      <c r="BL1944" s="18" t="s">
        <v>324</v>
      </c>
      <c r="BM1944" s="238" t="s">
        <v>1780</v>
      </c>
    </row>
    <row r="1945" s="2" customFormat="1" ht="24.15" customHeight="1">
      <c r="A1945" s="39"/>
      <c r="B1945" s="40"/>
      <c r="C1945" s="227" t="s">
        <v>1781</v>
      </c>
      <c r="D1945" s="227" t="s">
        <v>179</v>
      </c>
      <c r="E1945" s="228" t="s">
        <v>1782</v>
      </c>
      <c r="F1945" s="229" t="s">
        <v>1783</v>
      </c>
      <c r="G1945" s="230" t="s">
        <v>1528</v>
      </c>
      <c r="H1945" s="231">
        <v>12</v>
      </c>
      <c r="I1945" s="232"/>
      <c r="J1945" s="233">
        <f>ROUND(I1945*H1945,2)</f>
        <v>0</v>
      </c>
      <c r="K1945" s="229" t="s">
        <v>1</v>
      </c>
      <c r="L1945" s="45"/>
      <c r="M1945" s="234" t="s">
        <v>1</v>
      </c>
      <c r="N1945" s="235" t="s">
        <v>41</v>
      </c>
      <c r="O1945" s="92"/>
      <c r="P1945" s="236">
        <f>O1945*H1945</f>
        <v>0</v>
      </c>
      <c r="Q1945" s="236">
        <v>0</v>
      </c>
      <c r="R1945" s="236">
        <f>Q1945*H1945</f>
        <v>0</v>
      </c>
      <c r="S1945" s="236">
        <v>0</v>
      </c>
      <c r="T1945" s="237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38" t="s">
        <v>324</v>
      </c>
      <c r="AT1945" s="238" t="s">
        <v>179</v>
      </c>
      <c r="AU1945" s="238" t="s">
        <v>177</v>
      </c>
      <c r="AY1945" s="18" t="s">
        <v>176</v>
      </c>
      <c r="BE1945" s="239">
        <f>IF(N1945="základní",J1945,0)</f>
        <v>0</v>
      </c>
      <c r="BF1945" s="239">
        <f>IF(N1945="snížená",J1945,0)</f>
        <v>0</v>
      </c>
      <c r="BG1945" s="239">
        <f>IF(N1945="zákl. přenesená",J1945,0)</f>
        <v>0</v>
      </c>
      <c r="BH1945" s="239">
        <f>IF(N1945="sníž. přenesená",J1945,0)</f>
        <v>0</v>
      </c>
      <c r="BI1945" s="239">
        <f>IF(N1945="nulová",J1945,0)</f>
        <v>0</v>
      </c>
      <c r="BJ1945" s="18" t="s">
        <v>83</v>
      </c>
      <c r="BK1945" s="239">
        <f>ROUND(I1945*H1945,2)</f>
        <v>0</v>
      </c>
      <c r="BL1945" s="18" t="s">
        <v>324</v>
      </c>
      <c r="BM1945" s="238" t="s">
        <v>1784</v>
      </c>
    </row>
    <row r="1946" s="2" customFormat="1" ht="24.15" customHeight="1">
      <c r="A1946" s="39"/>
      <c r="B1946" s="40"/>
      <c r="C1946" s="227" t="s">
        <v>1785</v>
      </c>
      <c r="D1946" s="227" t="s">
        <v>179</v>
      </c>
      <c r="E1946" s="228" t="s">
        <v>1786</v>
      </c>
      <c r="F1946" s="229" t="s">
        <v>1787</v>
      </c>
      <c r="G1946" s="230" t="s">
        <v>252</v>
      </c>
      <c r="H1946" s="231">
        <v>62</v>
      </c>
      <c r="I1946" s="232"/>
      <c r="J1946" s="233">
        <f>ROUND(I1946*H1946,2)</f>
        <v>0</v>
      </c>
      <c r="K1946" s="229" t="s">
        <v>1</v>
      </c>
      <c r="L1946" s="45"/>
      <c r="M1946" s="234" t="s">
        <v>1</v>
      </c>
      <c r="N1946" s="235" t="s">
        <v>41</v>
      </c>
      <c r="O1946" s="92"/>
      <c r="P1946" s="236">
        <f>O1946*H1946</f>
        <v>0</v>
      </c>
      <c r="Q1946" s="236">
        <v>0</v>
      </c>
      <c r="R1946" s="236">
        <f>Q1946*H1946</f>
        <v>0</v>
      </c>
      <c r="S1946" s="236">
        <v>0</v>
      </c>
      <c r="T1946" s="237">
        <f>S1946*H1946</f>
        <v>0</v>
      </c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R1946" s="238" t="s">
        <v>324</v>
      </c>
      <c r="AT1946" s="238" t="s">
        <v>179</v>
      </c>
      <c r="AU1946" s="238" t="s">
        <v>177</v>
      </c>
      <c r="AY1946" s="18" t="s">
        <v>176</v>
      </c>
      <c r="BE1946" s="239">
        <f>IF(N1946="základní",J1946,0)</f>
        <v>0</v>
      </c>
      <c r="BF1946" s="239">
        <f>IF(N1946="snížená",J1946,0)</f>
        <v>0</v>
      </c>
      <c r="BG1946" s="239">
        <f>IF(N1946="zákl. přenesená",J1946,0)</f>
        <v>0</v>
      </c>
      <c r="BH1946" s="239">
        <f>IF(N1946="sníž. přenesená",J1946,0)</f>
        <v>0</v>
      </c>
      <c r="BI1946" s="239">
        <f>IF(N1946="nulová",J1946,0)</f>
        <v>0</v>
      </c>
      <c r="BJ1946" s="18" t="s">
        <v>83</v>
      </c>
      <c r="BK1946" s="239">
        <f>ROUND(I1946*H1946,2)</f>
        <v>0</v>
      </c>
      <c r="BL1946" s="18" t="s">
        <v>324</v>
      </c>
      <c r="BM1946" s="238" t="s">
        <v>1788</v>
      </c>
    </row>
    <row r="1947" s="2" customFormat="1" ht="24.15" customHeight="1">
      <c r="A1947" s="39"/>
      <c r="B1947" s="40"/>
      <c r="C1947" s="227" t="s">
        <v>1789</v>
      </c>
      <c r="D1947" s="227" t="s">
        <v>179</v>
      </c>
      <c r="E1947" s="228" t="s">
        <v>1790</v>
      </c>
      <c r="F1947" s="229" t="s">
        <v>1791</v>
      </c>
      <c r="G1947" s="230" t="s">
        <v>252</v>
      </c>
      <c r="H1947" s="231">
        <v>62</v>
      </c>
      <c r="I1947" s="232"/>
      <c r="J1947" s="233">
        <f>ROUND(I1947*H1947,2)</f>
        <v>0</v>
      </c>
      <c r="K1947" s="229" t="s">
        <v>1</v>
      </c>
      <c r="L1947" s="45"/>
      <c r="M1947" s="234" t="s">
        <v>1</v>
      </c>
      <c r="N1947" s="235" t="s">
        <v>41</v>
      </c>
      <c r="O1947" s="92"/>
      <c r="P1947" s="236">
        <f>O1947*H1947</f>
        <v>0</v>
      </c>
      <c r="Q1947" s="236">
        <v>0</v>
      </c>
      <c r="R1947" s="236">
        <f>Q1947*H1947</f>
        <v>0</v>
      </c>
      <c r="S1947" s="236">
        <v>0</v>
      </c>
      <c r="T1947" s="237">
        <f>S1947*H1947</f>
        <v>0</v>
      </c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R1947" s="238" t="s">
        <v>324</v>
      </c>
      <c r="AT1947" s="238" t="s">
        <v>179</v>
      </c>
      <c r="AU1947" s="238" t="s">
        <v>177</v>
      </c>
      <c r="AY1947" s="18" t="s">
        <v>176</v>
      </c>
      <c r="BE1947" s="239">
        <f>IF(N1947="základní",J1947,0)</f>
        <v>0</v>
      </c>
      <c r="BF1947" s="239">
        <f>IF(N1947="snížená",J1947,0)</f>
        <v>0</v>
      </c>
      <c r="BG1947" s="239">
        <f>IF(N1947="zákl. přenesená",J1947,0)</f>
        <v>0</v>
      </c>
      <c r="BH1947" s="239">
        <f>IF(N1947="sníž. přenesená",J1947,0)</f>
        <v>0</v>
      </c>
      <c r="BI1947" s="239">
        <f>IF(N1947="nulová",J1947,0)</f>
        <v>0</v>
      </c>
      <c r="BJ1947" s="18" t="s">
        <v>83</v>
      </c>
      <c r="BK1947" s="239">
        <f>ROUND(I1947*H1947,2)</f>
        <v>0</v>
      </c>
      <c r="BL1947" s="18" t="s">
        <v>324</v>
      </c>
      <c r="BM1947" s="238" t="s">
        <v>1792</v>
      </c>
    </row>
    <row r="1948" s="2" customFormat="1" ht="24.15" customHeight="1">
      <c r="A1948" s="39"/>
      <c r="B1948" s="40"/>
      <c r="C1948" s="227" t="s">
        <v>1793</v>
      </c>
      <c r="D1948" s="227" t="s">
        <v>179</v>
      </c>
      <c r="E1948" s="228" t="s">
        <v>1794</v>
      </c>
      <c r="F1948" s="229" t="s">
        <v>1795</v>
      </c>
      <c r="G1948" s="230" t="s">
        <v>252</v>
      </c>
      <c r="H1948" s="231">
        <v>5</v>
      </c>
      <c r="I1948" s="232"/>
      <c r="J1948" s="233">
        <f>ROUND(I1948*H1948,2)</f>
        <v>0</v>
      </c>
      <c r="K1948" s="229" t="s">
        <v>1</v>
      </c>
      <c r="L1948" s="45"/>
      <c r="M1948" s="234" t="s">
        <v>1</v>
      </c>
      <c r="N1948" s="235" t="s">
        <v>41</v>
      </c>
      <c r="O1948" s="92"/>
      <c r="P1948" s="236">
        <f>O1948*H1948</f>
        <v>0</v>
      </c>
      <c r="Q1948" s="236">
        <v>0</v>
      </c>
      <c r="R1948" s="236">
        <f>Q1948*H1948</f>
        <v>0</v>
      </c>
      <c r="S1948" s="236">
        <v>0</v>
      </c>
      <c r="T1948" s="237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38" t="s">
        <v>324</v>
      </c>
      <c r="AT1948" s="238" t="s">
        <v>179</v>
      </c>
      <c r="AU1948" s="238" t="s">
        <v>177</v>
      </c>
      <c r="AY1948" s="18" t="s">
        <v>176</v>
      </c>
      <c r="BE1948" s="239">
        <f>IF(N1948="základní",J1948,0)</f>
        <v>0</v>
      </c>
      <c r="BF1948" s="239">
        <f>IF(N1948="snížená",J1948,0)</f>
        <v>0</v>
      </c>
      <c r="BG1948" s="239">
        <f>IF(N1948="zákl. přenesená",J1948,0)</f>
        <v>0</v>
      </c>
      <c r="BH1948" s="239">
        <f>IF(N1948="sníž. přenesená",J1948,0)</f>
        <v>0</v>
      </c>
      <c r="BI1948" s="239">
        <f>IF(N1948="nulová",J1948,0)</f>
        <v>0</v>
      </c>
      <c r="BJ1948" s="18" t="s">
        <v>83</v>
      </c>
      <c r="BK1948" s="239">
        <f>ROUND(I1948*H1948,2)</f>
        <v>0</v>
      </c>
      <c r="BL1948" s="18" t="s">
        <v>324</v>
      </c>
      <c r="BM1948" s="238" t="s">
        <v>1796</v>
      </c>
    </row>
    <row r="1949" s="2" customFormat="1" ht="33" customHeight="1">
      <c r="A1949" s="39"/>
      <c r="B1949" s="40"/>
      <c r="C1949" s="227" t="s">
        <v>1797</v>
      </c>
      <c r="D1949" s="227" t="s">
        <v>179</v>
      </c>
      <c r="E1949" s="228" t="s">
        <v>1798</v>
      </c>
      <c r="F1949" s="229" t="s">
        <v>1799</v>
      </c>
      <c r="G1949" s="230" t="s">
        <v>1528</v>
      </c>
      <c r="H1949" s="231">
        <v>11</v>
      </c>
      <c r="I1949" s="232"/>
      <c r="J1949" s="233">
        <f>ROUND(I1949*H1949,2)</f>
        <v>0</v>
      </c>
      <c r="K1949" s="229" t="s">
        <v>1</v>
      </c>
      <c r="L1949" s="45"/>
      <c r="M1949" s="234" t="s">
        <v>1</v>
      </c>
      <c r="N1949" s="235" t="s">
        <v>41</v>
      </c>
      <c r="O1949" s="92"/>
      <c r="P1949" s="236">
        <f>O1949*H1949</f>
        <v>0</v>
      </c>
      <c r="Q1949" s="236">
        <v>0</v>
      </c>
      <c r="R1949" s="236">
        <f>Q1949*H1949</f>
        <v>0</v>
      </c>
      <c r="S1949" s="236">
        <v>0</v>
      </c>
      <c r="T1949" s="237">
        <f>S1949*H1949</f>
        <v>0</v>
      </c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R1949" s="238" t="s">
        <v>324</v>
      </c>
      <c r="AT1949" s="238" t="s">
        <v>179</v>
      </c>
      <c r="AU1949" s="238" t="s">
        <v>177</v>
      </c>
      <c r="AY1949" s="18" t="s">
        <v>176</v>
      </c>
      <c r="BE1949" s="239">
        <f>IF(N1949="základní",J1949,0)</f>
        <v>0</v>
      </c>
      <c r="BF1949" s="239">
        <f>IF(N1949="snížená",J1949,0)</f>
        <v>0</v>
      </c>
      <c r="BG1949" s="239">
        <f>IF(N1949="zákl. přenesená",J1949,0)</f>
        <v>0</v>
      </c>
      <c r="BH1949" s="239">
        <f>IF(N1949="sníž. přenesená",J1949,0)</f>
        <v>0</v>
      </c>
      <c r="BI1949" s="239">
        <f>IF(N1949="nulová",J1949,0)</f>
        <v>0</v>
      </c>
      <c r="BJ1949" s="18" t="s">
        <v>83</v>
      </c>
      <c r="BK1949" s="239">
        <f>ROUND(I1949*H1949,2)</f>
        <v>0</v>
      </c>
      <c r="BL1949" s="18" t="s">
        <v>324</v>
      </c>
      <c r="BM1949" s="238" t="s">
        <v>1800</v>
      </c>
    </row>
    <row r="1950" s="2" customFormat="1" ht="24.15" customHeight="1">
      <c r="A1950" s="39"/>
      <c r="B1950" s="40"/>
      <c r="C1950" s="227" t="s">
        <v>1801</v>
      </c>
      <c r="D1950" s="227" t="s">
        <v>179</v>
      </c>
      <c r="E1950" s="228" t="s">
        <v>1802</v>
      </c>
      <c r="F1950" s="229" t="s">
        <v>1803</v>
      </c>
      <c r="G1950" s="230" t="s">
        <v>1528</v>
      </c>
      <c r="H1950" s="231">
        <v>9</v>
      </c>
      <c r="I1950" s="232"/>
      <c r="J1950" s="233">
        <f>ROUND(I1950*H1950,2)</f>
        <v>0</v>
      </c>
      <c r="K1950" s="229" t="s">
        <v>1</v>
      </c>
      <c r="L1950" s="45"/>
      <c r="M1950" s="234" t="s">
        <v>1</v>
      </c>
      <c r="N1950" s="235" t="s">
        <v>41</v>
      </c>
      <c r="O1950" s="92"/>
      <c r="P1950" s="236">
        <f>O1950*H1950</f>
        <v>0</v>
      </c>
      <c r="Q1950" s="236">
        <v>0</v>
      </c>
      <c r="R1950" s="236">
        <f>Q1950*H1950</f>
        <v>0</v>
      </c>
      <c r="S1950" s="236">
        <v>0</v>
      </c>
      <c r="T1950" s="237">
        <f>S1950*H1950</f>
        <v>0</v>
      </c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R1950" s="238" t="s">
        <v>324</v>
      </c>
      <c r="AT1950" s="238" t="s">
        <v>179</v>
      </c>
      <c r="AU1950" s="238" t="s">
        <v>177</v>
      </c>
      <c r="AY1950" s="18" t="s">
        <v>176</v>
      </c>
      <c r="BE1950" s="239">
        <f>IF(N1950="základní",J1950,0)</f>
        <v>0</v>
      </c>
      <c r="BF1950" s="239">
        <f>IF(N1950="snížená",J1950,0)</f>
        <v>0</v>
      </c>
      <c r="BG1950" s="239">
        <f>IF(N1950="zákl. přenesená",J1950,0)</f>
        <v>0</v>
      </c>
      <c r="BH1950" s="239">
        <f>IF(N1950="sníž. přenesená",J1950,0)</f>
        <v>0</v>
      </c>
      <c r="BI1950" s="239">
        <f>IF(N1950="nulová",J1950,0)</f>
        <v>0</v>
      </c>
      <c r="BJ1950" s="18" t="s">
        <v>83</v>
      </c>
      <c r="BK1950" s="239">
        <f>ROUND(I1950*H1950,2)</f>
        <v>0</v>
      </c>
      <c r="BL1950" s="18" t="s">
        <v>324</v>
      </c>
      <c r="BM1950" s="238" t="s">
        <v>1804</v>
      </c>
    </row>
    <row r="1951" s="2" customFormat="1" ht="24.15" customHeight="1">
      <c r="A1951" s="39"/>
      <c r="B1951" s="40"/>
      <c r="C1951" s="227" t="s">
        <v>1805</v>
      </c>
      <c r="D1951" s="227" t="s">
        <v>179</v>
      </c>
      <c r="E1951" s="228" t="s">
        <v>1806</v>
      </c>
      <c r="F1951" s="229" t="s">
        <v>1807</v>
      </c>
      <c r="G1951" s="230" t="s">
        <v>586</v>
      </c>
      <c r="H1951" s="231">
        <v>1</v>
      </c>
      <c r="I1951" s="232"/>
      <c r="J1951" s="233">
        <f>ROUND(I1951*H1951,2)</f>
        <v>0</v>
      </c>
      <c r="K1951" s="229" t="s">
        <v>1</v>
      </c>
      <c r="L1951" s="45"/>
      <c r="M1951" s="234" t="s">
        <v>1</v>
      </c>
      <c r="N1951" s="235" t="s">
        <v>41</v>
      </c>
      <c r="O1951" s="92"/>
      <c r="P1951" s="236">
        <f>O1951*H1951</f>
        <v>0</v>
      </c>
      <c r="Q1951" s="236">
        <v>0</v>
      </c>
      <c r="R1951" s="236">
        <f>Q1951*H1951</f>
        <v>0</v>
      </c>
      <c r="S1951" s="236">
        <v>0</v>
      </c>
      <c r="T1951" s="237">
        <f>S1951*H1951</f>
        <v>0</v>
      </c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R1951" s="238" t="s">
        <v>324</v>
      </c>
      <c r="AT1951" s="238" t="s">
        <v>179</v>
      </c>
      <c r="AU1951" s="238" t="s">
        <v>177</v>
      </c>
      <c r="AY1951" s="18" t="s">
        <v>176</v>
      </c>
      <c r="BE1951" s="239">
        <f>IF(N1951="základní",J1951,0)</f>
        <v>0</v>
      </c>
      <c r="BF1951" s="239">
        <f>IF(N1951="snížená",J1951,0)</f>
        <v>0</v>
      </c>
      <c r="BG1951" s="239">
        <f>IF(N1951="zákl. přenesená",J1951,0)</f>
        <v>0</v>
      </c>
      <c r="BH1951" s="239">
        <f>IF(N1951="sníž. přenesená",J1951,0)</f>
        <v>0</v>
      </c>
      <c r="BI1951" s="239">
        <f>IF(N1951="nulová",J1951,0)</f>
        <v>0</v>
      </c>
      <c r="BJ1951" s="18" t="s">
        <v>83</v>
      </c>
      <c r="BK1951" s="239">
        <f>ROUND(I1951*H1951,2)</f>
        <v>0</v>
      </c>
      <c r="BL1951" s="18" t="s">
        <v>324</v>
      </c>
      <c r="BM1951" s="238" t="s">
        <v>1808</v>
      </c>
    </row>
    <row r="1952" s="2" customFormat="1" ht="24.15" customHeight="1">
      <c r="A1952" s="39"/>
      <c r="B1952" s="40"/>
      <c r="C1952" s="227" t="s">
        <v>1809</v>
      </c>
      <c r="D1952" s="227" t="s">
        <v>179</v>
      </c>
      <c r="E1952" s="228" t="s">
        <v>1810</v>
      </c>
      <c r="F1952" s="229" t="s">
        <v>1811</v>
      </c>
      <c r="G1952" s="230" t="s">
        <v>586</v>
      </c>
      <c r="H1952" s="231">
        <v>1</v>
      </c>
      <c r="I1952" s="232"/>
      <c r="J1952" s="233">
        <f>ROUND(I1952*H1952,2)</f>
        <v>0</v>
      </c>
      <c r="K1952" s="229" t="s">
        <v>1</v>
      </c>
      <c r="L1952" s="45"/>
      <c r="M1952" s="234" t="s">
        <v>1</v>
      </c>
      <c r="N1952" s="235" t="s">
        <v>41</v>
      </c>
      <c r="O1952" s="92"/>
      <c r="P1952" s="236">
        <f>O1952*H1952</f>
        <v>0</v>
      </c>
      <c r="Q1952" s="236">
        <v>0</v>
      </c>
      <c r="R1952" s="236">
        <f>Q1952*H1952</f>
        <v>0</v>
      </c>
      <c r="S1952" s="236">
        <v>0</v>
      </c>
      <c r="T1952" s="237">
        <f>S1952*H1952</f>
        <v>0</v>
      </c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R1952" s="238" t="s">
        <v>324</v>
      </c>
      <c r="AT1952" s="238" t="s">
        <v>179</v>
      </c>
      <c r="AU1952" s="238" t="s">
        <v>177</v>
      </c>
      <c r="AY1952" s="18" t="s">
        <v>176</v>
      </c>
      <c r="BE1952" s="239">
        <f>IF(N1952="základní",J1952,0)</f>
        <v>0</v>
      </c>
      <c r="BF1952" s="239">
        <f>IF(N1952="snížená",J1952,0)</f>
        <v>0</v>
      </c>
      <c r="BG1952" s="239">
        <f>IF(N1952="zákl. přenesená",J1952,0)</f>
        <v>0</v>
      </c>
      <c r="BH1952" s="239">
        <f>IF(N1952="sníž. přenesená",J1952,0)</f>
        <v>0</v>
      </c>
      <c r="BI1952" s="239">
        <f>IF(N1952="nulová",J1952,0)</f>
        <v>0</v>
      </c>
      <c r="BJ1952" s="18" t="s">
        <v>83</v>
      </c>
      <c r="BK1952" s="239">
        <f>ROUND(I1952*H1952,2)</f>
        <v>0</v>
      </c>
      <c r="BL1952" s="18" t="s">
        <v>324</v>
      </c>
      <c r="BM1952" s="238" t="s">
        <v>1812</v>
      </c>
    </row>
    <row r="1953" s="2" customFormat="1" ht="24.15" customHeight="1">
      <c r="A1953" s="39"/>
      <c r="B1953" s="40"/>
      <c r="C1953" s="227" t="s">
        <v>1813</v>
      </c>
      <c r="D1953" s="227" t="s">
        <v>179</v>
      </c>
      <c r="E1953" s="228" t="s">
        <v>1814</v>
      </c>
      <c r="F1953" s="229" t="s">
        <v>1815</v>
      </c>
      <c r="G1953" s="230" t="s">
        <v>1528</v>
      </c>
      <c r="H1953" s="231">
        <v>20</v>
      </c>
      <c r="I1953" s="232"/>
      <c r="J1953" s="233">
        <f>ROUND(I1953*H1953,2)</f>
        <v>0</v>
      </c>
      <c r="K1953" s="229" t="s">
        <v>1</v>
      </c>
      <c r="L1953" s="45"/>
      <c r="M1953" s="234" t="s">
        <v>1</v>
      </c>
      <c r="N1953" s="235" t="s">
        <v>41</v>
      </c>
      <c r="O1953" s="92"/>
      <c r="P1953" s="236">
        <f>O1953*H1953</f>
        <v>0</v>
      </c>
      <c r="Q1953" s="236">
        <v>0</v>
      </c>
      <c r="R1953" s="236">
        <f>Q1953*H1953</f>
        <v>0</v>
      </c>
      <c r="S1953" s="236">
        <v>0</v>
      </c>
      <c r="T1953" s="237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38" t="s">
        <v>324</v>
      </c>
      <c r="AT1953" s="238" t="s">
        <v>179</v>
      </c>
      <c r="AU1953" s="238" t="s">
        <v>177</v>
      </c>
      <c r="AY1953" s="18" t="s">
        <v>176</v>
      </c>
      <c r="BE1953" s="239">
        <f>IF(N1953="základní",J1953,0)</f>
        <v>0</v>
      </c>
      <c r="BF1953" s="239">
        <f>IF(N1953="snížená",J1953,0)</f>
        <v>0</v>
      </c>
      <c r="BG1953" s="239">
        <f>IF(N1953="zákl. přenesená",J1953,0)</f>
        <v>0</v>
      </c>
      <c r="BH1953" s="239">
        <f>IF(N1953="sníž. přenesená",J1953,0)</f>
        <v>0</v>
      </c>
      <c r="BI1953" s="239">
        <f>IF(N1953="nulová",J1953,0)</f>
        <v>0</v>
      </c>
      <c r="BJ1953" s="18" t="s">
        <v>83</v>
      </c>
      <c r="BK1953" s="239">
        <f>ROUND(I1953*H1953,2)</f>
        <v>0</v>
      </c>
      <c r="BL1953" s="18" t="s">
        <v>324</v>
      </c>
      <c r="BM1953" s="238" t="s">
        <v>1816</v>
      </c>
    </row>
    <row r="1954" s="2" customFormat="1" ht="24.15" customHeight="1">
      <c r="A1954" s="39"/>
      <c r="B1954" s="40"/>
      <c r="C1954" s="227" t="s">
        <v>1817</v>
      </c>
      <c r="D1954" s="227" t="s">
        <v>179</v>
      </c>
      <c r="E1954" s="228" t="s">
        <v>1818</v>
      </c>
      <c r="F1954" s="229" t="s">
        <v>1819</v>
      </c>
      <c r="G1954" s="230" t="s">
        <v>586</v>
      </c>
      <c r="H1954" s="231">
        <v>1</v>
      </c>
      <c r="I1954" s="232"/>
      <c r="J1954" s="233">
        <f>ROUND(I1954*H1954,2)</f>
        <v>0</v>
      </c>
      <c r="K1954" s="229" t="s">
        <v>1</v>
      </c>
      <c r="L1954" s="45"/>
      <c r="M1954" s="234" t="s">
        <v>1</v>
      </c>
      <c r="N1954" s="235" t="s">
        <v>41</v>
      </c>
      <c r="O1954" s="92"/>
      <c r="P1954" s="236">
        <f>O1954*H1954</f>
        <v>0</v>
      </c>
      <c r="Q1954" s="236">
        <v>0</v>
      </c>
      <c r="R1954" s="236">
        <f>Q1954*H1954</f>
        <v>0</v>
      </c>
      <c r="S1954" s="236">
        <v>0</v>
      </c>
      <c r="T1954" s="237">
        <f>S1954*H1954</f>
        <v>0</v>
      </c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R1954" s="238" t="s">
        <v>324</v>
      </c>
      <c r="AT1954" s="238" t="s">
        <v>179</v>
      </c>
      <c r="AU1954" s="238" t="s">
        <v>177</v>
      </c>
      <c r="AY1954" s="18" t="s">
        <v>176</v>
      </c>
      <c r="BE1954" s="239">
        <f>IF(N1954="základní",J1954,0)</f>
        <v>0</v>
      </c>
      <c r="BF1954" s="239">
        <f>IF(N1954="snížená",J1954,0)</f>
        <v>0</v>
      </c>
      <c r="BG1954" s="239">
        <f>IF(N1954="zákl. přenesená",J1954,0)</f>
        <v>0</v>
      </c>
      <c r="BH1954" s="239">
        <f>IF(N1954="sníž. přenesená",J1954,0)</f>
        <v>0</v>
      </c>
      <c r="BI1954" s="239">
        <f>IF(N1954="nulová",J1954,0)</f>
        <v>0</v>
      </c>
      <c r="BJ1954" s="18" t="s">
        <v>83</v>
      </c>
      <c r="BK1954" s="239">
        <f>ROUND(I1954*H1954,2)</f>
        <v>0</v>
      </c>
      <c r="BL1954" s="18" t="s">
        <v>324</v>
      </c>
      <c r="BM1954" s="238" t="s">
        <v>1820</v>
      </c>
    </row>
    <row r="1955" s="2" customFormat="1" ht="24.15" customHeight="1">
      <c r="A1955" s="39"/>
      <c r="B1955" s="40"/>
      <c r="C1955" s="227" t="s">
        <v>1821</v>
      </c>
      <c r="D1955" s="227" t="s">
        <v>179</v>
      </c>
      <c r="E1955" s="228" t="s">
        <v>1822</v>
      </c>
      <c r="F1955" s="229" t="s">
        <v>1823</v>
      </c>
      <c r="G1955" s="230" t="s">
        <v>1528</v>
      </c>
      <c r="H1955" s="231">
        <v>1</v>
      </c>
      <c r="I1955" s="232"/>
      <c r="J1955" s="233">
        <f>ROUND(I1955*H1955,2)</f>
        <v>0</v>
      </c>
      <c r="K1955" s="229" t="s">
        <v>1</v>
      </c>
      <c r="L1955" s="45"/>
      <c r="M1955" s="234" t="s">
        <v>1</v>
      </c>
      <c r="N1955" s="235" t="s">
        <v>41</v>
      </c>
      <c r="O1955" s="92"/>
      <c r="P1955" s="236">
        <f>O1955*H1955</f>
        <v>0</v>
      </c>
      <c r="Q1955" s="236">
        <v>0</v>
      </c>
      <c r="R1955" s="236">
        <f>Q1955*H1955</f>
        <v>0</v>
      </c>
      <c r="S1955" s="236">
        <v>0</v>
      </c>
      <c r="T1955" s="237">
        <f>S1955*H1955</f>
        <v>0</v>
      </c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39"/>
      <c r="AE1955" s="39"/>
      <c r="AR1955" s="238" t="s">
        <v>324</v>
      </c>
      <c r="AT1955" s="238" t="s">
        <v>179</v>
      </c>
      <c r="AU1955" s="238" t="s">
        <v>177</v>
      </c>
      <c r="AY1955" s="18" t="s">
        <v>176</v>
      </c>
      <c r="BE1955" s="239">
        <f>IF(N1955="základní",J1955,0)</f>
        <v>0</v>
      </c>
      <c r="BF1955" s="239">
        <f>IF(N1955="snížená",J1955,0)</f>
        <v>0</v>
      </c>
      <c r="BG1955" s="239">
        <f>IF(N1955="zákl. přenesená",J1955,0)</f>
        <v>0</v>
      </c>
      <c r="BH1955" s="239">
        <f>IF(N1955="sníž. přenesená",J1955,0)</f>
        <v>0</v>
      </c>
      <c r="BI1955" s="239">
        <f>IF(N1955="nulová",J1955,0)</f>
        <v>0</v>
      </c>
      <c r="BJ1955" s="18" t="s">
        <v>83</v>
      </c>
      <c r="BK1955" s="239">
        <f>ROUND(I1955*H1955,2)</f>
        <v>0</v>
      </c>
      <c r="BL1955" s="18" t="s">
        <v>324</v>
      </c>
      <c r="BM1955" s="238" t="s">
        <v>1824</v>
      </c>
    </row>
    <row r="1956" s="2" customFormat="1" ht="33" customHeight="1">
      <c r="A1956" s="39"/>
      <c r="B1956" s="40"/>
      <c r="C1956" s="227" t="s">
        <v>1825</v>
      </c>
      <c r="D1956" s="227" t="s">
        <v>179</v>
      </c>
      <c r="E1956" s="228" t="s">
        <v>1826</v>
      </c>
      <c r="F1956" s="229" t="s">
        <v>1827</v>
      </c>
      <c r="G1956" s="230" t="s">
        <v>1528</v>
      </c>
      <c r="H1956" s="231">
        <v>1</v>
      </c>
      <c r="I1956" s="232"/>
      <c r="J1956" s="233">
        <f>ROUND(I1956*H1956,2)</f>
        <v>0</v>
      </c>
      <c r="K1956" s="229" t="s">
        <v>1</v>
      </c>
      <c r="L1956" s="45"/>
      <c r="M1956" s="234" t="s">
        <v>1</v>
      </c>
      <c r="N1956" s="235" t="s">
        <v>41</v>
      </c>
      <c r="O1956" s="92"/>
      <c r="P1956" s="236">
        <f>O1956*H1956</f>
        <v>0</v>
      </c>
      <c r="Q1956" s="236">
        <v>0</v>
      </c>
      <c r="R1956" s="236">
        <f>Q1956*H1956</f>
        <v>0</v>
      </c>
      <c r="S1956" s="236">
        <v>0</v>
      </c>
      <c r="T1956" s="237">
        <f>S1956*H1956</f>
        <v>0</v>
      </c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R1956" s="238" t="s">
        <v>324</v>
      </c>
      <c r="AT1956" s="238" t="s">
        <v>179</v>
      </c>
      <c r="AU1956" s="238" t="s">
        <v>177</v>
      </c>
      <c r="AY1956" s="18" t="s">
        <v>176</v>
      </c>
      <c r="BE1956" s="239">
        <f>IF(N1956="základní",J1956,0)</f>
        <v>0</v>
      </c>
      <c r="BF1956" s="239">
        <f>IF(N1956="snížená",J1956,0)</f>
        <v>0</v>
      </c>
      <c r="BG1956" s="239">
        <f>IF(N1956="zákl. přenesená",J1956,0)</f>
        <v>0</v>
      </c>
      <c r="BH1956" s="239">
        <f>IF(N1956="sníž. přenesená",J1956,0)</f>
        <v>0</v>
      </c>
      <c r="BI1956" s="239">
        <f>IF(N1956="nulová",J1956,0)</f>
        <v>0</v>
      </c>
      <c r="BJ1956" s="18" t="s">
        <v>83</v>
      </c>
      <c r="BK1956" s="239">
        <f>ROUND(I1956*H1956,2)</f>
        <v>0</v>
      </c>
      <c r="BL1956" s="18" t="s">
        <v>324</v>
      </c>
      <c r="BM1956" s="238" t="s">
        <v>1828</v>
      </c>
    </row>
    <row r="1957" s="2" customFormat="1" ht="33" customHeight="1">
      <c r="A1957" s="39"/>
      <c r="B1957" s="40"/>
      <c r="C1957" s="227" t="s">
        <v>1829</v>
      </c>
      <c r="D1957" s="227" t="s">
        <v>179</v>
      </c>
      <c r="E1957" s="228" t="s">
        <v>1830</v>
      </c>
      <c r="F1957" s="229" t="s">
        <v>1831</v>
      </c>
      <c r="G1957" s="230" t="s">
        <v>1528</v>
      </c>
      <c r="H1957" s="231">
        <v>3</v>
      </c>
      <c r="I1957" s="232"/>
      <c r="J1957" s="233">
        <f>ROUND(I1957*H1957,2)</f>
        <v>0</v>
      </c>
      <c r="K1957" s="229" t="s">
        <v>1</v>
      </c>
      <c r="L1957" s="45"/>
      <c r="M1957" s="234" t="s">
        <v>1</v>
      </c>
      <c r="N1957" s="235" t="s">
        <v>41</v>
      </c>
      <c r="O1957" s="92"/>
      <c r="P1957" s="236">
        <f>O1957*H1957</f>
        <v>0</v>
      </c>
      <c r="Q1957" s="236">
        <v>0</v>
      </c>
      <c r="R1957" s="236">
        <f>Q1957*H1957</f>
        <v>0</v>
      </c>
      <c r="S1957" s="236">
        <v>0</v>
      </c>
      <c r="T1957" s="237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8" t="s">
        <v>324</v>
      </c>
      <c r="AT1957" s="238" t="s">
        <v>179</v>
      </c>
      <c r="AU1957" s="238" t="s">
        <v>177</v>
      </c>
      <c r="AY1957" s="18" t="s">
        <v>176</v>
      </c>
      <c r="BE1957" s="239">
        <f>IF(N1957="základní",J1957,0)</f>
        <v>0</v>
      </c>
      <c r="BF1957" s="239">
        <f>IF(N1957="snížená",J1957,0)</f>
        <v>0</v>
      </c>
      <c r="BG1957" s="239">
        <f>IF(N1957="zákl. přenesená",J1957,0)</f>
        <v>0</v>
      </c>
      <c r="BH1957" s="239">
        <f>IF(N1957="sníž. přenesená",J1957,0)</f>
        <v>0</v>
      </c>
      <c r="BI1957" s="239">
        <f>IF(N1957="nulová",J1957,0)</f>
        <v>0</v>
      </c>
      <c r="BJ1957" s="18" t="s">
        <v>83</v>
      </c>
      <c r="BK1957" s="239">
        <f>ROUND(I1957*H1957,2)</f>
        <v>0</v>
      </c>
      <c r="BL1957" s="18" t="s">
        <v>324</v>
      </c>
      <c r="BM1957" s="238" t="s">
        <v>1832</v>
      </c>
    </row>
    <row r="1958" s="2" customFormat="1" ht="33" customHeight="1">
      <c r="A1958" s="39"/>
      <c r="B1958" s="40"/>
      <c r="C1958" s="227" t="s">
        <v>1833</v>
      </c>
      <c r="D1958" s="227" t="s">
        <v>179</v>
      </c>
      <c r="E1958" s="228" t="s">
        <v>1834</v>
      </c>
      <c r="F1958" s="229" t="s">
        <v>1835</v>
      </c>
      <c r="G1958" s="230" t="s">
        <v>1528</v>
      </c>
      <c r="H1958" s="231">
        <v>1</v>
      </c>
      <c r="I1958" s="232"/>
      <c r="J1958" s="233">
        <f>ROUND(I1958*H1958,2)</f>
        <v>0</v>
      </c>
      <c r="K1958" s="229" t="s">
        <v>1</v>
      </c>
      <c r="L1958" s="45"/>
      <c r="M1958" s="234" t="s">
        <v>1</v>
      </c>
      <c r="N1958" s="235" t="s">
        <v>41</v>
      </c>
      <c r="O1958" s="92"/>
      <c r="P1958" s="236">
        <f>O1958*H1958</f>
        <v>0</v>
      </c>
      <c r="Q1958" s="236">
        <v>0</v>
      </c>
      <c r="R1958" s="236">
        <f>Q1958*H1958</f>
        <v>0</v>
      </c>
      <c r="S1958" s="236">
        <v>0</v>
      </c>
      <c r="T1958" s="237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38" t="s">
        <v>324</v>
      </c>
      <c r="AT1958" s="238" t="s">
        <v>179</v>
      </c>
      <c r="AU1958" s="238" t="s">
        <v>177</v>
      </c>
      <c r="AY1958" s="18" t="s">
        <v>176</v>
      </c>
      <c r="BE1958" s="239">
        <f>IF(N1958="základní",J1958,0)</f>
        <v>0</v>
      </c>
      <c r="BF1958" s="239">
        <f>IF(N1958="snížená",J1958,0)</f>
        <v>0</v>
      </c>
      <c r="BG1958" s="239">
        <f>IF(N1958="zákl. přenesená",J1958,0)</f>
        <v>0</v>
      </c>
      <c r="BH1958" s="239">
        <f>IF(N1958="sníž. přenesená",J1958,0)</f>
        <v>0</v>
      </c>
      <c r="BI1958" s="239">
        <f>IF(N1958="nulová",J1958,0)</f>
        <v>0</v>
      </c>
      <c r="BJ1958" s="18" t="s">
        <v>83</v>
      </c>
      <c r="BK1958" s="239">
        <f>ROUND(I1958*H1958,2)</f>
        <v>0</v>
      </c>
      <c r="BL1958" s="18" t="s">
        <v>324</v>
      </c>
      <c r="BM1958" s="238" t="s">
        <v>1836</v>
      </c>
    </row>
    <row r="1959" s="2" customFormat="1" ht="37.8" customHeight="1">
      <c r="A1959" s="39"/>
      <c r="B1959" s="40"/>
      <c r="C1959" s="227" t="s">
        <v>1837</v>
      </c>
      <c r="D1959" s="227" t="s">
        <v>179</v>
      </c>
      <c r="E1959" s="228" t="s">
        <v>1838</v>
      </c>
      <c r="F1959" s="229" t="s">
        <v>1839</v>
      </c>
      <c r="G1959" s="230" t="s">
        <v>1528</v>
      </c>
      <c r="H1959" s="231">
        <v>1</v>
      </c>
      <c r="I1959" s="232"/>
      <c r="J1959" s="233">
        <f>ROUND(I1959*H1959,2)</f>
        <v>0</v>
      </c>
      <c r="K1959" s="229" t="s">
        <v>1</v>
      </c>
      <c r="L1959" s="45"/>
      <c r="M1959" s="234" t="s">
        <v>1</v>
      </c>
      <c r="N1959" s="235" t="s">
        <v>41</v>
      </c>
      <c r="O1959" s="92"/>
      <c r="P1959" s="236">
        <f>O1959*H1959</f>
        <v>0</v>
      </c>
      <c r="Q1959" s="236">
        <v>0</v>
      </c>
      <c r="R1959" s="236">
        <f>Q1959*H1959</f>
        <v>0</v>
      </c>
      <c r="S1959" s="236">
        <v>0</v>
      </c>
      <c r="T1959" s="237">
        <f>S1959*H1959</f>
        <v>0</v>
      </c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R1959" s="238" t="s">
        <v>324</v>
      </c>
      <c r="AT1959" s="238" t="s">
        <v>179</v>
      </c>
      <c r="AU1959" s="238" t="s">
        <v>177</v>
      </c>
      <c r="AY1959" s="18" t="s">
        <v>176</v>
      </c>
      <c r="BE1959" s="239">
        <f>IF(N1959="základní",J1959,0)</f>
        <v>0</v>
      </c>
      <c r="BF1959" s="239">
        <f>IF(N1959="snížená",J1959,0)</f>
        <v>0</v>
      </c>
      <c r="BG1959" s="239">
        <f>IF(N1959="zákl. přenesená",J1959,0)</f>
        <v>0</v>
      </c>
      <c r="BH1959" s="239">
        <f>IF(N1959="sníž. přenesená",J1959,0)</f>
        <v>0</v>
      </c>
      <c r="BI1959" s="239">
        <f>IF(N1959="nulová",J1959,0)</f>
        <v>0</v>
      </c>
      <c r="BJ1959" s="18" t="s">
        <v>83</v>
      </c>
      <c r="BK1959" s="239">
        <f>ROUND(I1959*H1959,2)</f>
        <v>0</v>
      </c>
      <c r="BL1959" s="18" t="s">
        <v>324</v>
      </c>
      <c r="BM1959" s="238" t="s">
        <v>1840</v>
      </c>
    </row>
    <row r="1960" s="2" customFormat="1" ht="33" customHeight="1">
      <c r="A1960" s="39"/>
      <c r="B1960" s="40"/>
      <c r="C1960" s="227" t="s">
        <v>1841</v>
      </c>
      <c r="D1960" s="227" t="s">
        <v>179</v>
      </c>
      <c r="E1960" s="228" t="s">
        <v>1842</v>
      </c>
      <c r="F1960" s="229" t="s">
        <v>1843</v>
      </c>
      <c r="G1960" s="230" t="s">
        <v>1528</v>
      </c>
      <c r="H1960" s="231">
        <v>2</v>
      </c>
      <c r="I1960" s="232"/>
      <c r="J1960" s="233">
        <f>ROUND(I1960*H1960,2)</f>
        <v>0</v>
      </c>
      <c r="K1960" s="229" t="s">
        <v>1</v>
      </c>
      <c r="L1960" s="45"/>
      <c r="M1960" s="234" t="s">
        <v>1</v>
      </c>
      <c r="N1960" s="235" t="s">
        <v>41</v>
      </c>
      <c r="O1960" s="92"/>
      <c r="P1960" s="236">
        <f>O1960*H1960</f>
        <v>0</v>
      </c>
      <c r="Q1960" s="236">
        <v>0</v>
      </c>
      <c r="R1960" s="236">
        <f>Q1960*H1960</f>
        <v>0</v>
      </c>
      <c r="S1960" s="236">
        <v>0</v>
      </c>
      <c r="T1960" s="237">
        <f>S1960*H1960</f>
        <v>0</v>
      </c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R1960" s="238" t="s">
        <v>324</v>
      </c>
      <c r="AT1960" s="238" t="s">
        <v>179</v>
      </c>
      <c r="AU1960" s="238" t="s">
        <v>177</v>
      </c>
      <c r="AY1960" s="18" t="s">
        <v>176</v>
      </c>
      <c r="BE1960" s="239">
        <f>IF(N1960="základní",J1960,0)</f>
        <v>0</v>
      </c>
      <c r="BF1960" s="239">
        <f>IF(N1960="snížená",J1960,0)</f>
        <v>0</v>
      </c>
      <c r="BG1960" s="239">
        <f>IF(N1960="zákl. přenesená",J1960,0)</f>
        <v>0</v>
      </c>
      <c r="BH1960" s="239">
        <f>IF(N1960="sníž. přenesená",J1960,0)</f>
        <v>0</v>
      </c>
      <c r="BI1960" s="239">
        <f>IF(N1960="nulová",J1960,0)</f>
        <v>0</v>
      </c>
      <c r="BJ1960" s="18" t="s">
        <v>83</v>
      </c>
      <c r="BK1960" s="239">
        <f>ROUND(I1960*H1960,2)</f>
        <v>0</v>
      </c>
      <c r="BL1960" s="18" t="s">
        <v>324</v>
      </c>
      <c r="BM1960" s="238" t="s">
        <v>1844</v>
      </c>
    </row>
    <row r="1961" s="2" customFormat="1" ht="44.25" customHeight="1">
      <c r="A1961" s="39"/>
      <c r="B1961" s="40"/>
      <c r="C1961" s="227" t="s">
        <v>1845</v>
      </c>
      <c r="D1961" s="227" t="s">
        <v>179</v>
      </c>
      <c r="E1961" s="228" t="s">
        <v>1846</v>
      </c>
      <c r="F1961" s="229" t="s">
        <v>1847</v>
      </c>
      <c r="G1961" s="230" t="s">
        <v>1528</v>
      </c>
      <c r="H1961" s="231">
        <v>2</v>
      </c>
      <c r="I1961" s="232"/>
      <c r="J1961" s="233">
        <f>ROUND(I1961*H1961,2)</f>
        <v>0</v>
      </c>
      <c r="K1961" s="229" t="s">
        <v>1</v>
      </c>
      <c r="L1961" s="45"/>
      <c r="M1961" s="234" t="s">
        <v>1</v>
      </c>
      <c r="N1961" s="235" t="s">
        <v>41</v>
      </c>
      <c r="O1961" s="92"/>
      <c r="P1961" s="236">
        <f>O1961*H1961</f>
        <v>0</v>
      </c>
      <c r="Q1961" s="236">
        <v>0</v>
      </c>
      <c r="R1961" s="236">
        <f>Q1961*H1961</f>
        <v>0</v>
      </c>
      <c r="S1961" s="236">
        <v>0</v>
      </c>
      <c r="T1961" s="237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38" t="s">
        <v>324</v>
      </c>
      <c r="AT1961" s="238" t="s">
        <v>179</v>
      </c>
      <c r="AU1961" s="238" t="s">
        <v>177</v>
      </c>
      <c r="AY1961" s="18" t="s">
        <v>176</v>
      </c>
      <c r="BE1961" s="239">
        <f>IF(N1961="základní",J1961,0)</f>
        <v>0</v>
      </c>
      <c r="BF1961" s="239">
        <f>IF(N1961="snížená",J1961,0)</f>
        <v>0</v>
      </c>
      <c r="BG1961" s="239">
        <f>IF(N1961="zákl. přenesená",J1961,0)</f>
        <v>0</v>
      </c>
      <c r="BH1961" s="239">
        <f>IF(N1961="sníž. přenesená",J1961,0)</f>
        <v>0</v>
      </c>
      <c r="BI1961" s="239">
        <f>IF(N1961="nulová",J1961,0)</f>
        <v>0</v>
      </c>
      <c r="BJ1961" s="18" t="s">
        <v>83</v>
      </c>
      <c r="BK1961" s="239">
        <f>ROUND(I1961*H1961,2)</f>
        <v>0</v>
      </c>
      <c r="BL1961" s="18" t="s">
        <v>324</v>
      </c>
      <c r="BM1961" s="238" t="s">
        <v>1848</v>
      </c>
    </row>
    <row r="1962" s="2" customFormat="1" ht="44.25" customHeight="1">
      <c r="A1962" s="39"/>
      <c r="B1962" s="40"/>
      <c r="C1962" s="227" t="s">
        <v>1849</v>
      </c>
      <c r="D1962" s="227" t="s">
        <v>179</v>
      </c>
      <c r="E1962" s="228" t="s">
        <v>1850</v>
      </c>
      <c r="F1962" s="229" t="s">
        <v>1851</v>
      </c>
      <c r="G1962" s="230" t="s">
        <v>1528</v>
      </c>
      <c r="H1962" s="231">
        <v>3</v>
      </c>
      <c r="I1962" s="232"/>
      <c r="J1962" s="233">
        <f>ROUND(I1962*H1962,2)</f>
        <v>0</v>
      </c>
      <c r="K1962" s="229" t="s">
        <v>1</v>
      </c>
      <c r="L1962" s="45"/>
      <c r="M1962" s="234" t="s">
        <v>1</v>
      </c>
      <c r="N1962" s="235" t="s">
        <v>41</v>
      </c>
      <c r="O1962" s="92"/>
      <c r="P1962" s="236">
        <f>O1962*H1962</f>
        <v>0</v>
      </c>
      <c r="Q1962" s="236">
        <v>0</v>
      </c>
      <c r="R1962" s="236">
        <f>Q1962*H1962</f>
        <v>0</v>
      </c>
      <c r="S1962" s="236">
        <v>0</v>
      </c>
      <c r="T1962" s="237">
        <f>S1962*H1962</f>
        <v>0</v>
      </c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R1962" s="238" t="s">
        <v>324</v>
      </c>
      <c r="AT1962" s="238" t="s">
        <v>179</v>
      </c>
      <c r="AU1962" s="238" t="s">
        <v>177</v>
      </c>
      <c r="AY1962" s="18" t="s">
        <v>176</v>
      </c>
      <c r="BE1962" s="239">
        <f>IF(N1962="základní",J1962,0)</f>
        <v>0</v>
      </c>
      <c r="BF1962" s="239">
        <f>IF(N1962="snížená",J1962,0)</f>
        <v>0</v>
      </c>
      <c r="BG1962" s="239">
        <f>IF(N1962="zákl. přenesená",J1962,0)</f>
        <v>0</v>
      </c>
      <c r="BH1962" s="239">
        <f>IF(N1962="sníž. přenesená",J1962,0)</f>
        <v>0</v>
      </c>
      <c r="BI1962" s="239">
        <f>IF(N1962="nulová",J1962,0)</f>
        <v>0</v>
      </c>
      <c r="BJ1962" s="18" t="s">
        <v>83</v>
      </c>
      <c r="BK1962" s="239">
        <f>ROUND(I1962*H1962,2)</f>
        <v>0</v>
      </c>
      <c r="BL1962" s="18" t="s">
        <v>324</v>
      </c>
      <c r="BM1962" s="238" t="s">
        <v>1852</v>
      </c>
    </row>
    <row r="1963" s="2" customFormat="1" ht="37.8" customHeight="1">
      <c r="A1963" s="39"/>
      <c r="B1963" s="40"/>
      <c r="C1963" s="227" t="s">
        <v>1853</v>
      </c>
      <c r="D1963" s="227" t="s">
        <v>179</v>
      </c>
      <c r="E1963" s="228" t="s">
        <v>1854</v>
      </c>
      <c r="F1963" s="229" t="s">
        <v>1855</v>
      </c>
      <c r="G1963" s="230" t="s">
        <v>1528</v>
      </c>
      <c r="H1963" s="231">
        <v>1</v>
      </c>
      <c r="I1963" s="232"/>
      <c r="J1963" s="233">
        <f>ROUND(I1963*H1963,2)</f>
        <v>0</v>
      </c>
      <c r="K1963" s="229" t="s">
        <v>1</v>
      </c>
      <c r="L1963" s="45"/>
      <c r="M1963" s="234" t="s">
        <v>1</v>
      </c>
      <c r="N1963" s="235" t="s">
        <v>41</v>
      </c>
      <c r="O1963" s="92"/>
      <c r="P1963" s="236">
        <f>O1963*H1963</f>
        <v>0</v>
      </c>
      <c r="Q1963" s="236">
        <v>0</v>
      </c>
      <c r="R1963" s="236">
        <f>Q1963*H1963</f>
        <v>0</v>
      </c>
      <c r="S1963" s="236">
        <v>0</v>
      </c>
      <c r="T1963" s="237">
        <f>S1963*H1963</f>
        <v>0</v>
      </c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R1963" s="238" t="s">
        <v>324</v>
      </c>
      <c r="AT1963" s="238" t="s">
        <v>179</v>
      </c>
      <c r="AU1963" s="238" t="s">
        <v>177</v>
      </c>
      <c r="AY1963" s="18" t="s">
        <v>176</v>
      </c>
      <c r="BE1963" s="239">
        <f>IF(N1963="základní",J1963,0)</f>
        <v>0</v>
      </c>
      <c r="BF1963" s="239">
        <f>IF(N1963="snížená",J1963,0)</f>
        <v>0</v>
      </c>
      <c r="BG1963" s="239">
        <f>IF(N1963="zákl. přenesená",J1963,0)</f>
        <v>0</v>
      </c>
      <c r="BH1963" s="239">
        <f>IF(N1963="sníž. přenesená",J1963,0)</f>
        <v>0</v>
      </c>
      <c r="BI1963" s="239">
        <f>IF(N1963="nulová",J1963,0)</f>
        <v>0</v>
      </c>
      <c r="BJ1963" s="18" t="s">
        <v>83</v>
      </c>
      <c r="BK1963" s="239">
        <f>ROUND(I1963*H1963,2)</f>
        <v>0</v>
      </c>
      <c r="BL1963" s="18" t="s">
        <v>324</v>
      </c>
      <c r="BM1963" s="238" t="s">
        <v>1856</v>
      </c>
    </row>
    <row r="1964" s="2" customFormat="1" ht="37.8" customHeight="1">
      <c r="A1964" s="39"/>
      <c r="B1964" s="40"/>
      <c r="C1964" s="227" t="s">
        <v>1857</v>
      </c>
      <c r="D1964" s="227" t="s">
        <v>179</v>
      </c>
      <c r="E1964" s="228" t="s">
        <v>1858</v>
      </c>
      <c r="F1964" s="229" t="s">
        <v>1859</v>
      </c>
      <c r="G1964" s="230" t="s">
        <v>1528</v>
      </c>
      <c r="H1964" s="231">
        <v>1</v>
      </c>
      <c r="I1964" s="232"/>
      <c r="J1964" s="233">
        <f>ROUND(I1964*H1964,2)</f>
        <v>0</v>
      </c>
      <c r="K1964" s="229" t="s">
        <v>1</v>
      </c>
      <c r="L1964" s="45"/>
      <c r="M1964" s="234" t="s">
        <v>1</v>
      </c>
      <c r="N1964" s="235" t="s">
        <v>41</v>
      </c>
      <c r="O1964" s="92"/>
      <c r="P1964" s="236">
        <f>O1964*H1964</f>
        <v>0</v>
      </c>
      <c r="Q1964" s="236">
        <v>0</v>
      </c>
      <c r="R1964" s="236">
        <f>Q1964*H1964</f>
        <v>0</v>
      </c>
      <c r="S1964" s="236">
        <v>0</v>
      </c>
      <c r="T1964" s="237">
        <f>S1964*H1964</f>
        <v>0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38" t="s">
        <v>324</v>
      </c>
      <c r="AT1964" s="238" t="s">
        <v>179</v>
      </c>
      <c r="AU1964" s="238" t="s">
        <v>177</v>
      </c>
      <c r="AY1964" s="18" t="s">
        <v>176</v>
      </c>
      <c r="BE1964" s="239">
        <f>IF(N1964="základní",J1964,0)</f>
        <v>0</v>
      </c>
      <c r="BF1964" s="239">
        <f>IF(N1964="snížená",J1964,0)</f>
        <v>0</v>
      </c>
      <c r="BG1964" s="239">
        <f>IF(N1964="zákl. přenesená",J1964,0)</f>
        <v>0</v>
      </c>
      <c r="BH1964" s="239">
        <f>IF(N1964="sníž. přenesená",J1964,0)</f>
        <v>0</v>
      </c>
      <c r="BI1964" s="239">
        <f>IF(N1964="nulová",J1964,0)</f>
        <v>0</v>
      </c>
      <c r="BJ1964" s="18" t="s">
        <v>83</v>
      </c>
      <c r="BK1964" s="239">
        <f>ROUND(I1964*H1964,2)</f>
        <v>0</v>
      </c>
      <c r="BL1964" s="18" t="s">
        <v>324</v>
      </c>
      <c r="BM1964" s="238" t="s">
        <v>1860</v>
      </c>
    </row>
    <row r="1965" s="2" customFormat="1" ht="24.15" customHeight="1">
      <c r="A1965" s="39"/>
      <c r="B1965" s="40"/>
      <c r="C1965" s="227" t="s">
        <v>1861</v>
      </c>
      <c r="D1965" s="227" t="s">
        <v>179</v>
      </c>
      <c r="E1965" s="228" t="s">
        <v>1862</v>
      </c>
      <c r="F1965" s="229" t="s">
        <v>1863</v>
      </c>
      <c r="G1965" s="230" t="s">
        <v>586</v>
      </c>
      <c r="H1965" s="231">
        <v>1</v>
      </c>
      <c r="I1965" s="232"/>
      <c r="J1965" s="233">
        <f>ROUND(I1965*H1965,2)</f>
        <v>0</v>
      </c>
      <c r="K1965" s="229" t="s">
        <v>1</v>
      </c>
      <c r="L1965" s="45"/>
      <c r="M1965" s="234" t="s">
        <v>1</v>
      </c>
      <c r="N1965" s="235" t="s">
        <v>41</v>
      </c>
      <c r="O1965" s="92"/>
      <c r="P1965" s="236">
        <f>O1965*H1965</f>
        <v>0</v>
      </c>
      <c r="Q1965" s="236">
        <v>0</v>
      </c>
      <c r="R1965" s="236">
        <f>Q1965*H1965</f>
        <v>0</v>
      </c>
      <c r="S1965" s="236">
        <v>0</v>
      </c>
      <c r="T1965" s="237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38" t="s">
        <v>324</v>
      </c>
      <c r="AT1965" s="238" t="s">
        <v>179</v>
      </c>
      <c r="AU1965" s="238" t="s">
        <v>177</v>
      </c>
      <c r="AY1965" s="18" t="s">
        <v>176</v>
      </c>
      <c r="BE1965" s="239">
        <f>IF(N1965="základní",J1965,0)</f>
        <v>0</v>
      </c>
      <c r="BF1965" s="239">
        <f>IF(N1965="snížená",J1965,0)</f>
        <v>0</v>
      </c>
      <c r="BG1965" s="239">
        <f>IF(N1965="zákl. přenesená",J1965,0)</f>
        <v>0</v>
      </c>
      <c r="BH1965" s="239">
        <f>IF(N1965="sníž. přenesená",J1965,0)</f>
        <v>0</v>
      </c>
      <c r="BI1965" s="239">
        <f>IF(N1965="nulová",J1965,0)</f>
        <v>0</v>
      </c>
      <c r="BJ1965" s="18" t="s">
        <v>83</v>
      </c>
      <c r="BK1965" s="239">
        <f>ROUND(I1965*H1965,2)</f>
        <v>0</v>
      </c>
      <c r="BL1965" s="18" t="s">
        <v>324</v>
      </c>
      <c r="BM1965" s="238" t="s">
        <v>1864</v>
      </c>
    </row>
    <row r="1966" s="2" customFormat="1" ht="37.8" customHeight="1">
      <c r="A1966" s="39"/>
      <c r="B1966" s="40"/>
      <c r="C1966" s="227" t="s">
        <v>1865</v>
      </c>
      <c r="D1966" s="227" t="s">
        <v>179</v>
      </c>
      <c r="E1966" s="228" t="s">
        <v>1866</v>
      </c>
      <c r="F1966" s="229" t="s">
        <v>1867</v>
      </c>
      <c r="G1966" s="230" t="s">
        <v>1528</v>
      </c>
      <c r="H1966" s="231">
        <v>1</v>
      </c>
      <c r="I1966" s="232"/>
      <c r="J1966" s="233">
        <f>ROUND(I1966*H1966,2)</f>
        <v>0</v>
      </c>
      <c r="K1966" s="229" t="s">
        <v>1</v>
      </c>
      <c r="L1966" s="45"/>
      <c r="M1966" s="234" t="s">
        <v>1</v>
      </c>
      <c r="N1966" s="235" t="s">
        <v>41</v>
      </c>
      <c r="O1966" s="92"/>
      <c r="P1966" s="236">
        <f>O1966*H1966</f>
        <v>0</v>
      </c>
      <c r="Q1966" s="236">
        <v>0</v>
      </c>
      <c r="R1966" s="236">
        <f>Q1966*H1966</f>
        <v>0</v>
      </c>
      <c r="S1966" s="236">
        <v>0</v>
      </c>
      <c r="T1966" s="237">
        <f>S1966*H1966</f>
        <v>0</v>
      </c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R1966" s="238" t="s">
        <v>324</v>
      </c>
      <c r="AT1966" s="238" t="s">
        <v>179</v>
      </c>
      <c r="AU1966" s="238" t="s">
        <v>177</v>
      </c>
      <c r="AY1966" s="18" t="s">
        <v>176</v>
      </c>
      <c r="BE1966" s="239">
        <f>IF(N1966="základní",J1966,0)</f>
        <v>0</v>
      </c>
      <c r="BF1966" s="239">
        <f>IF(N1966="snížená",J1966,0)</f>
        <v>0</v>
      </c>
      <c r="BG1966" s="239">
        <f>IF(N1966="zákl. přenesená",J1966,0)</f>
        <v>0</v>
      </c>
      <c r="BH1966" s="239">
        <f>IF(N1966="sníž. přenesená",J1966,0)</f>
        <v>0</v>
      </c>
      <c r="BI1966" s="239">
        <f>IF(N1966="nulová",J1966,0)</f>
        <v>0</v>
      </c>
      <c r="BJ1966" s="18" t="s">
        <v>83</v>
      </c>
      <c r="BK1966" s="239">
        <f>ROUND(I1966*H1966,2)</f>
        <v>0</v>
      </c>
      <c r="BL1966" s="18" t="s">
        <v>324</v>
      </c>
      <c r="BM1966" s="238" t="s">
        <v>1868</v>
      </c>
    </row>
    <row r="1967" s="2" customFormat="1" ht="37.8" customHeight="1">
      <c r="A1967" s="39"/>
      <c r="B1967" s="40"/>
      <c r="C1967" s="227" t="s">
        <v>1869</v>
      </c>
      <c r="D1967" s="227" t="s">
        <v>179</v>
      </c>
      <c r="E1967" s="228" t="s">
        <v>1870</v>
      </c>
      <c r="F1967" s="229" t="s">
        <v>1871</v>
      </c>
      <c r="G1967" s="230" t="s">
        <v>1528</v>
      </c>
      <c r="H1967" s="231">
        <v>1</v>
      </c>
      <c r="I1967" s="232"/>
      <c r="J1967" s="233">
        <f>ROUND(I1967*H1967,2)</f>
        <v>0</v>
      </c>
      <c r="K1967" s="229" t="s">
        <v>1</v>
      </c>
      <c r="L1967" s="45"/>
      <c r="M1967" s="234" t="s">
        <v>1</v>
      </c>
      <c r="N1967" s="235" t="s">
        <v>41</v>
      </c>
      <c r="O1967" s="92"/>
      <c r="P1967" s="236">
        <f>O1967*H1967</f>
        <v>0</v>
      </c>
      <c r="Q1967" s="236">
        <v>0</v>
      </c>
      <c r="R1967" s="236">
        <f>Q1967*H1967</f>
        <v>0</v>
      </c>
      <c r="S1967" s="236">
        <v>0</v>
      </c>
      <c r="T1967" s="237">
        <f>S1967*H1967</f>
        <v>0</v>
      </c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R1967" s="238" t="s">
        <v>324</v>
      </c>
      <c r="AT1967" s="238" t="s">
        <v>179</v>
      </c>
      <c r="AU1967" s="238" t="s">
        <v>177</v>
      </c>
      <c r="AY1967" s="18" t="s">
        <v>176</v>
      </c>
      <c r="BE1967" s="239">
        <f>IF(N1967="základní",J1967,0)</f>
        <v>0</v>
      </c>
      <c r="BF1967" s="239">
        <f>IF(N1967="snížená",J1967,0)</f>
        <v>0</v>
      </c>
      <c r="BG1967" s="239">
        <f>IF(N1967="zákl. přenesená",J1967,0)</f>
        <v>0</v>
      </c>
      <c r="BH1967" s="239">
        <f>IF(N1967="sníž. přenesená",J1967,0)</f>
        <v>0</v>
      </c>
      <c r="BI1967" s="239">
        <f>IF(N1967="nulová",J1967,0)</f>
        <v>0</v>
      </c>
      <c r="BJ1967" s="18" t="s">
        <v>83</v>
      </c>
      <c r="BK1967" s="239">
        <f>ROUND(I1967*H1967,2)</f>
        <v>0</v>
      </c>
      <c r="BL1967" s="18" t="s">
        <v>324</v>
      </c>
      <c r="BM1967" s="238" t="s">
        <v>1872</v>
      </c>
    </row>
    <row r="1968" s="2" customFormat="1" ht="33" customHeight="1">
      <c r="A1968" s="39"/>
      <c r="B1968" s="40"/>
      <c r="C1968" s="227" t="s">
        <v>1873</v>
      </c>
      <c r="D1968" s="227" t="s">
        <v>179</v>
      </c>
      <c r="E1968" s="228" t="s">
        <v>1874</v>
      </c>
      <c r="F1968" s="229" t="s">
        <v>1875</v>
      </c>
      <c r="G1968" s="230" t="s">
        <v>1528</v>
      </c>
      <c r="H1968" s="231">
        <v>1</v>
      </c>
      <c r="I1968" s="232"/>
      <c r="J1968" s="233">
        <f>ROUND(I1968*H1968,2)</f>
        <v>0</v>
      </c>
      <c r="K1968" s="229" t="s">
        <v>1</v>
      </c>
      <c r="L1968" s="45"/>
      <c r="M1968" s="234" t="s">
        <v>1</v>
      </c>
      <c r="N1968" s="235" t="s">
        <v>41</v>
      </c>
      <c r="O1968" s="92"/>
      <c r="P1968" s="236">
        <f>O1968*H1968</f>
        <v>0</v>
      </c>
      <c r="Q1968" s="236">
        <v>0</v>
      </c>
      <c r="R1968" s="236">
        <f>Q1968*H1968</f>
        <v>0</v>
      </c>
      <c r="S1968" s="236">
        <v>0</v>
      </c>
      <c r="T1968" s="237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38" t="s">
        <v>324</v>
      </c>
      <c r="AT1968" s="238" t="s">
        <v>179</v>
      </c>
      <c r="AU1968" s="238" t="s">
        <v>177</v>
      </c>
      <c r="AY1968" s="18" t="s">
        <v>176</v>
      </c>
      <c r="BE1968" s="239">
        <f>IF(N1968="základní",J1968,0)</f>
        <v>0</v>
      </c>
      <c r="BF1968" s="239">
        <f>IF(N1968="snížená",J1968,0)</f>
        <v>0</v>
      </c>
      <c r="BG1968" s="239">
        <f>IF(N1968="zákl. přenesená",J1968,0)</f>
        <v>0</v>
      </c>
      <c r="BH1968" s="239">
        <f>IF(N1968="sníž. přenesená",J1968,0)</f>
        <v>0</v>
      </c>
      <c r="BI1968" s="239">
        <f>IF(N1968="nulová",J1968,0)</f>
        <v>0</v>
      </c>
      <c r="BJ1968" s="18" t="s">
        <v>83</v>
      </c>
      <c r="BK1968" s="239">
        <f>ROUND(I1968*H1968,2)</f>
        <v>0</v>
      </c>
      <c r="BL1968" s="18" t="s">
        <v>324</v>
      </c>
      <c r="BM1968" s="238" t="s">
        <v>1876</v>
      </c>
    </row>
    <row r="1969" s="2" customFormat="1" ht="44.25" customHeight="1">
      <c r="A1969" s="39"/>
      <c r="B1969" s="40"/>
      <c r="C1969" s="227" t="s">
        <v>1877</v>
      </c>
      <c r="D1969" s="227" t="s">
        <v>179</v>
      </c>
      <c r="E1969" s="228" t="s">
        <v>1878</v>
      </c>
      <c r="F1969" s="229" t="s">
        <v>1879</v>
      </c>
      <c r="G1969" s="230" t="s">
        <v>1528</v>
      </c>
      <c r="H1969" s="231">
        <v>1</v>
      </c>
      <c r="I1969" s="232"/>
      <c r="J1969" s="233">
        <f>ROUND(I1969*H1969,2)</f>
        <v>0</v>
      </c>
      <c r="K1969" s="229" t="s">
        <v>1</v>
      </c>
      <c r="L1969" s="45"/>
      <c r="M1969" s="234" t="s">
        <v>1</v>
      </c>
      <c r="N1969" s="235" t="s">
        <v>41</v>
      </c>
      <c r="O1969" s="92"/>
      <c r="P1969" s="236">
        <f>O1969*H1969</f>
        <v>0</v>
      </c>
      <c r="Q1969" s="236">
        <v>0</v>
      </c>
      <c r="R1969" s="236">
        <f>Q1969*H1969</f>
        <v>0</v>
      </c>
      <c r="S1969" s="236">
        <v>0</v>
      </c>
      <c r="T1969" s="237">
        <f>S1969*H1969</f>
        <v>0</v>
      </c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39"/>
      <c r="AE1969" s="39"/>
      <c r="AR1969" s="238" t="s">
        <v>324</v>
      </c>
      <c r="AT1969" s="238" t="s">
        <v>179</v>
      </c>
      <c r="AU1969" s="238" t="s">
        <v>177</v>
      </c>
      <c r="AY1969" s="18" t="s">
        <v>176</v>
      </c>
      <c r="BE1969" s="239">
        <f>IF(N1969="základní",J1969,0)</f>
        <v>0</v>
      </c>
      <c r="BF1969" s="239">
        <f>IF(N1969="snížená",J1969,0)</f>
        <v>0</v>
      </c>
      <c r="BG1969" s="239">
        <f>IF(N1969="zákl. přenesená",J1969,0)</f>
        <v>0</v>
      </c>
      <c r="BH1969" s="239">
        <f>IF(N1969="sníž. přenesená",J1969,0)</f>
        <v>0</v>
      </c>
      <c r="BI1969" s="239">
        <f>IF(N1969="nulová",J1969,0)</f>
        <v>0</v>
      </c>
      <c r="BJ1969" s="18" t="s">
        <v>83</v>
      </c>
      <c r="BK1969" s="239">
        <f>ROUND(I1969*H1969,2)</f>
        <v>0</v>
      </c>
      <c r="BL1969" s="18" t="s">
        <v>324</v>
      </c>
      <c r="BM1969" s="238" t="s">
        <v>1880</v>
      </c>
    </row>
    <row r="1970" s="2" customFormat="1" ht="44.25" customHeight="1">
      <c r="A1970" s="39"/>
      <c r="B1970" s="40"/>
      <c r="C1970" s="227" t="s">
        <v>1881</v>
      </c>
      <c r="D1970" s="227" t="s">
        <v>179</v>
      </c>
      <c r="E1970" s="228" t="s">
        <v>1882</v>
      </c>
      <c r="F1970" s="229" t="s">
        <v>1883</v>
      </c>
      <c r="G1970" s="230" t="s">
        <v>1528</v>
      </c>
      <c r="H1970" s="231">
        <v>1</v>
      </c>
      <c r="I1970" s="232"/>
      <c r="J1970" s="233">
        <f>ROUND(I1970*H1970,2)</f>
        <v>0</v>
      </c>
      <c r="K1970" s="229" t="s">
        <v>1</v>
      </c>
      <c r="L1970" s="45"/>
      <c r="M1970" s="234" t="s">
        <v>1</v>
      </c>
      <c r="N1970" s="235" t="s">
        <v>41</v>
      </c>
      <c r="O1970" s="92"/>
      <c r="P1970" s="236">
        <f>O1970*H1970</f>
        <v>0</v>
      </c>
      <c r="Q1970" s="236">
        <v>0</v>
      </c>
      <c r="R1970" s="236">
        <f>Q1970*H1970</f>
        <v>0</v>
      </c>
      <c r="S1970" s="236">
        <v>0</v>
      </c>
      <c r="T1970" s="237">
        <f>S1970*H1970</f>
        <v>0</v>
      </c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R1970" s="238" t="s">
        <v>324</v>
      </c>
      <c r="AT1970" s="238" t="s">
        <v>179</v>
      </c>
      <c r="AU1970" s="238" t="s">
        <v>177</v>
      </c>
      <c r="AY1970" s="18" t="s">
        <v>176</v>
      </c>
      <c r="BE1970" s="239">
        <f>IF(N1970="základní",J1970,0)</f>
        <v>0</v>
      </c>
      <c r="BF1970" s="239">
        <f>IF(N1970="snížená",J1970,0)</f>
        <v>0</v>
      </c>
      <c r="BG1970" s="239">
        <f>IF(N1970="zákl. přenesená",J1970,0)</f>
        <v>0</v>
      </c>
      <c r="BH1970" s="239">
        <f>IF(N1970="sníž. přenesená",J1970,0)</f>
        <v>0</v>
      </c>
      <c r="BI1970" s="239">
        <f>IF(N1970="nulová",J1970,0)</f>
        <v>0</v>
      </c>
      <c r="BJ1970" s="18" t="s">
        <v>83</v>
      </c>
      <c r="BK1970" s="239">
        <f>ROUND(I1970*H1970,2)</f>
        <v>0</v>
      </c>
      <c r="BL1970" s="18" t="s">
        <v>324</v>
      </c>
      <c r="BM1970" s="238" t="s">
        <v>1884</v>
      </c>
    </row>
    <row r="1971" s="2" customFormat="1" ht="37.8" customHeight="1">
      <c r="A1971" s="39"/>
      <c r="B1971" s="40"/>
      <c r="C1971" s="227" t="s">
        <v>1885</v>
      </c>
      <c r="D1971" s="227" t="s">
        <v>179</v>
      </c>
      <c r="E1971" s="228" t="s">
        <v>1886</v>
      </c>
      <c r="F1971" s="229" t="s">
        <v>1887</v>
      </c>
      <c r="G1971" s="230" t="s">
        <v>1528</v>
      </c>
      <c r="H1971" s="231">
        <v>1</v>
      </c>
      <c r="I1971" s="232"/>
      <c r="J1971" s="233">
        <f>ROUND(I1971*H1971,2)</f>
        <v>0</v>
      </c>
      <c r="K1971" s="229" t="s">
        <v>1</v>
      </c>
      <c r="L1971" s="45"/>
      <c r="M1971" s="234" t="s">
        <v>1</v>
      </c>
      <c r="N1971" s="235" t="s">
        <v>41</v>
      </c>
      <c r="O1971" s="92"/>
      <c r="P1971" s="236">
        <f>O1971*H1971</f>
        <v>0</v>
      </c>
      <c r="Q1971" s="236">
        <v>0</v>
      </c>
      <c r="R1971" s="236">
        <f>Q1971*H1971</f>
        <v>0</v>
      </c>
      <c r="S1971" s="236">
        <v>0</v>
      </c>
      <c r="T1971" s="237">
        <f>S1971*H1971</f>
        <v>0</v>
      </c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R1971" s="238" t="s">
        <v>324</v>
      </c>
      <c r="AT1971" s="238" t="s">
        <v>179</v>
      </c>
      <c r="AU1971" s="238" t="s">
        <v>177</v>
      </c>
      <c r="AY1971" s="18" t="s">
        <v>176</v>
      </c>
      <c r="BE1971" s="239">
        <f>IF(N1971="základní",J1971,0)</f>
        <v>0</v>
      </c>
      <c r="BF1971" s="239">
        <f>IF(N1971="snížená",J1971,0)</f>
        <v>0</v>
      </c>
      <c r="BG1971" s="239">
        <f>IF(N1971="zákl. přenesená",J1971,0)</f>
        <v>0</v>
      </c>
      <c r="BH1971" s="239">
        <f>IF(N1971="sníž. přenesená",J1971,0)</f>
        <v>0</v>
      </c>
      <c r="BI1971" s="239">
        <f>IF(N1971="nulová",J1971,0)</f>
        <v>0</v>
      </c>
      <c r="BJ1971" s="18" t="s">
        <v>83</v>
      </c>
      <c r="BK1971" s="239">
        <f>ROUND(I1971*H1971,2)</f>
        <v>0</v>
      </c>
      <c r="BL1971" s="18" t="s">
        <v>324</v>
      </c>
      <c r="BM1971" s="238" t="s">
        <v>1888</v>
      </c>
    </row>
    <row r="1972" s="2" customFormat="1" ht="44.25" customHeight="1">
      <c r="A1972" s="39"/>
      <c r="B1972" s="40"/>
      <c r="C1972" s="227" t="s">
        <v>1889</v>
      </c>
      <c r="D1972" s="227" t="s">
        <v>179</v>
      </c>
      <c r="E1972" s="228" t="s">
        <v>1890</v>
      </c>
      <c r="F1972" s="229" t="s">
        <v>1891</v>
      </c>
      <c r="G1972" s="230" t="s">
        <v>1528</v>
      </c>
      <c r="H1972" s="231">
        <v>1</v>
      </c>
      <c r="I1972" s="232"/>
      <c r="J1972" s="233">
        <f>ROUND(I1972*H1972,2)</f>
        <v>0</v>
      </c>
      <c r="K1972" s="229" t="s">
        <v>1</v>
      </c>
      <c r="L1972" s="45"/>
      <c r="M1972" s="234" t="s">
        <v>1</v>
      </c>
      <c r="N1972" s="235" t="s">
        <v>41</v>
      </c>
      <c r="O1972" s="92"/>
      <c r="P1972" s="236">
        <f>O1972*H1972</f>
        <v>0</v>
      </c>
      <c r="Q1972" s="236">
        <v>0</v>
      </c>
      <c r="R1972" s="236">
        <f>Q1972*H1972</f>
        <v>0</v>
      </c>
      <c r="S1972" s="236">
        <v>0</v>
      </c>
      <c r="T1972" s="237">
        <f>S1972*H1972</f>
        <v>0</v>
      </c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R1972" s="238" t="s">
        <v>324</v>
      </c>
      <c r="AT1972" s="238" t="s">
        <v>179</v>
      </c>
      <c r="AU1972" s="238" t="s">
        <v>177</v>
      </c>
      <c r="AY1972" s="18" t="s">
        <v>176</v>
      </c>
      <c r="BE1972" s="239">
        <f>IF(N1972="základní",J1972,0)</f>
        <v>0</v>
      </c>
      <c r="BF1972" s="239">
        <f>IF(N1972="snížená",J1972,0)</f>
        <v>0</v>
      </c>
      <c r="BG1972" s="239">
        <f>IF(N1972="zákl. přenesená",J1972,0)</f>
        <v>0</v>
      </c>
      <c r="BH1972" s="239">
        <f>IF(N1972="sníž. přenesená",J1972,0)</f>
        <v>0</v>
      </c>
      <c r="BI1972" s="239">
        <f>IF(N1972="nulová",J1972,0)</f>
        <v>0</v>
      </c>
      <c r="BJ1972" s="18" t="s">
        <v>83</v>
      </c>
      <c r="BK1972" s="239">
        <f>ROUND(I1972*H1972,2)</f>
        <v>0</v>
      </c>
      <c r="BL1972" s="18" t="s">
        <v>324</v>
      </c>
      <c r="BM1972" s="238" t="s">
        <v>1892</v>
      </c>
    </row>
    <row r="1973" s="2" customFormat="1" ht="24.15" customHeight="1">
      <c r="A1973" s="39"/>
      <c r="B1973" s="40"/>
      <c r="C1973" s="227" t="s">
        <v>1893</v>
      </c>
      <c r="D1973" s="227" t="s">
        <v>179</v>
      </c>
      <c r="E1973" s="228" t="s">
        <v>1894</v>
      </c>
      <c r="F1973" s="229" t="s">
        <v>1895</v>
      </c>
      <c r="G1973" s="230" t="s">
        <v>1528</v>
      </c>
      <c r="H1973" s="231">
        <v>1</v>
      </c>
      <c r="I1973" s="232"/>
      <c r="J1973" s="233">
        <f>ROUND(I1973*H1973,2)</f>
        <v>0</v>
      </c>
      <c r="K1973" s="229" t="s">
        <v>1</v>
      </c>
      <c r="L1973" s="45"/>
      <c r="M1973" s="234" t="s">
        <v>1</v>
      </c>
      <c r="N1973" s="235" t="s">
        <v>41</v>
      </c>
      <c r="O1973" s="92"/>
      <c r="P1973" s="236">
        <f>O1973*H1973</f>
        <v>0</v>
      </c>
      <c r="Q1973" s="236">
        <v>0</v>
      </c>
      <c r="R1973" s="236">
        <f>Q1973*H1973</f>
        <v>0</v>
      </c>
      <c r="S1973" s="236">
        <v>0</v>
      </c>
      <c r="T1973" s="237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38" t="s">
        <v>324</v>
      </c>
      <c r="AT1973" s="238" t="s">
        <v>179</v>
      </c>
      <c r="AU1973" s="238" t="s">
        <v>177</v>
      </c>
      <c r="AY1973" s="18" t="s">
        <v>176</v>
      </c>
      <c r="BE1973" s="239">
        <f>IF(N1973="základní",J1973,0)</f>
        <v>0</v>
      </c>
      <c r="BF1973" s="239">
        <f>IF(N1973="snížená",J1973,0)</f>
        <v>0</v>
      </c>
      <c r="BG1973" s="239">
        <f>IF(N1973="zákl. přenesená",J1973,0)</f>
        <v>0</v>
      </c>
      <c r="BH1973" s="239">
        <f>IF(N1973="sníž. přenesená",J1973,0)</f>
        <v>0</v>
      </c>
      <c r="BI1973" s="239">
        <f>IF(N1973="nulová",J1973,0)</f>
        <v>0</v>
      </c>
      <c r="BJ1973" s="18" t="s">
        <v>83</v>
      </c>
      <c r="BK1973" s="239">
        <f>ROUND(I1973*H1973,2)</f>
        <v>0</v>
      </c>
      <c r="BL1973" s="18" t="s">
        <v>324</v>
      </c>
      <c r="BM1973" s="238" t="s">
        <v>1896</v>
      </c>
    </row>
    <row r="1974" s="2" customFormat="1" ht="37.8" customHeight="1">
      <c r="A1974" s="39"/>
      <c r="B1974" s="40"/>
      <c r="C1974" s="227" t="s">
        <v>1897</v>
      </c>
      <c r="D1974" s="227" t="s">
        <v>179</v>
      </c>
      <c r="E1974" s="228" t="s">
        <v>1898</v>
      </c>
      <c r="F1974" s="229" t="s">
        <v>1899</v>
      </c>
      <c r="G1974" s="230" t="s">
        <v>182</v>
      </c>
      <c r="H1974" s="231">
        <v>1</v>
      </c>
      <c r="I1974" s="232"/>
      <c r="J1974" s="233">
        <f>ROUND(I1974*H1974,2)</f>
        <v>0</v>
      </c>
      <c r="K1974" s="229" t="s">
        <v>1</v>
      </c>
      <c r="L1974" s="45"/>
      <c r="M1974" s="234" t="s">
        <v>1</v>
      </c>
      <c r="N1974" s="235" t="s">
        <v>41</v>
      </c>
      <c r="O1974" s="92"/>
      <c r="P1974" s="236">
        <f>O1974*H1974</f>
        <v>0</v>
      </c>
      <c r="Q1974" s="236">
        <v>0</v>
      </c>
      <c r="R1974" s="236">
        <f>Q1974*H1974</f>
        <v>0</v>
      </c>
      <c r="S1974" s="236">
        <v>0</v>
      </c>
      <c r="T1974" s="237">
        <f>S1974*H1974</f>
        <v>0</v>
      </c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39"/>
      <c r="AE1974" s="39"/>
      <c r="AR1974" s="238" t="s">
        <v>324</v>
      </c>
      <c r="AT1974" s="238" t="s">
        <v>179</v>
      </c>
      <c r="AU1974" s="238" t="s">
        <v>177</v>
      </c>
      <c r="AY1974" s="18" t="s">
        <v>176</v>
      </c>
      <c r="BE1974" s="239">
        <f>IF(N1974="základní",J1974,0)</f>
        <v>0</v>
      </c>
      <c r="BF1974" s="239">
        <f>IF(N1974="snížená",J1974,0)</f>
        <v>0</v>
      </c>
      <c r="BG1974" s="239">
        <f>IF(N1974="zákl. přenesená",J1974,0)</f>
        <v>0</v>
      </c>
      <c r="BH1974" s="239">
        <f>IF(N1974="sníž. přenesená",J1974,0)</f>
        <v>0</v>
      </c>
      <c r="BI1974" s="239">
        <f>IF(N1974="nulová",J1974,0)</f>
        <v>0</v>
      </c>
      <c r="BJ1974" s="18" t="s">
        <v>83</v>
      </c>
      <c r="BK1974" s="239">
        <f>ROUND(I1974*H1974,2)</f>
        <v>0</v>
      </c>
      <c r="BL1974" s="18" t="s">
        <v>324</v>
      </c>
      <c r="BM1974" s="238" t="s">
        <v>1900</v>
      </c>
    </row>
    <row r="1975" s="12" customFormat="1" ht="20.88" customHeight="1">
      <c r="A1975" s="12"/>
      <c r="B1975" s="211"/>
      <c r="C1975" s="212"/>
      <c r="D1975" s="213" t="s">
        <v>75</v>
      </c>
      <c r="E1975" s="225" t="s">
        <v>1901</v>
      </c>
      <c r="F1975" s="225" t="s">
        <v>1902</v>
      </c>
      <c r="G1975" s="212"/>
      <c r="H1975" s="212"/>
      <c r="I1975" s="215"/>
      <c r="J1975" s="226">
        <f>BK1975</f>
        <v>0</v>
      </c>
      <c r="K1975" s="212"/>
      <c r="L1975" s="217"/>
      <c r="M1975" s="218"/>
      <c r="N1975" s="219"/>
      <c r="O1975" s="219"/>
      <c r="P1975" s="220">
        <f>SUM(P1976:P1977)</f>
        <v>0</v>
      </c>
      <c r="Q1975" s="219"/>
      <c r="R1975" s="220">
        <f>SUM(R1976:R1977)</f>
        <v>0</v>
      </c>
      <c r="S1975" s="219"/>
      <c r="T1975" s="221">
        <f>SUM(T1976:T1977)</f>
        <v>0</v>
      </c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R1975" s="222" t="s">
        <v>83</v>
      </c>
      <c r="AT1975" s="223" t="s">
        <v>75</v>
      </c>
      <c r="AU1975" s="223" t="s">
        <v>85</v>
      </c>
      <c r="AY1975" s="222" t="s">
        <v>176</v>
      </c>
      <c r="BK1975" s="224">
        <f>SUM(BK1976:BK1977)</f>
        <v>0</v>
      </c>
    </row>
    <row r="1976" s="2" customFormat="1" ht="55.5" customHeight="1">
      <c r="A1976" s="39"/>
      <c r="B1976" s="40"/>
      <c r="C1976" s="227" t="s">
        <v>1903</v>
      </c>
      <c r="D1976" s="227" t="s">
        <v>179</v>
      </c>
      <c r="E1976" s="228" t="s">
        <v>1904</v>
      </c>
      <c r="F1976" s="229" t="s">
        <v>1905</v>
      </c>
      <c r="G1976" s="230" t="s">
        <v>1528</v>
      </c>
      <c r="H1976" s="231">
        <v>1</v>
      </c>
      <c r="I1976" s="232"/>
      <c r="J1976" s="233">
        <f>ROUND(I1976*H1976,2)</f>
        <v>0</v>
      </c>
      <c r="K1976" s="229" t="s">
        <v>1</v>
      </c>
      <c r="L1976" s="45"/>
      <c r="M1976" s="234" t="s">
        <v>1</v>
      </c>
      <c r="N1976" s="235" t="s">
        <v>41</v>
      </c>
      <c r="O1976" s="92"/>
      <c r="P1976" s="236">
        <f>O1976*H1976</f>
        <v>0</v>
      </c>
      <c r="Q1976" s="236">
        <v>0</v>
      </c>
      <c r="R1976" s="236">
        <f>Q1976*H1976</f>
        <v>0</v>
      </c>
      <c r="S1976" s="236">
        <v>0</v>
      </c>
      <c r="T1976" s="237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238" t="s">
        <v>324</v>
      </c>
      <c r="AT1976" s="238" t="s">
        <v>179</v>
      </c>
      <c r="AU1976" s="238" t="s">
        <v>177</v>
      </c>
      <c r="AY1976" s="18" t="s">
        <v>176</v>
      </c>
      <c r="BE1976" s="239">
        <f>IF(N1976="základní",J1976,0)</f>
        <v>0</v>
      </c>
      <c r="BF1976" s="239">
        <f>IF(N1976="snížená",J1976,0)</f>
        <v>0</v>
      </c>
      <c r="BG1976" s="239">
        <f>IF(N1976="zákl. přenesená",J1976,0)</f>
        <v>0</v>
      </c>
      <c r="BH1976" s="239">
        <f>IF(N1976="sníž. přenesená",J1976,0)</f>
        <v>0</v>
      </c>
      <c r="BI1976" s="239">
        <f>IF(N1976="nulová",J1976,0)</f>
        <v>0</v>
      </c>
      <c r="BJ1976" s="18" t="s">
        <v>83</v>
      </c>
      <c r="BK1976" s="239">
        <f>ROUND(I1976*H1976,2)</f>
        <v>0</v>
      </c>
      <c r="BL1976" s="18" t="s">
        <v>324</v>
      </c>
      <c r="BM1976" s="238" t="s">
        <v>1906</v>
      </c>
    </row>
    <row r="1977" s="2" customFormat="1" ht="55.5" customHeight="1">
      <c r="A1977" s="39"/>
      <c r="B1977" s="40"/>
      <c r="C1977" s="227" t="s">
        <v>1907</v>
      </c>
      <c r="D1977" s="227" t="s">
        <v>179</v>
      </c>
      <c r="E1977" s="228" t="s">
        <v>1908</v>
      </c>
      <c r="F1977" s="229" t="s">
        <v>1909</v>
      </c>
      <c r="G1977" s="230" t="s">
        <v>1528</v>
      </c>
      <c r="H1977" s="231">
        <v>1</v>
      </c>
      <c r="I1977" s="232"/>
      <c r="J1977" s="233">
        <f>ROUND(I1977*H1977,2)</f>
        <v>0</v>
      </c>
      <c r="K1977" s="229" t="s">
        <v>1</v>
      </c>
      <c r="L1977" s="45"/>
      <c r="M1977" s="234" t="s">
        <v>1</v>
      </c>
      <c r="N1977" s="235" t="s">
        <v>41</v>
      </c>
      <c r="O1977" s="92"/>
      <c r="P1977" s="236">
        <f>O1977*H1977</f>
        <v>0</v>
      </c>
      <c r="Q1977" s="236">
        <v>0</v>
      </c>
      <c r="R1977" s="236">
        <f>Q1977*H1977</f>
        <v>0</v>
      </c>
      <c r="S1977" s="236">
        <v>0</v>
      </c>
      <c r="T1977" s="237">
        <f>S1977*H1977</f>
        <v>0</v>
      </c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R1977" s="238" t="s">
        <v>324</v>
      </c>
      <c r="AT1977" s="238" t="s">
        <v>179</v>
      </c>
      <c r="AU1977" s="238" t="s">
        <v>177</v>
      </c>
      <c r="AY1977" s="18" t="s">
        <v>176</v>
      </c>
      <c r="BE1977" s="239">
        <f>IF(N1977="základní",J1977,0)</f>
        <v>0</v>
      </c>
      <c r="BF1977" s="239">
        <f>IF(N1977="snížená",J1977,0)</f>
        <v>0</v>
      </c>
      <c r="BG1977" s="239">
        <f>IF(N1977="zákl. přenesená",J1977,0)</f>
        <v>0</v>
      </c>
      <c r="BH1977" s="239">
        <f>IF(N1977="sníž. přenesená",J1977,0)</f>
        <v>0</v>
      </c>
      <c r="BI1977" s="239">
        <f>IF(N1977="nulová",J1977,0)</f>
        <v>0</v>
      </c>
      <c r="BJ1977" s="18" t="s">
        <v>83</v>
      </c>
      <c r="BK1977" s="239">
        <f>ROUND(I1977*H1977,2)</f>
        <v>0</v>
      </c>
      <c r="BL1977" s="18" t="s">
        <v>324</v>
      </c>
      <c r="BM1977" s="238" t="s">
        <v>1910</v>
      </c>
    </row>
    <row r="1978" s="12" customFormat="1" ht="22.8" customHeight="1">
      <c r="A1978" s="12"/>
      <c r="B1978" s="211"/>
      <c r="C1978" s="212"/>
      <c r="D1978" s="213" t="s">
        <v>75</v>
      </c>
      <c r="E1978" s="225" t="s">
        <v>1911</v>
      </c>
      <c r="F1978" s="225" t="s">
        <v>1912</v>
      </c>
      <c r="G1978" s="212"/>
      <c r="H1978" s="212"/>
      <c r="I1978" s="215"/>
      <c r="J1978" s="226">
        <f>BK1978</f>
        <v>0</v>
      </c>
      <c r="K1978" s="212"/>
      <c r="L1978" s="217"/>
      <c r="M1978" s="218"/>
      <c r="N1978" s="219"/>
      <c r="O1978" s="219"/>
      <c r="P1978" s="220">
        <f>SUM(P1979:P2309)</f>
        <v>0</v>
      </c>
      <c r="Q1978" s="219"/>
      <c r="R1978" s="220">
        <f>SUM(R1979:R2309)</f>
        <v>1.78488026</v>
      </c>
      <c r="S1978" s="219"/>
      <c r="T1978" s="221">
        <f>SUM(T1979:T2309)</f>
        <v>0</v>
      </c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R1978" s="222" t="s">
        <v>85</v>
      </c>
      <c r="AT1978" s="223" t="s">
        <v>75</v>
      </c>
      <c r="AU1978" s="223" t="s">
        <v>83</v>
      </c>
      <c r="AY1978" s="222" t="s">
        <v>176</v>
      </c>
      <c r="BK1978" s="224">
        <f>SUM(BK1979:BK2309)</f>
        <v>0</v>
      </c>
    </row>
    <row r="1979" s="2" customFormat="1" ht="16.5" customHeight="1">
      <c r="A1979" s="39"/>
      <c r="B1979" s="40"/>
      <c r="C1979" s="227" t="s">
        <v>1913</v>
      </c>
      <c r="D1979" s="227" t="s">
        <v>179</v>
      </c>
      <c r="E1979" s="228" t="s">
        <v>1914</v>
      </c>
      <c r="F1979" s="229" t="s">
        <v>1915</v>
      </c>
      <c r="G1979" s="230" t="s">
        <v>243</v>
      </c>
      <c r="H1979" s="231">
        <v>111.17700000000001</v>
      </c>
      <c r="I1979" s="232"/>
      <c r="J1979" s="233">
        <f>ROUND(I1979*H1979,2)</f>
        <v>0</v>
      </c>
      <c r="K1979" s="229" t="s">
        <v>225</v>
      </c>
      <c r="L1979" s="45"/>
      <c r="M1979" s="234" t="s">
        <v>1</v>
      </c>
      <c r="N1979" s="235" t="s">
        <v>41</v>
      </c>
      <c r="O1979" s="92"/>
      <c r="P1979" s="236">
        <f>O1979*H1979</f>
        <v>0</v>
      </c>
      <c r="Q1979" s="236">
        <v>0</v>
      </c>
      <c r="R1979" s="236">
        <f>Q1979*H1979</f>
        <v>0</v>
      </c>
      <c r="S1979" s="236">
        <v>0</v>
      </c>
      <c r="T1979" s="237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38" t="s">
        <v>324</v>
      </c>
      <c r="AT1979" s="238" t="s">
        <v>179</v>
      </c>
      <c r="AU1979" s="238" t="s">
        <v>85</v>
      </c>
      <c r="AY1979" s="18" t="s">
        <v>176</v>
      </c>
      <c r="BE1979" s="239">
        <f>IF(N1979="základní",J1979,0)</f>
        <v>0</v>
      </c>
      <c r="BF1979" s="239">
        <f>IF(N1979="snížená",J1979,0)</f>
        <v>0</v>
      </c>
      <c r="BG1979" s="239">
        <f>IF(N1979="zákl. přenesená",J1979,0)</f>
        <v>0</v>
      </c>
      <c r="BH1979" s="239">
        <f>IF(N1979="sníž. přenesená",J1979,0)</f>
        <v>0</v>
      </c>
      <c r="BI1979" s="239">
        <f>IF(N1979="nulová",J1979,0)</f>
        <v>0</v>
      </c>
      <c r="BJ1979" s="18" t="s">
        <v>83</v>
      </c>
      <c r="BK1979" s="239">
        <f>ROUND(I1979*H1979,2)</f>
        <v>0</v>
      </c>
      <c r="BL1979" s="18" t="s">
        <v>324</v>
      </c>
      <c r="BM1979" s="238" t="s">
        <v>1916</v>
      </c>
    </row>
    <row r="1980" s="2" customFormat="1">
      <c r="A1980" s="39"/>
      <c r="B1980" s="40"/>
      <c r="C1980" s="41"/>
      <c r="D1980" s="262" t="s">
        <v>194</v>
      </c>
      <c r="E1980" s="41"/>
      <c r="F1980" s="263" t="s">
        <v>1917</v>
      </c>
      <c r="G1980" s="41"/>
      <c r="H1980" s="41"/>
      <c r="I1980" s="264"/>
      <c r="J1980" s="41"/>
      <c r="K1980" s="41"/>
      <c r="L1980" s="45"/>
      <c r="M1980" s="265"/>
      <c r="N1980" s="266"/>
      <c r="O1980" s="92"/>
      <c r="P1980" s="92"/>
      <c r="Q1980" s="92"/>
      <c r="R1980" s="92"/>
      <c r="S1980" s="92"/>
      <c r="T1980" s="93"/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T1980" s="18" t="s">
        <v>194</v>
      </c>
      <c r="AU1980" s="18" t="s">
        <v>85</v>
      </c>
    </row>
    <row r="1981" s="13" customFormat="1">
      <c r="A1981" s="13"/>
      <c r="B1981" s="240"/>
      <c r="C1981" s="241"/>
      <c r="D1981" s="242" t="s">
        <v>185</v>
      </c>
      <c r="E1981" s="243" t="s">
        <v>1</v>
      </c>
      <c r="F1981" s="244" t="s">
        <v>207</v>
      </c>
      <c r="G1981" s="241"/>
      <c r="H1981" s="243" t="s">
        <v>1</v>
      </c>
      <c r="I1981" s="245"/>
      <c r="J1981" s="241"/>
      <c r="K1981" s="241"/>
      <c r="L1981" s="246"/>
      <c r="M1981" s="247"/>
      <c r="N1981" s="248"/>
      <c r="O1981" s="248"/>
      <c r="P1981" s="248"/>
      <c r="Q1981" s="248"/>
      <c r="R1981" s="248"/>
      <c r="S1981" s="248"/>
      <c r="T1981" s="24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0" t="s">
        <v>185</v>
      </c>
      <c r="AU1981" s="250" t="s">
        <v>85</v>
      </c>
      <c r="AV1981" s="13" t="s">
        <v>83</v>
      </c>
      <c r="AW1981" s="13" t="s">
        <v>34</v>
      </c>
      <c r="AX1981" s="13" t="s">
        <v>76</v>
      </c>
      <c r="AY1981" s="250" t="s">
        <v>176</v>
      </c>
    </row>
    <row r="1982" s="13" customFormat="1">
      <c r="A1982" s="13"/>
      <c r="B1982" s="240"/>
      <c r="C1982" s="241"/>
      <c r="D1982" s="242" t="s">
        <v>185</v>
      </c>
      <c r="E1982" s="243" t="s">
        <v>1</v>
      </c>
      <c r="F1982" s="244" t="s">
        <v>281</v>
      </c>
      <c r="G1982" s="241"/>
      <c r="H1982" s="243" t="s">
        <v>1</v>
      </c>
      <c r="I1982" s="245"/>
      <c r="J1982" s="241"/>
      <c r="K1982" s="241"/>
      <c r="L1982" s="246"/>
      <c r="M1982" s="247"/>
      <c r="N1982" s="248"/>
      <c r="O1982" s="248"/>
      <c r="P1982" s="248"/>
      <c r="Q1982" s="248"/>
      <c r="R1982" s="248"/>
      <c r="S1982" s="248"/>
      <c r="T1982" s="24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0" t="s">
        <v>185</v>
      </c>
      <c r="AU1982" s="250" t="s">
        <v>85</v>
      </c>
      <c r="AV1982" s="13" t="s">
        <v>83</v>
      </c>
      <c r="AW1982" s="13" t="s">
        <v>34</v>
      </c>
      <c r="AX1982" s="13" t="s">
        <v>76</v>
      </c>
      <c r="AY1982" s="250" t="s">
        <v>176</v>
      </c>
    </row>
    <row r="1983" s="13" customFormat="1">
      <c r="A1983" s="13"/>
      <c r="B1983" s="240"/>
      <c r="C1983" s="241"/>
      <c r="D1983" s="242" t="s">
        <v>185</v>
      </c>
      <c r="E1983" s="243" t="s">
        <v>1</v>
      </c>
      <c r="F1983" s="244" t="s">
        <v>188</v>
      </c>
      <c r="G1983" s="241"/>
      <c r="H1983" s="243" t="s">
        <v>1</v>
      </c>
      <c r="I1983" s="245"/>
      <c r="J1983" s="241"/>
      <c r="K1983" s="241"/>
      <c r="L1983" s="246"/>
      <c r="M1983" s="247"/>
      <c r="N1983" s="248"/>
      <c r="O1983" s="248"/>
      <c r="P1983" s="248"/>
      <c r="Q1983" s="248"/>
      <c r="R1983" s="248"/>
      <c r="S1983" s="248"/>
      <c r="T1983" s="24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0" t="s">
        <v>185</v>
      </c>
      <c r="AU1983" s="250" t="s">
        <v>85</v>
      </c>
      <c r="AV1983" s="13" t="s">
        <v>83</v>
      </c>
      <c r="AW1983" s="13" t="s">
        <v>34</v>
      </c>
      <c r="AX1983" s="13" t="s">
        <v>76</v>
      </c>
      <c r="AY1983" s="250" t="s">
        <v>176</v>
      </c>
    </row>
    <row r="1984" s="13" customFormat="1">
      <c r="A1984" s="13"/>
      <c r="B1984" s="240"/>
      <c r="C1984" s="241"/>
      <c r="D1984" s="242" t="s">
        <v>185</v>
      </c>
      <c r="E1984" s="243" t="s">
        <v>1</v>
      </c>
      <c r="F1984" s="244" t="s">
        <v>487</v>
      </c>
      <c r="G1984" s="241"/>
      <c r="H1984" s="243" t="s">
        <v>1</v>
      </c>
      <c r="I1984" s="245"/>
      <c r="J1984" s="241"/>
      <c r="K1984" s="241"/>
      <c r="L1984" s="246"/>
      <c r="M1984" s="247"/>
      <c r="N1984" s="248"/>
      <c r="O1984" s="248"/>
      <c r="P1984" s="248"/>
      <c r="Q1984" s="248"/>
      <c r="R1984" s="248"/>
      <c r="S1984" s="248"/>
      <c r="T1984" s="24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0" t="s">
        <v>185</v>
      </c>
      <c r="AU1984" s="250" t="s">
        <v>85</v>
      </c>
      <c r="AV1984" s="13" t="s">
        <v>83</v>
      </c>
      <c r="AW1984" s="13" t="s">
        <v>34</v>
      </c>
      <c r="AX1984" s="13" t="s">
        <v>76</v>
      </c>
      <c r="AY1984" s="250" t="s">
        <v>176</v>
      </c>
    </row>
    <row r="1985" s="13" customFormat="1">
      <c r="A1985" s="13"/>
      <c r="B1985" s="240"/>
      <c r="C1985" s="241"/>
      <c r="D1985" s="242" t="s">
        <v>185</v>
      </c>
      <c r="E1985" s="243" t="s">
        <v>1</v>
      </c>
      <c r="F1985" s="244" t="s">
        <v>410</v>
      </c>
      <c r="G1985" s="241"/>
      <c r="H1985" s="243" t="s">
        <v>1</v>
      </c>
      <c r="I1985" s="245"/>
      <c r="J1985" s="241"/>
      <c r="K1985" s="241"/>
      <c r="L1985" s="246"/>
      <c r="M1985" s="247"/>
      <c r="N1985" s="248"/>
      <c r="O1985" s="248"/>
      <c r="P1985" s="248"/>
      <c r="Q1985" s="248"/>
      <c r="R1985" s="248"/>
      <c r="S1985" s="248"/>
      <c r="T1985" s="24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0" t="s">
        <v>185</v>
      </c>
      <c r="AU1985" s="250" t="s">
        <v>85</v>
      </c>
      <c r="AV1985" s="13" t="s">
        <v>83</v>
      </c>
      <c r="AW1985" s="13" t="s">
        <v>34</v>
      </c>
      <c r="AX1985" s="13" t="s">
        <v>76</v>
      </c>
      <c r="AY1985" s="250" t="s">
        <v>176</v>
      </c>
    </row>
    <row r="1986" s="14" customFormat="1">
      <c r="A1986" s="14"/>
      <c r="B1986" s="251"/>
      <c r="C1986" s="252"/>
      <c r="D1986" s="242" t="s">
        <v>185</v>
      </c>
      <c r="E1986" s="253" t="s">
        <v>1</v>
      </c>
      <c r="F1986" s="254" t="s">
        <v>449</v>
      </c>
      <c r="G1986" s="252"/>
      <c r="H1986" s="255">
        <v>3.7000000000000002</v>
      </c>
      <c r="I1986" s="256"/>
      <c r="J1986" s="252"/>
      <c r="K1986" s="252"/>
      <c r="L1986" s="257"/>
      <c r="M1986" s="258"/>
      <c r="N1986" s="259"/>
      <c r="O1986" s="259"/>
      <c r="P1986" s="259"/>
      <c r="Q1986" s="259"/>
      <c r="R1986" s="259"/>
      <c r="S1986" s="259"/>
      <c r="T1986" s="260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1" t="s">
        <v>185</v>
      </c>
      <c r="AU1986" s="261" t="s">
        <v>85</v>
      </c>
      <c r="AV1986" s="14" t="s">
        <v>85</v>
      </c>
      <c r="AW1986" s="14" t="s">
        <v>34</v>
      </c>
      <c r="AX1986" s="14" t="s">
        <v>76</v>
      </c>
      <c r="AY1986" s="261" t="s">
        <v>176</v>
      </c>
    </row>
    <row r="1987" s="14" customFormat="1">
      <c r="A1987" s="14"/>
      <c r="B1987" s="251"/>
      <c r="C1987" s="252"/>
      <c r="D1987" s="242" t="s">
        <v>185</v>
      </c>
      <c r="E1987" s="253" t="s">
        <v>1</v>
      </c>
      <c r="F1987" s="254" t="s">
        <v>450</v>
      </c>
      <c r="G1987" s="252"/>
      <c r="H1987" s="255">
        <v>2.7000000000000002</v>
      </c>
      <c r="I1987" s="256"/>
      <c r="J1987" s="252"/>
      <c r="K1987" s="252"/>
      <c r="L1987" s="257"/>
      <c r="M1987" s="258"/>
      <c r="N1987" s="259"/>
      <c r="O1987" s="259"/>
      <c r="P1987" s="259"/>
      <c r="Q1987" s="259"/>
      <c r="R1987" s="259"/>
      <c r="S1987" s="259"/>
      <c r="T1987" s="260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1" t="s">
        <v>185</v>
      </c>
      <c r="AU1987" s="261" t="s">
        <v>85</v>
      </c>
      <c r="AV1987" s="14" t="s">
        <v>85</v>
      </c>
      <c r="AW1987" s="14" t="s">
        <v>34</v>
      </c>
      <c r="AX1987" s="14" t="s">
        <v>76</v>
      </c>
      <c r="AY1987" s="261" t="s">
        <v>176</v>
      </c>
    </row>
    <row r="1988" s="14" customFormat="1">
      <c r="A1988" s="14"/>
      <c r="B1988" s="251"/>
      <c r="C1988" s="252"/>
      <c r="D1988" s="242" t="s">
        <v>185</v>
      </c>
      <c r="E1988" s="253" t="s">
        <v>1</v>
      </c>
      <c r="F1988" s="254" t="s">
        <v>451</v>
      </c>
      <c r="G1988" s="252"/>
      <c r="H1988" s="255">
        <v>1.5</v>
      </c>
      <c r="I1988" s="256"/>
      <c r="J1988" s="252"/>
      <c r="K1988" s="252"/>
      <c r="L1988" s="257"/>
      <c r="M1988" s="258"/>
      <c r="N1988" s="259"/>
      <c r="O1988" s="259"/>
      <c r="P1988" s="259"/>
      <c r="Q1988" s="259"/>
      <c r="R1988" s="259"/>
      <c r="S1988" s="259"/>
      <c r="T1988" s="260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61" t="s">
        <v>185</v>
      </c>
      <c r="AU1988" s="261" t="s">
        <v>85</v>
      </c>
      <c r="AV1988" s="14" t="s">
        <v>85</v>
      </c>
      <c r="AW1988" s="14" t="s">
        <v>34</v>
      </c>
      <c r="AX1988" s="14" t="s">
        <v>76</v>
      </c>
      <c r="AY1988" s="261" t="s">
        <v>176</v>
      </c>
    </row>
    <row r="1989" s="14" customFormat="1">
      <c r="A1989" s="14"/>
      <c r="B1989" s="251"/>
      <c r="C1989" s="252"/>
      <c r="D1989" s="242" t="s">
        <v>185</v>
      </c>
      <c r="E1989" s="253" t="s">
        <v>1</v>
      </c>
      <c r="F1989" s="254" t="s">
        <v>452</v>
      </c>
      <c r="G1989" s="252"/>
      <c r="H1989" s="255">
        <v>2.2999999999999998</v>
      </c>
      <c r="I1989" s="256"/>
      <c r="J1989" s="252"/>
      <c r="K1989" s="252"/>
      <c r="L1989" s="257"/>
      <c r="M1989" s="258"/>
      <c r="N1989" s="259"/>
      <c r="O1989" s="259"/>
      <c r="P1989" s="259"/>
      <c r="Q1989" s="259"/>
      <c r="R1989" s="259"/>
      <c r="S1989" s="259"/>
      <c r="T1989" s="260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61" t="s">
        <v>185</v>
      </c>
      <c r="AU1989" s="261" t="s">
        <v>85</v>
      </c>
      <c r="AV1989" s="14" t="s">
        <v>85</v>
      </c>
      <c r="AW1989" s="14" t="s">
        <v>34</v>
      </c>
      <c r="AX1989" s="14" t="s">
        <v>76</v>
      </c>
      <c r="AY1989" s="261" t="s">
        <v>176</v>
      </c>
    </row>
    <row r="1990" s="14" customFormat="1">
      <c r="A1990" s="14"/>
      <c r="B1990" s="251"/>
      <c r="C1990" s="252"/>
      <c r="D1990" s="242" t="s">
        <v>185</v>
      </c>
      <c r="E1990" s="253" t="s">
        <v>1</v>
      </c>
      <c r="F1990" s="254" t="s">
        <v>453</v>
      </c>
      <c r="G1990" s="252"/>
      <c r="H1990" s="255">
        <v>1.8</v>
      </c>
      <c r="I1990" s="256"/>
      <c r="J1990" s="252"/>
      <c r="K1990" s="252"/>
      <c r="L1990" s="257"/>
      <c r="M1990" s="258"/>
      <c r="N1990" s="259"/>
      <c r="O1990" s="259"/>
      <c r="P1990" s="259"/>
      <c r="Q1990" s="259"/>
      <c r="R1990" s="259"/>
      <c r="S1990" s="259"/>
      <c r="T1990" s="260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1" t="s">
        <v>185</v>
      </c>
      <c r="AU1990" s="261" t="s">
        <v>85</v>
      </c>
      <c r="AV1990" s="14" t="s">
        <v>85</v>
      </c>
      <c r="AW1990" s="14" t="s">
        <v>34</v>
      </c>
      <c r="AX1990" s="14" t="s">
        <v>76</v>
      </c>
      <c r="AY1990" s="261" t="s">
        <v>176</v>
      </c>
    </row>
    <row r="1991" s="14" customFormat="1">
      <c r="A1991" s="14"/>
      <c r="B1991" s="251"/>
      <c r="C1991" s="252"/>
      <c r="D1991" s="242" t="s">
        <v>185</v>
      </c>
      <c r="E1991" s="253" t="s">
        <v>1</v>
      </c>
      <c r="F1991" s="254" t="s">
        <v>454</v>
      </c>
      <c r="G1991" s="252"/>
      <c r="H1991" s="255">
        <v>1.7</v>
      </c>
      <c r="I1991" s="256"/>
      <c r="J1991" s="252"/>
      <c r="K1991" s="252"/>
      <c r="L1991" s="257"/>
      <c r="M1991" s="258"/>
      <c r="N1991" s="259"/>
      <c r="O1991" s="259"/>
      <c r="P1991" s="259"/>
      <c r="Q1991" s="259"/>
      <c r="R1991" s="259"/>
      <c r="S1991" s="259"/>
      <c r="T1991" s="260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1" t="s">
        <v>185</v>
      </c>
      <c r="AU1991" s="261" t="s">
        <v>85</v>
      </c>
      <c r="AV1991" s="14" t="s">
        <v>85</v>
      </c>
      <c r="AW1991" s="14" t="s">
        <v>34</v>
      </c>
      <c r="AX1991" s="14" t="s">
        <v>76</v>
      </c>
      <c r="AY1991" s="261" t="s">
        <v>176</v>
      </c>
    </row>
    <row r="1992" s="15" customFormat="1">
      <c r="A1992" s="15"/>
      <c r="B1992" s="267"/>
      <c r="C1992" s="268"/>
      <c r="D1992" s="242" t="s">
        <v>185</v>
      </c>
      <c r="E1992" s="269" t="s">
        <v>1</v>
      </c>
      <c r="F1992" s="270" t="s">
        <v>291</v>
      </c>
      <c r="G1992" s="268"/>
      <c r="H1992" s="271">
        <v>13.699999999999999</v>
      </c>
      <c r="I1992" s="272"/>
      <c r="J1992" s="268"/>
      <c r="K1992" s="268"/>
      <c r="L1992" s="273"/>
      <c r="M1992" s="274"/>
      <c r="N1992" s="275"/>
      <c r="O1992" s="275"/>
      <c r="P1992" s="275"/>
      <c r="Q1992" s="275"/>
      <c r="R1992" s="275"/>
      <c r="S1992" s="275"/>
      <c r="T1992" s="276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77" t="s">
        <v>185</v>
      </c>
      <c r="AU1992" s="277" t="s">
        <v>85</v>
      </c>
      <c r="AV1992" s="15" t="s">
        <v>177</v>
      </c>
      <c r="AW1992" s="15" t="s">
        <v>34</v>
      </c>
      <c r="AX1992" s="15" t="s">
        <v>76</v>
      </c>
      <c r="AY1992" s="277" t="s">
        <v>176</v>
      </c>
    </row>
    <row r="1993" s="13" customFormat="1">
      <c r="A1993" s="13"/>
      <c r="B1993" s="240"/>
      <c r="C1993" s="241"/>
      <c r="D1993" s="242" t="s">
        <v>185</v>
      </c>
      <c r="E1993" s="243" t="s">
        <v>1</v>
      </c>
      <c r="F1993" s="244" t="s">
        <v>417</v>
      </c>
      <c r="G1993" s="241"/>
      <c r="H1993" s="243" t="s">
        <v>1</v>
      </c>
      <c r="I1993" s="245"/>
      <c r="J1993" s="241"/>
      <c r="K1993" s="241"/>
      <c r="L1993" s="246"/>
      <c r="M1993" s="247"/>
      <c r="N1993" s="248"/>
      <c r="O1993" s="248"/>
      <c r="P1993" s="248"/>
      <c r="Q1993" s="248"/>
      <c r="R1993" s="248"/>
      <c r="S1993" s="248"/>
      <c r="T1993" s="24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0" t="s">
        <v>185</v>
      </c>
      <c r="AU1993" s="250" t="s">
        <v>85</v>
      </c>
      <c r="AV1993" s="13" t="s">
        <v>83</v>
      </c>
      <c r="AW1993" s="13" t="s">
        <v>34</v>
      </c>
      <c r="AX1993" s="13" t="s">
        <v>76</v>
      </c>
      <c r="AY1993" s="250" t="s">
        <v>176</v>
      </c>
    </row>
    <row r="1994" s="14" customFormat="1">
      <c r="A1994" s="14"/>
      <c r="B1994" s="251"/>
      <c r="C1994" s="252"/>
      <c r="D1994" s="242" t="s">
        <v>185</v>
      </c>
      <c r="E1994" s="253" t="s">
        <v>1</v>
      </c>
      <c r="F1994" s="254" t="s">
        <v>455</v>
      </c>
      <c r="G1994" s="252"/>
      <c r="H1994" s="255">
        <v>6</v>
      </c>
      <c r="I1994" s="256"/>
      <c r="J1994" s="252"/>
      <c r="K1994" s="252"/>
      <c r="L1994" s="257"/>
      <c r="M1994" s="258"/>
      <c r="N1994" s="259"/>
      <c r="O1994" s="259"/>
      <c r="P1994" s="259"/>
      <c r="Q1994" s="259"/>
      <c r="R1994" s="259"/>
      <c r="S1994" s="259"/>
      <c r="T1994" s="260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61" t="s">
        <v>185</v>
      </c>
      <c r="AU1994" s="261" t="s">
        <v>85</v>
      </c>
      <c r="AV1994" s="14" t="s">
        <v>85</v>
      </c>
      <c r="AW1994" s="14" t="s">
        <v>34</v>
      </c>
      <c r="AX1994" s="14" t="s">
        <v>76</v>
      </c>
      <c r="AY1994" s="261" t="s">
        <v>176</v>
      </c>
    </row>
    <row r="1995" s="15" customFormat="1">
      <c r="A1995" s="15"/>
      <c r="B1995" s="267"/>
      <c r="C1995" s="268"/>
      <c r="D1995" s="242" t="s">
        <v>185</v>
      </c>
      <c r="E1995" s="269" t="s">
        <v>1</v>
      </c>
      <c r="F1995" s="270" t="s">
        <v>291</v>
      </c>
      <c r="G1995" s="268"/>
      <c r="H1995" s="271">
        <v>6</v>
      </c>
      <c r="I1995" s="272"/>
      <c r="J1995" s="268"/>
      <c r="K1995" s="268"/>
      <c r="L1995" s="273"/>
      <c r="M1995" s="274"/>
      <c r="N1995" s="275"/>
      <c r="O1995" s="275"/>
      <c r="P1995" s="275"/>
      <c r="Q1995" s="275"/>
      <c r="R1995" s="275"/>
      <c r="S1995" s="275"/>
      <c r="T1995" s="276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77" t="s">
        <v>185</v>
      </c>
      <c r="AU1995" s="277" t="s">
        <v>85</v>
      </c>
      <c r="AV1995" s="15" t="s">
        <v>177</v>
      </c>
      <c r="AW1995" s="15" t="s">
        <v>34</v>
      </c>
      <c r="AX1995" s="15" t="s">
        <v>76</v>
      </c>
      <c r="AY1995" s="277" t="s">
        <v>176</v>
      </c>
    </row>
    <row r="1996" s="13" customFormat="1">
      <c r="A1996" s="13"/>
      <c r="B1996" s="240"/>
      <c r="C1996" s="241"/>
      <c r="D1996" s="242" t="s">
        <v>185</v>
      </c>
      <c r="E1996" s="243" t="s">
        <v>1</v>
      </c>
      <c r="F1996" s="244" t="s">
        <v>419</v>
      </c>
      <c r="G1996" s="241"/>
      <c r="H1996" s="243" t="s">
        <v>1</v>
      </c>
      <c r="I1996" s="245"/>
      <c r="J1996" s="241"/>
      <c r="K1996" s="241"/>
      <c r="L1996" s="246"/>
      <c r="M1996" s="247"/>
      <c r="N1996" s="248"/>
      <c r="O1996" s="248"/>
      <c r="P1996" s="248"/>
      <c r="Q1996" s="248"/>
      <c r="R1996" s="248"/>
      <c r="S1996" s="248"/>
      <c r="T1996" s="24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0" t="s">
        <v>185</v>
      </c>
      <c r="AU1996" s="250" t="s">
        <v>85</v>
      </c>
      <c r="AV1996" s="13" t="s">
        <v>83</v>
      </c>
      <c r="AW1996" s="13" t="s">
        <v>34</v>
      </c>
      <c r="AX1996" s="13" t="s">
        <v>76</v>
      </c>
      <c r="AY1996" s="250" t="s">
        <v>176</v>
      </c>
    </row>
    <row r="1997" s="14" customFormat="1">
      <c r="A1997" s="14"/>
      <c r="B1997" s="251"/>
      <c r="C1997" s="252"/>
      <c r="D1997" s="242" t="s">
        <v>185</v>
      </c>
      <c r="E1997" s="253" t="s">
        <v>1</v>
      </c>
      <c r="F1997" s="254" t="s">
        <v>456</v>
      </c>
      <c r="G1997" s="252"/>
      <c r="H1997" s="255">
        <v>20</v>
      </c>
      <c r="I1997" s="256"/>
      <c r="J1997" s="252"/>
      <c r="K1997" s="252"/>
      <c r="L1997" s="257"/>
      <c r="M1997" s="258"/>
      <c r="N1997" s="259"/>
      <c r="O1997" s="259"/>
      <c r="P1997" s="259"/>
      <c r="Q1997" s="259"/>
      <c r="R1997" s="259"/>
      <c r="S1997" s="259"/>
      <c r="T1997" s="260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61" t="s">
        <v>185</v>
      </c>
      <c r="AU1997" s="261" t="s">
        <v>85</v>
      </c>
      <c r="AV1997" s="14" t="s">
        <v>85</v>
      </c>
      <c r="AW1997" s="14" t="s">
        <v>34</v>
      </c>
      <c r="AX1997" s="14" t="s">
        <v>76</v>
      </c>
      <c r="AY1997" s="261" t="s">
        <v>176</v>
      </c>
    </row>
    <row r="1998" s="14" customFormat="1">
      <c r="A1998" s="14"/>
      <c r="B1998" s="251"/>
      <c r="C1998" s="252"/>
      <c r="D1998" s="242" t="s">
        <v>185</v>
      </c>
      <c r="E1998" s="253" t="s">
        <v>1</v>
      </c>
      <c r="F1998" s="254" t="s">
        <v>457</v>
      </c>
      <c r="G1998" s="252"/>
      <c r="H1998" s="255">
        <v>1.8</v>
      </c>
      <c r="I1998" s="256"/>
      <c r="J1998" s="252"/>
      <c r="K1998" s="252"/>
      <c r="L1998" s="257"/>
      <c r="M1998" s="258"/>
      <c r="N1998" s="259"/>
      <c r="O1998" s="259"/>
      <c r="P1998" s="259"/>
      <c r="Q1998" s="259"/>
      <c r="R1998" s="259"/>
      <c r="S1998" s="259"/>
      <c r="T1998" s="260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61" t="s">
        <v>185</v>
      </c>
      <c r="AU1998" s="261" t="s">
        <v>85</v>
      </c>
      <c r="AV1998" s="14" t="s">
        <v>85</v>
      </c>
      <c r="AW1998" s="14" t="s">
        <v>34</v>
      </c>
      <c r="AX1998" s="14" t="s">
        <v>76</v>
      </c>
      <c r="AY1998" s="261" t="s">
        <v>176</v>
      </c>
    </row>
    <row r="1999" s="14" customFormat="1">
      <c r="A1999" s="14"/>
      <c r="B1999" s="251"/>
      <c r="C1999" s="252"/>
      <c r="D1999" s="242" t="s">
        <v>185</v>
      </c>
      <c r="E1999" s="253" t="s">
        <v>1</v>
      </c>
      <c r="F1999" s="254" t="s">
        <v>458</v>
      </c>
      <c r="G1999" s="252"/>
      <c r="H1999" s="255">
        <v>22.399999999999999</v>
      </c>
      <c r="I1999" s="256"/>
      <c r="J1999" s="252"/>
      <c r="K1999" s="252"/>
      <c r="L1999" s="257"/>
      <c r="M1999" s="258"/>
      <c r="N1999" s="259"/>
      <c r="O1999" s="259"/>
      <c r="P1999" s="259"/>
      <c r="Q1999" s="259"/>
      <c r="R1999" s="259"/>
      <c r="S1999" s="259"/>
      <c r="T1999" s="260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1" t="s">
        <v>185</v>
      </c>
      <c r="AU1999" s="261" t="s">
        <v>85</v>
      </c>
      <c r="AV1999" s="14" t="s">
        <v>85</v>
      </c>
      <c r="AW1999" s="14" t="s">
        <v>34</v>
      </c>
      <c r="AX1999" s="14" t="s">
        <v>76</v>
      </c>
      <c r="AY1999" s="261" t="s">
        <v>176</v>
      </c>
    </row>
    <row r="2000" s="15" customFormat="1">
      <c r="A2000" s="15"/>
      <c r="B2000" s="267"/>
      <c r="C2000" s="268"/>
      <c r="D2000" s="242" t="s">
        <v>185</v>
      </c>
      <c r="E2000" s="269" t="s">
        <v>1</v>
      </c>
      <c r="F2000" s="270" t="s">
        <v>291</v>
      </c>
      <c r="G2000" s="268"/>
      <c r="H2000" s="271">
        <v>44.200000000000003</v>
      </c>
      <c r="I2000" s="272"/>
      <c r="J2000" s="268"/>
      <c r="K2000" s="268"/>
      <c r="L2000" s="273"/>
      <c r="M2000" s="274"/>
      <c r="N2000" s="275"/>
      <c r="O2000" s="275"/>
      <c r="P2000" s="275"/>
      <c r="Q2000" s="275"/>
      <c r="R2000" s="275"/>
      <c r="S2000" s="275"/>
      <c r="T2000" s="276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77" t="s">
        <v>185</v>
      </c>
      <c r="AU2000" s="277" t="s">
        <v>85</v>
      </c>
      <c r="AV2000" s="15" t="s">
        <v>177</v>
      </c>
      <c r="AW2000" s="15" t="s">
        <v>34</v>
      </c>
      <c r="AX2000" s="15" t="s">
        <v>76</v>
      </c>
      <c r="AY2000" s="277" t="s">
        <v>176</v>
      </c>
    </row>
    <row r="2001" s="13" customFormat="1">
      <c r="A2001" s="13"/>
      <c r="B2001" s="240"/>
      <c r="C2001" s="241"/>
      <c r="D2001" s="242" t="s">
        <v>185</v>
      </c>
      <c r="E2001" s="243" t="s">
        <v>1</v>
      </c>
      <c r="F2001" s="244" t="s">
        <v>423</v>
      </c>
      <c r="G2001" s="241"/>
      <c r="H2001" s="243" t="s">
        <v>1</v>
      </c>
      <c r="I2001" s="245"/>
      <c r="J2001" s="241"/>
      <c r="K2001" s="241"/>
      <c r="L2001" s="246"/>
      <c r="M2001" s="247"/>
      <c r="N2001" s="248"/>
      <c r="O2001" s="248"/>
      <c r="P2001" s="248"/>
      <c r="Q2001" s="248"/>
      <c r="R2001" s="248"/>
      <c r="S2001" s="248"/>
      <c r="T2001" s="249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0" t="s">
        <v>185</v>
      </c>
      <c r="AU2001" s="250" t="s">
        <v>85</v>
      </c>
      <c r="AV2001" s="13" t="s">
        <v>83</v>
      </c>
      <c r="AW2001" s="13" t="s">
        <v>34</v>
      </c>
      <c r="AX2001" s="13" t="s">
        <v>76</v>
      </c>
      <c r="AY2001" s="250" t="s">
        <v>176</v>
      </c>
    </row>
    <row r="2002" s="14" customFormat="1">
      <c r="A2002" s="14"/>
      <c r="B2002" s="251"/>
      <c r="C2002" s="252"/>
      <c r="D2002" s="242" t="s">
        <v>185</v>
      </c>
      <c r="E2002" s="253" t="s">
        <v>1</v>
      </c>
      <c r="F2002" s="254" t="s">
        <v>459</v>
      </c>
      <c r="G2002" s="252"/>
      <c r="H2002" s="255">
        <v>10.6</v>
      </c>
      <c r="I2002" s="256"/>
      <c r="J2002" s="252"/>
      <c r="K2002" s="252"/>
      <c r="L2002" s="257"/>
      <c r="M2002" s="258"/>
      <c r="N2002" s="259"/>
      <c r="O2002" s="259"/>
      <c r="P2002" s="259"/>
      <c r="Q2002" s="259"/>
      <c r="R2002" s="259"/>
      <c r="S2002" s="259"/>
      <c r="T2002" s="260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61" t="s">
        <v>185</v>
      </c>
      <c r="AU2002" s="261" t="s">
        <v>85</v>
      </c>
      <c r="AV2002" s="14" t="s">
        <v>85</v>
      </c>
      <c r="AW2002" s="14" t="s">
        <v>34</v>
      </c>
      <c r="AX2002" s="14" t="s">
        <v>76</v>
      </c>
      <c r="AY2002" s="261" t="s">
        <v>176</v>
      </c>
    </row>
    <row r="2003" s="15" customFormat="1">
      <c r="A2003" s="15"/>
      <c r="B2003" s="267"/>
      <c r="C2003" s="268"/>
      <c r="D2003" s="242" t="s">
        <v>185</v>
      </c>
      <c r="E2003" s="269" t="s">
        <v>1</v>
      </c>
      <c r="F2003" s="270" t="s">
        <v>291</v>
      </c>
      <c r="G2003" s="268"/>
      <c r="H2003" s="271">
        <v>10.6</v>
      </c>
      <c r="I2003" s="272"/>
      <c r="J2003" s="268"/>
      <c r="K2003" s="268"/>
      <c r="L2003" s="273"/>
      <c r="M2003" s="274"/>
      <c r="N2003" s="275"/>
      <c r="O2003" s="275"/>
      <c r="P2003" s="275"/>
      <c r="Q2003" s="275"/>
      <c r="R2003" s="275"/>
      <c r="S2003" s="275"/>
      <c r="T2003" s="276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77" t="s">
        <v>185</v>
      </c>
      <c r="AU2003" s="277" t="s">
        <v>85</v>
      </c>
      <c r="AV2003" s="15" t="s">
        <v>177</v>
      </c>
      <c r="AW2003" s="15" t="s">
        <v>34</v>
      </c>
      <c r="AX2003" s="15" t="s">
        <v>76</v>
      </c>
      <c r="AY2003" s="277" t="s">
        <v>176</v>
      </c>
    </row>
    <row r="2004" s="13" customFormat="1">
      <c r="A2004" s="13"/>
      <c r="B2004" s="240"/>
      <c r="C2004" s="241"/>
      <c r="D2004" s="242" t="s">
        <v>185</v>
      </c>
      <c r="E2004" s="243" t="s">
        <v>1</v>
      </c>
      <c r="F2004" s="244" t="s">
        <v>1918</v>
      </c>
      <c r="G2004" s="241"/>
      <c r="H2004" s="243" t="s">
        <v>1</v>
      </c>
      <c r="I2004" s="245"/>
      <c r="J2004" s="241"/>
      <c r="K2004" s="241"/>
      <c r="L2004" s="246"/>
      <c r="M2004" s="247"/>
      <c r="N2004" s="248"/>
      <c r="O2004" s="248"/>
      <c r="P2004" s="248"/>
      <c r="Q2004" s="248"/>
      <c r="R2004" s="248"/>
      <c r="S2004" s="248"/>
      <c r="T2004" s="24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0" t="s">
        <v>185</v>
      </c>
      <c r="AU2004" s="250" t="s">
        <v>85</v>
      </c>
      <c r="AV2004" s="13" t="s">
        <v>83</v>
      </c>
      <c r="AW2004" s="13" t="s">
        <v>34</v>
      </c>
      <c r="AX2004" s="13" t="s">
        <v>76</v>
      </c>
      <c r="AY2004" s="250" t="s">
        <v>176</v>
      </c>
    </row>
    <row r="2005" s="14" customFormat="1">
      <c r="A2005" s="14"/>
      <c r="B2005" s="251"/>
      <c r="C2005" s="252"/>
      <c r="D2005" s="242" t="s">
        <v>185</v>
      </c>
      <c r="E2005" s="253" t="s">
        <v>1</v>
      </c>
      <c r="F2005" s="254" t="s">
        <v>1919</v>
      </c>
      <c r="G2005" s="252"/>
      <c r="H2005" s="255">
        <v>5.0300000000000002</v>
      </c>
      <c r="I2005" s="256"/>
      <c r="J2005" s="252"/>
      <c r="K2005" s="252"/>
      <c r="L2005" s="257"/>
      <c r="M2005" s="258"/>
      <c r="N2005" s="259"/>
      <c r="O2005" s="259"/>
      <c r="P2005" s="259"/>
      <c r="Q2005" s="259"/>
      <c r="R2005" s="259"/>
      <c r="S2005" s="259"/>
      <c r="T2005" s="260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1" t="s">
        <v>185</v>
      </c>
      <c r="AU2005" s="261" t="s">
        <v>85</v>
      </c>
      <c r="AV2005" s="14" t="s">
        <v>85</v>
      </c>
      <c r="AW2005" s="14" t="s">
        <v>34</v>
      </c>
      <c r="AX2005" s="14" t="s">
        <v>76</v>
      </c>
      <c r="AY2005" s="261" t="s">
        <v>176</v>
      </c>
    </row>
    <row r="2006" s="15" customFormat="1">
      <c r="A2006" s="15"/>
      <c r="B2006" s="267"/>
      <c r="C2006" s="268"/>
      <c r="D2006" s="242" t="s">
        <v>185</v>
      </c>
      <c r="E2006" s="269" t="s">
        <v>1</v>
      </c>
      <c r="F2006" s="270" t="s">
        <v>291</v>
      </c>
      <c r="G2006" s="268"/>
      <c r="H2006" s="271">
        <v>5.0300000000000002</v>
      </c>
      <c r="I2006" s="272"/>
      <c r="J2006" s="268"/>
      <c r="K2006" s="268"/>
      <c r="L2006" s="273"/>
      <c r="M2006" s="274"/>
      <c r="N2006" s="275"/>
      <c r="O2006" s="275"/>
      <c r="P2006" s="275"/>
      <c r="Q2006" s="275"/>
      <c r="R2006" s="275"/>
      <c r="S2006" s="275"/>
      <c r="T2006" s="276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77" t="s">
        <v>185</v>
      </c>
      <c r="AU2006" s="277" t="s">
        <v>85</v>
      </c>
      <c r="AV2006" s="15" t="s">
        <v>177</v>
      </c>
      <c r="AW2006" s="15" t="s">
        <v>34</v>
      </c>
      <c r="AX2006" s="15" t="s">
        <v>76</v>
      </c>
      <c r="AY2006" s="277" t="s">
        <v>176</v>
      </c>
    </row>
    <row r="2007" s="13" customFormat="1">
      <c r="A2007" s="13"/>
      <c r="B2007" s="240"/>
      <c r="C2007" s="241"/>
      <c r="D2007" s="242" t="s">
        <v>185</v>
      </c>
      <c r="E2007" s="243" t="s">
        <v>1</v>
      </c>
      <c r="F2007" s="244" t="s">
        <v>1920</v>
      </c>
      <c r="G2007" s="241"/>
      <c r="H2007" s="243" t="s">
        <v>1</v>
      </c>
      <c r="I2007" s="245"/>
      <c r="J2007" s="241"/>
      <c r="K2007" s="241"/>
      <c r="L2007" s="246"/>
      <c r="M2007" s="247"/>
      <c r="N2007" s="248"/>
      <c r="O2007" s="248"/>
      <c r="P2007" s="248"/>
      <c r="Q2007" s="248"/>
      <c r="R2007" s="248"/>
      <c r="S2007" s="248"/>
      <c r="T2007" s="249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0" t="s">
        <v>185</v>
      </c>
      <c r="AU2007" s="250" t="s">
        <v>85</v>
      </c>
      <c r="AV2007" s="13" t="s">
        <v>83</v>
      </c>
      <c r="AW2007" s="13" t="s">
        <v>34</v>
      </c>
      <c r="AX2007" s="13" t="s">
        <v>76</v>
      </c>
      <c r="AY2007" s="250" t="s">
        <v>176</v>
      </c>
    </row>
    <row r="2008" s="13" customFormat="1">
      <c r="A2008" s="13"/>
      <c r="B2008" s="240"/>
      <c r="C2008" s="241"/>
      <c r="D2008" s="242" t="s">
        <v>185</v>
      </c>
      <c r="E2008" s="243" t="s">
        <v>1</v>
      </c>
      <c r="F2008" s="244" t="s">
        <v>1921</v>
      </c>
      <c r="G2008" s="241"/>
      <c r="H2008" s="243" t="s">
        <v>1</v>
      </c>
      <c r="I2008" s="245"/>
      <c r="J2008" s="241"/>
      <c r="K2008" s="241"/>
      <c r="L2008" s="246"/>
      <c r="M2008" s="247"/>
      <c r="N2008" s="248"/>
      <c r="O2008" s="248"/>
      <c r="P2008" s="248"/>
      <c r="Q2008" s="248"/>
      <c r="R2008" s="248"/>
      <c r="S2008" s="248"/>
      <c r="T2008" s="24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0" t="s">
        <v>185</v>
      </c>
      <c r="AU2008" s="250" t="s">
        <v>85</v>
      </c>
      <c r="AV2008" s="13" t="s">
        <v>83</v>
      </c>
      <c r="AW2008" s="13" t="s">
        <v>34</v>
      </c>
      <c r="AX2008" s="13" t="s">
        <v>76</v>
      </c>
      <c r="AY2008" s="250" t="s">
        <v>176</v>
      </c>
    </row>
    <row r="2009" s="14" customFormat="1">
      <c r="A2009" s="14"/>
      <c r="B2009" s="251"/>
      <c r="C2009" s="252"/>
      <c r="D2009" s="242" t="s">
        <v>185</v>
      </c>
      <c r="E2009" s="253" t="s">
        <v>1</v>
      </c>
      <c r="F2009" s="254" t="s">
        <v>1922</v>
      </c>
      <c r="G2009" s="252"/>
      <c r="H2009" s="255">
        <v>23.814</v>
      </c>
      <c r="I2009" s="256"/>
      <c r="J2009" s="252"/>
      <c r="K2009" s="252"/>
      <c r="L2009" s="257"/>
      <c r="M2009" s="258"/>
      <c r="N2009" s="259"/>
      <c r="O2009" s="259"/>
      <c r="P2009" s="259"/>
      <c r="Q2009" s="259"/>
      <c r="R2009" s="259"/>
      <c r="S2009" s="259"/>
      <c r="T2009" s="260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1" t="s">
        <v>185</v>
      </c>
      <c r="AU2009" s="261" t="s">
        <v>85</v>
      </c>
      <c r="AV2009" s="14" t="s">
        <v>85</v>
      </c>
      <c r="AW2009" s="14" t="s">
        <v>34</v>
      </c>
      <c r="AX2009" s="14" t="s">
        <v>76</v>
      </c>
      <c r="AY2009" s="261" t="s">
        <v>176</v>
      </c>
    </row>
    <row r="2010" s="14" customFormat="1">
      <c r="A2010" s="14"/>
      <c r="B2010" s="251"/>
      <c r="C2010" s="252"/>
      <c r="D2010" s="242" t="s">
        <v>185</v>
      </c>
      <c r="E2010" s="253" t="s">
        <v>1</v>
      </c>
      <c r="F2010" s="254" t="s">
        <v>1923</v>
      </c>
      <c r="G2010" s="252"/>
      <c r="H2010" s="255">
        <v>7.2625000000000002</v>
      </c>
      <c r="I2010" s="256"/>
      <c r="J2010" s="252"/>
      <c r="K2010" s="252"/>
      <c r="L2010" s="257"/>
      <c r="M2010" s="258"/>
      <c r="N2010" s="259"/>
      <c r="O2010" s="259"/>
      <c r="P2010" s="259"/>
      <c r="Q2010" s="259"/>
      <c r="R2010" s="259"/>
      <c r="S2010" s="259"/>
      <c r="T2010" s="260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61" t="s">
        <v>185</v>
      </c>
      <c r="AU2010" s="261" t="s">
        <v>85</v>
      </c>
      <c r="AV2010" s="14" t="s">
        <v>85</v>
      </c>
      <c r="AW2010" s="14" t="s">
        <v>34</v>
      </c>
      <c r="AX2010" s="14" t="s">
        <v>76</v>
      </c>
      <c r="AY2010" s="261" t="s">
        <v>176</v>
      </c>
    </row>
    <row r="2011" s="15" customFormat="1">
      <c r="A2011" s="15"/>
      <c r="B2011" s="267"/>
      <c r="C2011" s="268"/>
      <c r="D2011" s="242" t="s">
        <v>185</v>
      </c>
      <c r="E2011" s="269" t="s">
        <v>1</v>
      </c>
      <c r="F2011" s="270" t="s">
        <v>291</v>
      </c>
      <c r="G2011" s="268"/>
      <c r="H2011" s="271">
        <v>31.076499999999999</v>
      </c>
      <c r="I2011" s="272"/>
      <c r="J2011" s="268"/>
      <c r="K2011" s="268"/>
      <c r="L2011" s="273"/>
      <c r="M2011" s="274"/>
      <c r="N2011" s="275"/>
      <c r="O2011" s="275"/>
      <c r="P2011" s="275"/>
      <c r="Q2011" s="275"/>
      <c r="R2011" s="275"/>
      <c r="S2011" s="275"/>
      <c r="T2011" s="276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77" t="s">
        <v>185</v>
      </c>
      <c r="AU2011" s="277" t="s">
        <v>85</v>
      </c>
      <c r="AV2011" s="15" t="s">
        <v>177</v>
      </c>
      <c r="AW2011" s="15" t="s">
        <v>34</v>
      </c>
      <c r="AX2011" s="15" t="s">
        <v>76</v>
      </c>
      <c r="AY2011" s="277" t="s">
        <v>176</v>
      </c>
    </row>
    <row r="2012" s="13" customFormat="1">
      <c r="A2012" s="13"/>
      <c r="B2012" s="240"/>
      <c r="C2012" s="241"/>
      <c r="D2012" s="242" t="s">
        <v>185</v>
      </c>
      <c r="E2012" s="243" t="s">
        <v>1</v>
      </c>
      <c r="F2012" s="244" t="s">
        <v>381</v>
      </c>
      <c r="G2012" s="241"/>
      <c r="H2012" s="243" t="s">
        <v>1</v>
      </c>
      <c r="I2012" s="245"/>
      <c r="J2012" s="241"/>
      <c r="K2012" s="241"/>
      <c r="L2012" s="246"/>
      <c r="M2012" s="247"/>
      <c r="N2012" s="248"/>
      <c r="O2012" s="248"/>
      <c r="P2012" s="248"/>
      <c r="Q2012" s="248"/>
      <c r="R2012" s="248"/>
      <c r="S2012" s="248"/>
      <c r="T2012" s="24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50" t="s">
        <v>185</v>
      </c>
      <c r="AU2012" s="250" t="s">
        <v>85</v>
      </c>
      <c r="AV2012" s="13" t="s">
        <v>83</v>
      </c>
      <c r="AW2012" s="13" t="s">
        <v>34</v>
      </c>
      <c r="AX2012" s="13" t="s">
        <v>76</v>
      </c>
      <c r="AY2012" s="250" t="s">
        <v>176</v>
      </c>
    </row>
    <row r="2013" s="14" customFormat="1">
      <c r="A2013" s="14"/>
      <c r="B2013" s="251"/>
      <c r="C2013" s="252"/>
      <c r="D2013" s="242" t="s">
        <v>185</v>
      </c>
      <c r="E2013" s="253" t="s">
        <v>1</v>
      </c>
      <c r="F2013" s="254" t="s">
        <v>1924</v>
      </c>
      <c r="G2013" s="252"/>
      <c r="H2013" s="255">
        <v>0.56999999999999995</v>
      </c>
      <c r="I2013" s="256"/>
      <c r="J2013" s="252"/>
      <c r="K2013" s="252"/>
      <c r="L2013" s="257"/>
      <c r="M2013" s="258"/>
      <c r="N2013" s="259"/>
      <c r="O2013" s="259"/>
      <c r="P2013" s="259"/>
      <c r="Q2013" s="259"/>
      <c r="R2013" s="259"/>
      <c r="S2013" s="259"/>
      <c r="T2013" s="260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1" t="s">
        <v>185</v>
      </c>
      <c r="AU2013" s="261" t="s">
        <v>85</v>
      </c>
      <c r="AV2013" s="14" t="s">
        <v>85</v>
      </c>
      <c r="AW2013" s="14" t="s">
        <v>34</v>
      </c>
      <c r="AX2013" s="14" t="s">
        <v>76</v>
      </c>
      <c r="AY2013" s="261" t="s">
        <v>176</v>
      </c>
    </row>
    <row r="2014" s="15" customFormat="1">
      <c r="A2014" s="15"/>
      <c r="B2014" s="267"/>
      <c r="C2014" s="268"/>
      <c r="D2014" s="242" t="s">
        <v>185</v>
      </c>
      <c r="E2014" s="269" t="s">
        <v>1</v>
      </c>
      <c r="F2014" s="270" t="s">
        <v>291</v>
      </c>
      <c r="G2014" s="268"/>
      <c r="H2014" s="271">
        <v>0.56999999999999995</v>
      </c>
      <c r="I2014" s="272"/>
      <c r="J2014" s="268"/>
      <c r="K2014" s="268"/>
      <c r="L2014" s="273"/>
      <c r="M2014" s="274"/>
      <c r="N2014" s="275"/>
      <c r="O2014" s="275"/>
      <c r="P2014" s="275"/>
      <c r="Q2014" s="275"/>
      <c r="R2014" s="275"/>
      <c r="S2014" s="275"/>
      <c r="T2014" s="276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77" t="s">
        <v>185</v>
      </c>
      <c r="AU2014" s="277" t="s">
        <v>85</v>
      </c>
      <c r="AV2014" s="15" t="s">
        <v>177</v>
      </c>
      <c r="AW2014" s="15" t="s">
        <v>34</v>
      </c>
      <c r="AX2014" s="15" t="s">
        <v>76</v>
      </c>
      <c r="AY2014" s="277" t="s">
        <v>176</v>
      </c>
    </row>
    <row r="2015" s="16" customFormat="1">
      <c r="A2015" s="16"/>
      <c r="B2015" s="278"/>
      <c r="C2015" s="279"/>
      <c r="D2015" s="242" t="s">
        <v>185</v>
      </c>
      <c r="E2015" s="280" t="s">
        <v>1</v>
      </c>
      <c r="F2015" s="281" t="s">
        <v>307</v>
      </c>
      <c r="G2015" s="279"/>
      <c r="H2015" s="282">
        <v>111.1765</v>
      </c>
      <c r="I2015" s="283"/>
      <c r="J2015" s="279"/>
      <c r="K2015" s="279"/>
      <c r="L2015" s="284"/>
      <c r="M2015" s="285"/>
      <c r="N2015" s="286"/>
      <c r="O2015" s="286"/>
      <c r="P2015" s="286"/>
      <c r="Q2015" s="286"/>
      <c r="R2015" s="286"/>
      <c r="S2015" s="286"/>
      <c r="T2015" s="287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8" t="s">
        <v>185</v>
      </c>
      <c r="AU2015" s="288" t="s">
        <v>85</v>
      </c>
      <c r="AV2015" s="16" t="s">
        <v>183</v>
      </c>
      <c r="AW2015" s="16" t="s">
        <v>34</v>
      </c>
      <c r="AX2015" s="16" t="s">
        <v>83</v>
      </c>
      <c r="AY2015" s="288" t="s">
        <v>176</v>
      </c>
    </row>
    <row r="2016" s="2" customFormat="1" ht="16.5" customHeight="1">
      <c r="A2016" s="39"/>
      <c r="B2016" s="40"/>
      <c r="C2016" s="227" t="s">
        <v>1925</v>
      </c>
      <c r="D2016" s="227" t="s">
        <v>179</v>
      </c>
      <c r="E2016" s="228" t="s">
        <v>1926</v>
      </c>
      <c r="F2016" s="229" t="s">
        <v>1927</v>
      </c>
      <c r="G2016" s="230" t="s">
        <v>243</v>
      </c>
      <c r="H2016" s="231">
        <v>111.17700000000001</v>
      </c>
      <c r="I2016" s="232"/>
      <c r="J2016" s="233">
        <f>ROUND(I2016*H2016,2)</f>
        <v>0</v>
      </c>
      <c r="K2016" s="229" t="s">
        <v>225</v>
      </c>
      <c r="L2016" s="45"/>
      <c r="M2016" s="234" t="s">
        <v>1</v>
      </c>
      <c r="N2016" s="235" t="s">
        <v>41</v>
      </c>
      <c r="O2016" s="92"/>
      <c r="P2016" s="236">
        <f>O2016*H2016</f>
        <v>0</v>
      </c>
      <c r="Q2016" s="236">
        <v>0.00029999999999999997</v>
      </c>
      <c r="R2016" s="236">
        <f>Q2016*H2016</f>
        <v>0.033353099999999997</v>
      </c>
      <c r="S2016" s="236">
        <v>0</v>
      </c>
      <c r="T2016" s="237">
        <f>S2016*H2016</f>
        <v>0</v>
      </c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R2016" s="238" t="s">
        <v>324</v>
      </c>
      <c r="AT2016" s="238" t="s">
        <v>179</v>
      </c>
      <c r="AU2016" s="238" t="s">
        <v>85</v>
      </c>
      <c r="AY2016" s="18" t="s">
        <v>176</v>
      </c>
      <c r="BE2016" s="239">
        <f>IF(N2016="základní",J2016,0)</f>
        <v>0</v>
      </c>
      <c r="BF2016" s="239">
        <f>IF(N2016="snížená",J2016,0)</f>
        <v>0</v>
      </c>
      <c r="BG2016" s="239">
        <f>IF(N2016="zákl. přenesená",J2016,0)</f>
        <v>0</v>
      </c>
      <c r="BH2016" s="239">
        <f>IF(N2016="sníž. přenesená",J2016,0)</f>
        <v>0</v>
      </c>
      <c r="BI2016" s="239">
        <f>IF(N2016="nulová",J2016,0)</f>
        <v>0</v>
      </c>
      <c r="BJ2016" s="18" t="s">
        <v>83</v>
      </c>
      <c r="BK2016" s="239">
        <f>ROUND(I2016*H2016,2)</f>
        <v>0</v>
      </c>
      <c r="BL2016" s="18" t="s">
        <v>324</v>
      </c>
      <c r="BM2016" s="238" t="s">
        <v>1928</v>
      </c>
    </row>
    <row r="2017" s="2" customFormat="1">
      <c r="A2017" s="39"/>
      <c r="B2017" s="40"/>
      <c r="C2017" s="41"/>
      <c r="D2017" s="262" t="s">
        <v>194</v>
      </c>
      <c r="E2017" s="41"/>
      <c r="F2017" s="263" t="s">
        <v>1929</v>
      </c>
      <c r="G2017" s="41"/>
      <c r="H2017" s="41"/>
      <c r="I2017" s="264"/>
      <c r="J2017" s="41"/>
      <c r="K2017" s="41"/>
      <c r="L2017" s="45"/>
      <c r="M2017" s="265"/>
      <c r="N2017" s="266"/>
      <c r="O2017" s="92"/>
      <c r="P2017" s="92"/>
      <c r="Q2017" s="92"/>
      <c r="R2017" s="92"/>
      <c r="S2017" s="92"/>
      <c r="T2017" s="93"/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T2017" s="18" t="s">
        <v>194</v>
      </c>
      <c r="AU2017" s="18" t="s">
        <v>85</v>
      </c>
    </row>
    <row r="2018" s="13" customFormat="1">
      <c r="A2018" s="13"/>
      <c r="B2018" s="240"/>
      <c r="C2018" s="241"/>
      <c r="D2018" s="242" t="s">
        <v>185</v>
      </c>
      <c r="E2018" s="243" t="s">
        <v>1</v>
      </c>
      <c r="F2018" s="244" t="s">
        <v>207</v>
      </c>
      <c r="G2018" s="241"/>
      <c r="H2018" s="243" t="s">
        <v>1</v>
      </c>
      <c r="I2018" s="245"/>
      <c r="J2018" s="241"/>
      <c r="K2018" s="241"/>
      <c r="L2018" s="246"/>
      <c r="M2018" s="247"/>
      <c r="N2018" s="248"/>
      <c r="O2018" s="248"/>
      <c r="P2018" s="248"/>
      <c r="Q2018" s="248"/>
      <c r="R2018" s="248"/>
      <c r="S2018" s="248"/>
      <c r="T2018" s="24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0" t="s">
        <v>185</v>
      </c>
      <c r="AU2018" s="250" t="s">
        <v>85</v>
      </c>
      <c r="AV2018" s="13" t="s">
        <v>83</v>
      </c>
      <c r="AW2018" s="13" t="s">
        <v>34</v>
      </c>
      <c r="AX2018" s="13" t="s">
        <v>76</v>
      </c>
      <c r="AY2018" s="250" t="s">
        <v>176</v>
      </c>
    </row>
    <row r="2019" s="13" customFormat="1">
      <c r="A2019" s="13"/>
      <c r="B2019" s="240"/>
      <c r="C2019" s="241"/>
      <c r="D2019" s="242" t="s">
        <v>185</v>
      </c>
      <c r="E2019" s="243" t="s">
        <v>1</v>
      </c>
      <c r="F2019" s="244" t="s">
        <v>281</v>
      </c>
      <c r="G2019" s="241"/>
      <c r="H2019" s="243" t="s">
        <v>1</v>
      </c>
      <c r="I2019" s="245"/>
      <c r="J2019" s="241"/>
      <c r="K2019" s="241"/>
      <c r="L2019" s="246"/>
      <c r="M2019" s="247"/>
      <c r="N2019" s="248"/>
      <c r="O2019" s="248"/>
      <c r="P2019" s="248"/>
      <c r="Q2019" s="248"/>
      <c r="R2019" s="248"/>
      <c r="S2019" s="248"/>
      <c r="T2019" s="24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0" t="s">
        <v>185</v>
      </c>
      <c r="AU2019" s="250" t="s">
        <v>85</v>
      </c>
      <c r="AV2019" s="13" t="s">
        <v>83</v>
      </c>
      <c r="AW2019" s="13" t="s">
        <v>34</v>
      </c>
      <c r="AX2019" s="13" t="s">
        <v>76</v>
      </c>
      <c r="AY2019" s="250" t="s">
        <v>176</v>
      </c>
    </row>
    <row r="2020" s="13" customFormat="1">
      <c r="A2020" s="13"/>
      <c r="B2020" s="240"/>
      <c r="C2020" s="241"/>
      <c r="D2020" s="242" t="s">
        <v>185</v>
      </c>
      <c r="E2020" s="243" t="s">
        <v>1</v>
      </c>
      <c r="F2020" s="244" t="s">
        <v>188</v>
      </c>
      <c r="G2020" s="241"/>
      <c r="H2020" s="243" t="s">
        <v>1</v>
      </c>
      <c r="I2020" s="245"/>
      <c r="J2020" s="241"/>
      <c r="K2020" s="241"/>
      <c r="L2020" s="246"/>
      <c r="M2020" s="247"/>
      <c r="N2020" s="248"/>
      <c r="O2020" s="248"/>
      <c r="P2020" s="248"/>
      <c r="Q2020" s="248"/>
      <c r="R2020" s="248"/>
      <c r="S2020" s="248"/>
      <c r="T2020" s="24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0" t="s">
        <v>185</v>
      </c>
      <c r="AU2020" s="250" t="s">
        <v>85</v>
      </c>
      <c r="AV2020" s="13" t="s">
        <v>83</v>
      </c>
      <c r="AW2020" s="13" t="s">
        <v>34</v>
      </c>
      <c r="AX2020" s="13" t="s">
        <v>76</v>
      </c>
      <c r="AY2020" s="250" t="s">
        <v>176</v>
      </c>
    </row>
    <row r="2021" s="13" customFormat="1">
      <c r="A2021" s="13"/>
      <c r="B2021" s="240"/>
      <c r="C2021" s="241"/>
      <c r="D2021" s="242" t="s">
        <v>185</v>
      </c>
      <c r="E2021" s="243" t="s">
        <v>1</v>
      </c>
      <c r="F2021" s="244" t="s">
        <v>487</v>
      </c>
      <c r="G2021" s="241"/>
      <c r="H2021" s="243" t="s">
        <v>1</v>
      </c>
      <c r="I2021" s="245"/>
      <c r="J2021" s="241"/>
      <c r="K2021" s="241"/>
      <c r="L2021" s="246"/>
      <c r="M2021" s="247"/>
      <c r="N2021" s="248"/>
      <c r="O2021" s="248"/>
      <c r="P2021" s="248"/>
      <c r="Q2021" s="248"/>
      <c r="R2021" s="248"/>
      <c r="S2021" s="248"/>
      <c r="T2021" s="24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0" t="s">
        <v>185</v>
      </c>
      <c r="AU2021" s="250" t="s">
        <v>85</v>
      </c>
      <c r="AV2021" s="13" t="s">
        <v>83</v>
      </c>
      <c r="AW2021" s="13" t="s">
        <v>34</v>
      </c>
      <c r="AX2021" s="13" t="s">
        <v>76</v>
      </c>
      <c r="AY2021" s="250" t="s">
        <v>176</v>
      </c>
    </row>
    <row r="2022" s="13" customFormat="1">
      <c r="A2022" s="13"/>
      <c r="B2022" s="240"/>
      <c r="C2022" s="241"/>
      <c r="D2022" s="242" t="s">
        <v>185</v>
      </c>
      <c r="E2022" s="243" t="s">
        <v>1</v>
      </c>
      <c r="F2022" s="244" t="s">
        <v>410</v>
      </c>
      <c r="G2022" s="241"/>
      <c r="H2022" s="243" t="s">
        <v>1</v>
      </c>
      <c r="I2022" s="245"/>
      <c r="J2022" s="241"/>
      <c r="K2022" s="241"/>
      <c r="L2022" s="246"/>
      <c r="M2022" s="247"/>
      <c r="N2022" s="248"/>
      <c r="O2022" s="248"/>
      <c r="P2022" s="248"/>
      <c r="Q2022" s="248"/>
      <c r="R2022" s="248"/>
      <c r="S2022" s="248"/>
      <c r="T2022" s="249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0" t="s">
        <v>185</v>
      </c>
      <c r="AU2022" s="250" t="s">
        <v>85</v>
      </c>
      <c r="AV2022" s="13" t="s">
        <v>83</v>
      </c>
      <c r="AW2022" s="13" t="s">
        <v>34</v>
      </c>
      <c r="AX2022" s="13" t="s">
        <v>76</v>
      </c>
      <c r="AY2022" s="250" t="s">
        <v>176</v>
      </c>
    </row>
    <row r="2023" s="14" customFormat="1">
      <c r="A2023" s="14"/>
      <c r="B2023" s="251"/>
      <c r="C2023" s="252"/>
      <c r="D2023" s="242" t="s">
        <v>185</v>
      </c>
      <c r="E2023" s="253" t="s">
        <v>1</v>
      </c>
      <c r="F2023" s="254" t="s">
        <v>449</v>
      </c>
      <c r="G2023" s="252"/>
      <c r="H2023" s="255">
        <v>3.7000000000000002</v>
      </c>
      <c r="I2023" s="256"/>
      <c r="J2023" s="252"/>
      <c r="K2023" s="252"/>
      <c r="L2023" s="257"/>
      <c r="M2023" s="258"/>
      <c r="N2023" s="259"/>
      <c r="O2023" s="259"/>
      <c r="P2023" s="259"/>
      <c r="Q2023" s="259"/>
      <c r="R2023" s="259"/>
      <c r="S2023" s="259"/>
      <c r="T2023" s="260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1" t="s">
        <v>185</v>
      </c>
      <c r="AU2023" s="261" t="s">
        <v>85</v>
      </c>
      <c r="AV2023" s="14" t="s">
        <v>85</v>
      </c>
      <c r="AW2023" s="14" t="s">
        <v>34</v>
      </c>
      <c r="AX2023" s="14" t="s">
        <v>76</v>
      </c>
      <c r="AY2023" s="261" t="s">
        <v>176</v>
      </c>
    </row>
    <row r="2024" s="14" customFormat="1">
      <c r="A2024" s="14"/>
      <c r="B2024" s="251"/>
      <c r="C2024" s="252"/>
      <c r="D2024" s="242" t="s">
        <v>185</v>
      </c>
      <c r="E2024" s="253" t="s">
        <v>1</v>
      </c>
      <c r="F2024" s="254" t="s">
        <v>450</v>
      </c>
      <c r="G2024" s="252"/>
      <c r="H2024" s="255">
        <v>2.7000000000000002</v>
      </c>
      <c r="I2024" s="256"/>
      <c r="J2024" s="252"/>
      <c r="K2024" s="252"/>
      <c r="L2024" s="257"/>
      <c r="M2024" s="258"/>
      <c r="N2024" s="259"/>
      <c r="O2024" s="259"/>
      <c r="P2024" s="259"/>
      <c r="Q2024" s="259"/>
      <c r="R2024" s="259"/>
      <c r="S2024" s="259"/>
      <c r="T2024" s="260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61" t="s">
        <v>185</v>
      </c>
      <c r="AU2024" s="261" t="s">
        <v>85</v>
      </c>
      <c r="AV2024" s="14" t="s">
        <v>85</v>
      </c>
      <c r="AW2024" s="14" t="s">
        <v>34</v>
      </c>
      <c r="AX2024" s="14" t="s">
        <v>76</v>
      </c>
      <c r="AY2024" s="261" t="s">
        <v>176</v>
      </c>
    </row>
    <row r="2025" s="14" customFormat="1">
      <c r="A2025" s="14"/>
      <c r="B2025" s="251"/>
      <c r="C2025" s="252"/>
      <c r="D2025" s="242" t="s">
        <v>185</v>
      </c>
      <c r="E2025" s="253" t="s">
        <v>1</v>
      </c>
      <c r="F2025" s="254" t="s">
        <v>451</v>
      </c>
      <c r="G2025" s="252"/>
      <c r="H2025" s="255">
        <v>1.5</v>
      </c>
      <c r="I2025" s="256"/>
      <c r="J2025" s="252"/>
      <c r="K2025" s="252"/>
      <c r="L2025" s="257"/>
      <c r="M2025" s="258"/>
      <c r="N2025" s="259"/>
      <c r="O2025" s="259"/>
      <c r="P2025" s="259"/>
      <c r="Q2025" s="259"/>
      <c r="R2025" s="259"/>
      <c r="S2025" s="259"/>
      <c r="T2025" s="260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1" t="s">
        <v>185</v>
      </c>
      <c r="AU2025" s="261" t="s">
        <v>85</v>
      </c>
      <c r="AV2025" s="14" t="s">
        <v>85</v>
      </c>
      <c r="AW2025" s="14" t="s">
        <v>34</v>
      </c>
      <c r="AX2025" s="14" t="s">
        <v>76</v>
      </c>
      <c r="AY2025" s="261" t="s">
        <v>176</v>
      </c>
    </row>
    <row r="2026" s="14" customFormat="1">
      <c r="A2026" s="14"/>
      <c r="B2026" s="251"/>
      <c r="C2026" s="252"/>
      <c r="D2026" s="242" t="s">
        <v>185</v>
      </c>
      <c r="E2026" s="253" t="s">
        <v>1</v>
      </c>
      <c r="F2026" s="254" t="s">
        <v>452</v>
      </c>
      <c r="G2026" s="252"/>
      <c r="H2026" s="255">
        <v>2.2999999999999998</v>
      </c>
      <c r="I2026" s="256"/>
      <c r="J2026" s="252"/>
      <c r="K2026" s="252"/>
      <c r="L2026" s="257"/>
      <c r="M2026" s="258"/>
      <c r="N2026" s="259"/>
      <c r="O2026" s="259"/>
      <c r="P2026" s="259"/>
      <c r="Q2026" s="259"/>
      <c r="R2026" s="259"/>
      <c r="S2026" s="259"/>
      <c r="T2026" s="260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61" t="s">
        <v>185</v>
      </c>
      <c r="AU2026" s="261" t="s">
        <v>85</v>
      </c>
      <c r="AV2026" s="14" t="s">
        <v>85</v>
      </c>
      <c r="AW2026" s="14" t="s">
        <v>34</v>
      </c>
      <c r="AX2026" s="14" t="s">
        <v>76</v>
      </c>
      <c r="AY2026" s="261" t="s">
        <v>176</v>
      </c>
    </row>
    <row r="2027" s="14" customFormat="1">
      <c r="A2027" s="14"/>
      <c r="B2027" s="251"/>
      <c r="C2027" s="252"/>
      <c r="D2027" s="242" t="s">
        <v>185</v>
      </c>
      <c r="E2027" s="253" t="s">
        <v>1</v>
      </c>
      <c r="F2027" s="254" t="s">
        <v>453</v>
      </c>
      <c r="G2027" s="252"/>
      <c r="H2027" s="255">
        <v>1.8</v>
      </c>
      <c r="I2027" s="256"/>
      <c r="J2027" s="252"/>
      <c r="K2027" s="252"/>
      <c r="L2027" s="257"/>
      <c r="M2027" s="258"/>
      <c r="N2027" s="259"/>
      <c r="O2027" s="259"/>
      <c r="P2027" s="259"/>
      <c r="Q2027" s="259"/>
      <c r="R2027" s="259"/>
      <c r="S2027" s="259"/>
      <c r="T2027" s="260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1" t="s">
        <v>185</v>
      </c>
      <c r="AU2027" s="261" t="s">
        <v>85</v>
      </c>
      <c r="AV2027" s="14" t="s">
        <v>85</v>
      </c>
      <c r="AW2027" s="14" t="s">
        <v>34</v>
      </c>
      <c r="AX2027" s="14" t="s">
        <v>76</v>
      </c>
      <c r="AY2027" s="261" t="s">
        <v>176</v>
      </c>
    </row>
    <row r="2028" s="14" customFormat="1">
      <c r="A2028" s="14"/>
      <c r="B2028" s="251"/>
      <c r="C2028" s="252"/>
      <c r="D2028" s="242" t="s">
        <v>185</v>
      </c>
      <c r="E2028" s="253" t="s">
        <v>1</v>
      </c>
      <c r="F2028" s="254" t="s">
        <v>454</v>
      </c>
      <c r="G2028" s="252"/>
      <c r="H2028" s="255">
        <v>1.7</v>
      </c>
      <c r="I2028" s="256"/>
      <c r="J2028" s="252"/>
      <c r="K2028" s="252"/>
      <c r="L2028" s="257"/>
      <c r="M2028" s="258"/>
      <c r="N2028" s="259"/>
      <c r="O2028" s="259"/>
      <c r="P2028" s="259"/>
      <c r="Q2028" s="259"/>
      <c r="R2028" s="259"/>
      <c r="S2028" s="259"/>
      <c r="T2028" s="260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1" t="s">
        <v>185</v>
      </c>
      <c r="AU2028" s="261" t="s">
        <v>85</v>
      </c>
      <c r="AV2028" s="14" t="s">
        <v>85</v>
      </c>
      <c r="AW2028" s="14" t="s">
        <v>34</v>
      </c>
      <c r="AX2028" s="14" t="s">
        <v>76</v>
      </c>
      <c r="AY2028" s="261" t="s">
        <v>176</v>
      </c>
    </row>
    <row r="2029" s="15" customFormat="1">
      <c r="A2029" s="15"/>
      <c r="B2029" s="267"/>
      <c r="C2029" s="268"/>
      <c r="D2029" s="242" t="s">
        <v>185</v>
      </c>
      <c r="E2029" s="269" t="s">
        <v>1</v>
      </c>
      <c r="F2029" s="270" t="s">
        <v>291</v>
      </c>
      <c r="G2029" s="268"/>
      <c r="H2029" s="271">
        <v>13.699999999999999</v>
      </c>
      <c r="I2029" s="272"/>
      <c r="J2029" s="268"/>
      <c r="K2029" s="268"/>
      <c r="L2029" s="273"/>
      <c r="M2029" s="274"/>
      <c r="N2029" s="275"/>
      <c r="O2029" s="275"/>
      <c r="P2029" s="275"/>
      <c r="Q2029" s="275"/>
      <c r="R2029" s="275"/>
      <c r="S2029" s="275"/>
      <c r="T2029" s="276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77" t="s">
        <v>185</v>
      </c>
      <c r="AU2029" s="277" t="s">
        <v>85</v>
      </c>
      <c r="AV2029" s="15" t="s">
        <v>177</v>
      </c>
      <c r="AW2029" s="15" t="s">
        <v>34</v>
      </c>
      <c r="AX2029" s="15" t="s">
        <v>76</v>
      </c>
      <c r="AY2029" s="277" t="s">
        <v>176</v>
      </c>
    </row>
    <row r="2030" s="13" customFormat="1">
      <c r="A2030" s="13"/>
      <c r="B2030" s="240"/>
      <c r="C2030" s="241"/>
      <c r="D2030" s="242" t="s">
        <v>185</v>
      </c>
      <c r="E2030" s="243" t="s">
        <v>1</v>
      </c>
      <c r="F2030" s="244" t="s">
        <v>417</v>
      </c>
      <c r="G2030" s="241"/>
      <c r="H2030" s="243" t="s">
        <v>1</v>
      </c>
      <c r="I2030" s="245"/>
      <c r="J2030" s="241"/>
      <c r="K2030" s="241"/>
      <c r="L2030" s="246"/>
      <c r="M2030" s="247"/>
      <c r="N2030" s="248"/>
      <c r="O2030" s="248"/>
      <c r="P2030" s="248"/>
      <c r="Q2030" s="248"/>
      <c r="R2030" s="248"/>
      <c r="S2030" s="248"/>
      <c r="T2030" s="24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0" t="s">
        <v>185</v>
      </c>
      <c r="AU2030" s="250" t="s">
        <v>85</v>
      </c>
      <c r="AV2030" s="13" t="s">
        <v>83</v>
      </c>
      <c r="AW2030" s="13" t="s">
        <v>34</v>
      </c>
      <c r="AX2030" s="13" t="s">
        <v>76</v>
      </c>
      <c r="AY2030" s="250" t="s">
        <v>176</v>
      </c>
    </row>
    <row r="2031" s="14" customFormat="1">
      <c r="A2031" s="14"/>
      <c r="B2031" s="251"/>
      <c r="C2031" s="252"/>
      <c r="D2031" s="242" t="s">
        <v>185</v>
      </c>
      <c r="E2031" s="253" t="s">
        <v>1</v>
      </c>
      <c r="F2031" s="254" t="s">
        <v>455</v>
      </c>
      <c r="G2031" s="252"/>
      <c r="H2031" s="255">
        <v>6</v>
      </c>
      <c r="I2031" s="256"/>
      <c r="J2031" s="252"/>
      <c r="K2031" s="252"/>
      <c r="L2031" s="257"/>
      <c r="M2031" s="258"/>
      <c r="N2031" s="259"/>
      <c r="O2031" s="259"/>
      <c r="P2031" s="259"/>
      <c r="Q2031" s="259"/>
      <c r="R2031" s="259"/>
      <c r="S2031" s="259"/>
      <c r="T2031" s="260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1" t="s">
        <v>185</v>
      </c>
      <c r="AU2031" s="261" t="s">
        <v>85</v>
      </c>
      <c r="AV2031" s="14" t="s">
        <v>85</v>
      </c>
      <c r="AW2031" s="14" t="s">
        <v>34</v>
      </c>
      <c r="AX2031" s="14" t="s">
        <v>76</v>
      </c>
      <c r="AY2031" s="261" t="s">
        <v>176</v>
      </c>
    </row>
    <row r="2032" s="15" customFormat="1">
      <c r="A2032" s="15"/>
      <c r="B2032" s="267"/>
      <c r="C2032" s="268"/>
      <c r="D2032" s="242" t="s">
        <v>185</v>
      </c>
      <c r="E2032" s="269" t="s">
        <v>1</v>
      </c>
      <c r="F2032" s="270" t="s">
        <v>291</v>
      </c>
      <c r="G2032" s="268"/>
      <c r="H2032" s="271">
        <v>6</v>
      </c>
      <c r="I2032" s="272"/>
      <c r="J2032" s="268"/>
      <c r="K2032" s="268"/>
      <c r="L2032" s="273"/>
      <c r="M2032" s="274"/>
      <c r="N2032" s="275"/>
      <c r="O2032" s="275"/>
      <c r="P2032" s="275"/>
      <c r="Q2032" s="275"/>
      <c r="R2032" s="275"/>
      <c r="S2032" s="275"/>
      <c r="T2032" s="276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77" t="s">
        <v>185</v>
      </c>
      <c r="AU2032" s="277" t="s">
        <v>85</v>
      </c>
      <c r="AV2032" s="15" t="s">
        <v>177</v>
      </c>
      <c r="AW2032" s="15" t="s">
        <v>34</v>
      </c>
      <c r="AX2032" s="15" t="s">
        <v>76</v>
      </c>
      <c r="AY2032" s="277" t="s">
        <v>176</v>
      </c>
    </row>
    <row r="2033" s="13" customFormat="1">
      <c r="A2033" s="13"/>
      <c r="B2033" s="240"/>
      <c r="C2033" s="241"/>
      <c r="D2033" s="242" t="s">
        <v>185</v>
      </c>
      <c r="E2033" s="243" t="s">
        <v>1</v>
      </c>
      <c r="F2033" s="244" t="s">
        <v>419</v>
      </c>
      <c r="G2033" s="241"/>
      <c r="H2033" s="243" t="s">
        <v>1</v>
      </c>
      <c r="I2033" s="245"/>
      <c r="J2033" s="241"/>
      <c r="K2033" s="241"/>
      <c r="L2033" s="246"/>
      <c r="M2033" s="247"/>
      <c r="N2033" s="248"/>
      <c r="O2033" s="248"/>
      <c r="P2033" s="248"/>
      <c r="Q2033" s="248"/>
      <c r="R2033" s="248"/>
      <c r="S2033" s="248"/>
      <c r="T2033" s="249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0" t="s">
        <v>185</v>
      </c>
      <c r="AU2033" s="250" t="s">
        <v>85</v>
      </c>
      <c r="AV2033" s="13" t="s">
        <v>83</v>
      </c>
      <c r="AW2033" s="13" t="s">
        <v>34</v>
      </c>
      <c r="AX2033" s="13" t="s">
        <v>76</v>
      </c>
      <c r="AY2033" s="250" t="s">
        <v>176</v>
      </c>
    </row>
    <row r="2034" s="14" customFormat="1">
      <c r="A2034" s="14"/>
      <c r="B2034" s="251"/>
      <c r="C2034" s="252"/>
      <c r="D2034" s="242" t="s">
        <v>185</v>
      </c>
      <c r="E2034" s="253" t="s">
        <v>1</v>
      </c>
      <c r="F2034" s="254" t="s">
        <v>456</v>
      </c>
      <c r="G2034" s="252"/>
      <c r="H2034" s="255">
        <v>20</v>
      </c>
      <c r="I2034" s="256"/>
      <c r="J2034" s="252"/>
      <c r="K2034" s="252"/>
      <c r="L2034" s="257"/>
      <c r="M2034" s="258"/>
      <c r="N2034" s="259"/>
      <c r="O2034" s="259"/>
      <c r="P2034" s="259"/>
      <c r="Q2034" s="259"/>
      <c r="R2034" s="259"/>
      <c r="S2034" s="259"/>
      <c r="T2034" s="260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1" t="s">
        <v>185</v>
      </c>
      <c r="AU2034" s="261" t="s">
        <v>85</v>
      </c>
      <c r="AV2034" s="14" t="s">
        <v>85</v>
      </c>
      <c r="AW2034" s="14" t="s">
        <v>34</v>
      </c>
      <c r="AX2034" s="14" t="s">
        <v>76</v>
      </c>
      <c r="AY2034" s="261" t="s">
        <v>176</v>
      </c>
    </row>
    <row r="2035" s="14" customFormat="1">
      <c r="A2035" s="14"/>
      <c r="B2035" s="251"/>
      <c r="C2035" s="252"/>
      <c r="D2035" s="242" t="s">
        <v>185</v>
      </c>
      <c r="E2035" s="253" t="s">
        <v>1</v>
      </c>
      <c r="F2035" s="254" t="s">
        <v>457</v>
      </c>
      <c r="G2035" s="252"/>
      <c r="H2035" s="255">
        <v>1.8</v>
      </c>
      <c r="I2035" s="256"/>
      <c r="J2035" s="252"/>
      <c r="K2035" s="252"/>
      <c r="L2035" s="257"/>
      <c r="M2035" s="258"/>
      <c r="N2035" s="259"/>
      <c r="O2035" s="259"/>
      <c r="P2035" s="259"/>
      <c r="Q2035" s="259"/>
      <c r="R2035" s="259"/>
      <c r="S2035" s="259"/>
      <c r="T2035" s="260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61" t="s">
        <v>185</v>
      </c>
      <c r="AU2035" s="261" t="s">
        <v>85</v>
      </c>
      <c r="AV2035" s="14" t="s">
        <v>85</v>
      </c>
      <c r="AW2035" s="14" t="s">
        <v>34</v>
      </c>
      <c r="AX2035" s="14" t="s">
        <v>76</v>
      </c>
      <c r="AY2035" s="261" t="s">
        <v>176</v>
      </c>
    </row>
    <row r="2036" s="14" customFormat="1">
      <c r="A2036" s="14"/>
      <c r="B2036" s="251"/>
      <c r="C2036" s="252"/>
      <c r="D2036" s="242" t="s">
        <v>185</v>
      </c>
      <c r="E2036" s="253" t="s">
        <v>1</v>
      </c>
      <c r="F2036" s="254" t="s">
        <v>458</v>
      </c>
      <c r="G2036" s="252"/>
      <c r="H2036" s="255">
        <v>22.399999999999999</v>
      </c>
      <c r="I2036" s="256"/>
      <c r="J2036" s="252"/>
      <c r="K2036" s="252"/>
      <c r="L2036" s="257"/>
      <c r="M2036" s="258"/>
      <c r="N2036" s="259"/>
      <c r="O2036" s="259"/>
      <c r="P2036" s="259"/>
      <c r="Q2036" s="259"/>
      <c r="R2036" s="259"/>
      <c r="S2036" s="259"/>
      <c r="T2036" s="260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61" t="s">
        <v>185</v>
      </c>
      <c r="AU2036" s="261" t="s">
        <v>85</v>
      </c>
      <c r="AV2036" s="14" t="s">
        <v>85</v>
      </c>
      <c r="AW2036" s="14" t="s">
        <v>34</v>
      </c>
      <c r="AX2036" s="14" t="s">
        <v>76</v>
      </c>
      <c r="AY2036" s="261" t="s">
        <v>176</v>
      </c>
    </row>
    <row r="2037" s="15" customFormat="1">
      <c r="A2037" s="15"/>
      <c r="B2037" s="267"/>
      <c r="C2037" s="268"/>
      <c r="D2037" s="242" t="s">
        <v>185</v>
      </c>
      <c r="E2037" s="269" t="s">
        <v>1</v>
      </c>
      <c r="F2037" s="270" t="s">
        <v>291</v>
      </c>
      <c r="G2037" s="268"/>
      <c r="H2037" s="271">
        <v>44.200000000000003</v>
      </c>
      <c r="I2037" s="272"/>
      <c r="J2037" s="268"/>
      <c r="K2037" s="268"/>
      <c r="L2037" s="273"/>
      <c r="M2037" s="274"/>
      <c r="N2037" s="275"/>
      <c r="O2037" s="275"/>
      <c r="P2037" s="275"/>
      <c r="Q2037" s="275"/>
      <c r="R2037" s="275"/>
      <c r="S2037" s="275"/>
      <c r="T2037" s="276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77" t="s">
        <v>185</v>
      </c>
      <c r="AU2037" s="277" t="s">
        <v>85</v>
      </c>
      <c r="AV2037" s="15" t="s">
        <v>177</v>
      </c>
      <c r="AW2037" s="15" t="s">
        <v>34</v>
      </c>
      <c r="AX2037" s="15" t="s">
        <v>76</v>
      </c>
      <c r="AY2037" s="277" t="s">
        <v>176</v>
      </c>
    </row>
    <row r="2038" s="13" customFormat="1">
      <c r="A2038" s="13"/>
      <c r="B2038" s="240"/>
      <c r="C2038" s="241"/>
      <c r="D2038" s="242" t="s">
        <v>185</v>
      </c>
      <c r="E2038" s="243" t="s">
        <v>1</v>
      </c>
      <c r="F2038" s="244" t="s">
        <v>423</v>
      </c>
      <c r="G2038" s="241"/>
      <c r="H2038" s="243" t="s">
        <v>1</v>
      </c>
      <c r="I2038" s="245"/>
      <c r="J2038" s="241"/>
      <c r="K2038" s="241"/>
      <c r="L2038" s="246"/>
      <c r="M2038" s="247"/>
      <c r="N2038" s="248"/>
      <c r="O2038" s="248"/>
      <c r="P2038" s="248"/>
      <c r="Q2038" s="248"/>
      <c r="R2038" s="248"/>
      <c r="S2038" s="248"/>
      <c r="T2038" s="24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0" t="s">
        <v>185</v>
      </c>
      <c r="AU2038" s="250" t="s">
        <v>85</v>
      </c>
      <c r="AV2038" s="13" t="s">
        <v>83</v>
      </c>
      <c r="AW2038" s="13" t="s">
        <v>34</v>
      </c>
      <c r="AX2038" s="13" t="s">
        <v>76</v>
      </c>
      <c r="AY2038" s="250" t="s">
        <v>176</v>
      </c>
    </row>
    <row r="2039" s="14" customFormat="1">
      <c r="A2039" s="14"/>
      <c r="B2039" s="251"/>
      <c r="C2039" s="252"/>
      <c r="D2039" s="242" t="s">
        <v>185</v>
      </c>
      <c r="E2039" s="253" t="s">
        <v>1</v>
      </c>
      <c r="F2039" s="254" t="s">
        <v>459</v>
      </c>
      <c r="G2039" s="252"/>
      <c r="H2039" s="255">
        <v>10.6</v>
      </c>
      <c r="I2039" s="256"/>
      <c r="J2039" s="252"/>
      <c r="K2039" s="252"/>
      <c r="L2039" s="257"/>
      <c r="M2039" s="258"/>
      <c r="N2039" s="259"/>
      <c r="O2039" s="259"/>
      <c r="P2039" s="259"/>
      <c r="Q2039" s="259"/>
      <c r="R2039" s="259"/>
      <c r="S2039" s="259"/>
      <c r="T2039" s="260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61" t="s">
        <v>185</v>
      </c>
      <c r="AU2039" s="261" t="s">
        <v>85</v>
      </c>
      <c r="AV2039" s="14" t="s">
        <v>85</v>
      </c>
      <c r="AW2039" s="14" t="s">
        <v>34</v>
      </c>
      <c r="AX2039" s="14" t="s">
        <v>76</v>
      </c>
      <c r="AY2039" s="261" t="s">
        <v>176</v>
      </c>
    </row>
    <row r="2040" s="15" customFormat="1">
      <c r="A2040" s="15"/>
      <c r="B2040" s="267"/>
      <c r="C2040" s="268"/>
      <c r="D2040" s="242" t="s">
        <v>185</v>
      </c>
      <c r="E2040" s="269" t="s">
        <v>1</v>
      </c>
      <c r="F2040" s="270" t="s">
        <v>291</v>
      </c>
      <c r="G2040" s="268"/>
      <c r="H2040" s="271">
        <v>10.6</v>
      </c>
      <c r="I2040" s="272"/>
      <c r="J2040" s="268"/>
      <c r="K2040" s="268"/>
      <c r="L2040" s="273"/>
      <c r="M2040" s="274"/>
      <c r="N2040" s="275"/>
      <c r="O2040" s="275"/>
      <c r="P2040" s="275"/>
      <c r="Q2040" s="275"/>
      <c r="R2040" s="275"/>
      <c r="S2040" s="275"/>
      <c r="T2040" s="276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77" t="s">
        <v>185</v>
      </c>
      <c r="AU2040" s="277" t="s">
        <v>85</v>
      </c>
      <c r="AV2040" s="15" t="s">
        <v>177</v>
      </c>
      <c r="AW2040" s="15" t="s">
        <v>34</v>
      </c>
      <c r="AX2040" s="15" t="s">
        <v>76</v>
      </c>
      <c r="AY2040" s="277" t="s">
        <v>176</v>
      </c>
    </row>
    <row r="2041" s="13" customFormat="1">
      <c r="A2041" s="13"/>
      <c r="B2041" s="240"/>
      <c r="C2041" s="241"/>
      <c r="D2041" s="242" t="s">
        <v>185</v>
      </c>
      <c r="E2041" s="243" t="s">
        <v>1</v>
      </c>
      <c r="F2041" s="244" t="s">
        <v>1918</v>
      </c>
      <c r="G2041" s="241"/>
      <c r="H2041" s="243" t="s">
        <v>1</v>
      </c>
      <c r="I2041" s="245"/>
      <c r="J2041" s="241"/>
      <c r="K2041" s="241"/>
      <c r="L2041" s="246"/>
      <c r="M2041" s="247"/>
      <c r="N2041" s="248"/>
      <c r="O2041" s="248"/>
      <c r="P2041" s="248"/>
      <c r="Q2041" s="248"/>
      <c r="R2041" s="248"/>
      <c r="S2041" s="248"/>
      <c r="T2041" s="24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0" t="s">
        <v>185</v>
      </c>
      <c r="AU2041" s="250" t="s">
        <v>85</v>
      </c>
      <c r="AV2041" s="13" t="s">
        <v>83</v>
      </c>
      <c r="AW2041" s="13" t="s">
        <v>34</v>
      </c>
      <c r="AX2041" s="13" t="s">
        <v>76</v>
      </c>
      <c r="AY2041" s="250" t="s">
        <v>176</v>
      </c>
    </row>
    <row r="2042" s="14" customFormat="1">
      <c r="A2042" s="14"/>
      <c r="B2042" s="251"/>
      <c r="C2042" s="252"/>
      <c r="D2042" s="242" t="s">
        <v>185</v>
      </c>
      <c r="E2042" s="253" t="s">
        <v>1</v>
      </c>
      <c r="F2042" s="254" t="s">
        <v>1919</v>
      </c>
      <c r="G2042" s="252"/>
      <c r="H2042" s="255">
        <v>5.0300000000000002</v>
      </c>
      <c r="I2042" s="256"/>
      <c r="J2042" s="252"/>
      <c r="K2042" s="252"/>
      <c r="L2042" s="257"/>
      <c r="M2042" s="258"/>
      <c r="N2042" s="259"/>
      <c r="O2042" s="259"/>
      <c r="P2042" s="259"/>
      <c r="Q2042" s="259"/>
      <c r="R2042" s="259"/>
      <c r="S2042" s="259"/>
      <c r="T2042" s="260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61" t="s">
        <v>185</v>
      </c>
      <c r="AU2042" s="261" t="s">
        <v>85</v>
      </c>
      <c r="AV2042" s="14" t="s">
        <v>85</v>
      </c>
      <c r="AW2042" s="14" t="s">
        <v>34</v>
      </c>
      <c r="AX2042" s="14" t="s">
        <v>76</v>
      </c>
      <c r="AY2042" s="261" t="s">
        <v>176</v>
      </c>
    </row>
    <row r="2043" s="15" customFormat="1">
      <c r="A2043" s="15"/>
      <c r="B2043" s="267"/>
      <c r="C2043" s="268"/>
      <c r="D2043" s="242" t="s">
        <v>185</v>
      </c>
      <c r="E2043" s="269" t="s">
        <v>1</v>
      </c>
      <c r="F2043" s="270" t="s">
        <v>291</v>
      </c>
      <c r="G2043" s="268"/>
      <c r="H2043" s="271">
        <v>5.0300000000000002</v>
      </c>
      <c r="I2043" s="272"/>
      <c r="J2043" s="268"/>
      <c r="K2043" s="268"/>
      <c r="L2043" s="273"/>
      <c r="M2043" s="274"/>
      <c r="N2043" s="275"/>
      <c r="O2043" s="275"/>
      <c r="P2043" s="275"/>
      <c r="Q2043" s="275"/>
      <c r="R2043" s="275"/>
      <c r="S2043" s="275"/>
      <c r="T2043" s="276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77" t="s">
        <v>185</v>
      </c>
      <c r="AU2043" s="277" t="s">
        <v>85</v>
      </c>
      <c r="AV2043" s="15" t="s">
        <v>177</v>
      </c>
      <c r="AW2043" s="15" t="s">
        <v>34</v>
      </c>
      <c r="AX2043" s="15" t="s">
        <v>76</v>
      </c>
      <c r="AY2043" s="277" t="s">
        <v>176</v>
      </c>
    </row>
    <row r="2044" s="13" customFormat="1">
      <c r="A2044" s="13"/>
      <c r="B2044" s="240"/>
      <c r="C2044" s="241"/>
      <c r="D2044" s="242" t="s">
        <v>185</v>
      </c>
      <c r="E2044" s="243" t="s">
        <v>1</v>
      </c>
      <c r="F2044" s="244" t="s">
        <v>1920</v>
      </c>
      <c r="G2044" s="241"/>
      <c r="H2044" s="243" t="s">
        <v>1</v>
      </c>
      <c r="I2044" s="245"/>
      <c r="J2044" s="241"/>
      <c r="K2044" s="241"/>
      <c r="L2044" s="246"/>
      <c r="M2044" s="247"/>
      <c r="N2044" s="248"/>
      <c r="O2044" s="248"/>
      <c r="P2044" s="248"/>
      <c r="Q2044" s="248"/>
      <c r="R2044" s="248"/>
      <c r="S2044" s="248"/>
      <c r="T2044" s="249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0" t="s">
        <v>185</v>
      </c>
      <c r="AU2044" s="250" t="s">
        <v>85</v>
      </c>
      <c r="AV2044" s="13" t="s">
        <v>83</v>
      </c>
      <c r="AW2044" s="13" t="s">
        <v>34</v>
      </c>
      <c r="AX2044" s="13" t="s">
        <v>76</v>
      </c>
      <c r="AY2044" s="250" t="s">
        <v>176</v>
      </c>
    </row>
    <row r="2045" s="13" customFormat="1">
      <c r="A2045" s="13"/>
      <c r="B2045" s="240"/>
      <c r="C2045" s="241"/>
      <c r="D2045" s="242" t="s">
        <v>185</v>
      </c>
      <c r="E2045" s="243" t="s">
        <v>1</v>
      </c>
      <c r="F2045" s="244" t="s">
        <v>1921</v>
      </c>
      <c r="G2045" s="241"/>
      <c r="H2045" s="243" t="s">
        <v>1</v>
      </c>
      <c r="I2045" s="245"/>
      <c r="J2045" s="241"/>
      <c r="K2045" s="241"/>
      <c r="L2045" s="246"/>
      <c r="M2045" s="247"/>
      <c r="N2045" s="248"/>
      <c r="O2045" s="248"/>
      <c r="P2045" s="248"/>
      <c r="Q2045" s="248"/>
      <c r="R2045" s="248"/>
      <c r="S2045" s="248"/>
      <c r="T2045" s="249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0" t="s">
        <v>185</v>
      </c>
      <c r="AU2045" s="250" t="s">
        <v>85</v>
      </c>
      <c r="AV2045" s="13" t="s">
        <v>83</v>
      </c>
      <c r="AW2045" s="13" t="s">
        <v>34</v>
      </c>
      <c r="AX2045" s="13" t="s">
        <v>76</v>
      </c>
      <c r="AY2045" s="250" t="s">
        <v>176</v>
      </c>
    </row>
    <row r="2046" s="14" customFormat="1">
      <c r="A2046" s="14"/>
      <c r="B2046" s="251"/>
      <c r="C2046" s="252"/>
      <c r="D2046" s="242" t="s">
        <v>185</v>
      </c>
      <c r="E2046" s="253" t="s">
        <v>1</v>
      </c>
      <c r="F2046" s="254" t="s">
        <v>1922</v>
      </c>
      <c r="G2046" s="252"/>
      <c r="H2046" s="255">
        <v>23.814</v>
      </c>
      <c r="I2046" s="256"/>
      <c r="J2046" s="252"/>
      <c r="K2046" s="252"/>
      <c r="L2046" s="257"/>
      <c r="M2046" s="258"/>
      <c r="N2046" s="259"/>
      <c r="O2046" s="259"/>
      <c r="P2046" s="259"/>
      <c r="Q2046" s="259"/>
      <c r="R2046" s="259"/>
      <c r="S2046" s="259"/>
      <c r="T2046" s="260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1" t="s">
        <v>185</v>
      </c>
      <c r="AU2046" s="261" t="s">
        <v>85</v>
      </c>
      <c r="AV2046" s="14" t="s">
        <v>85</v>
      </c>
      <c r="AW2046" s="14" t="s">
        <v>34</v>
      </c>
      <c r="AX2046" s="14" t="s">
        <v>76</v>
      </c>
      <c r="AY2046" s="261" t="s">
        <v>176</v>
      </c>
    </row>
    <row r="2047" s="14" customFormat="1">
      <c r="A2047" s="14"/>
      <c r="B2047" s="251"/>
      <c r="C2047" s="252"/>
      <c r="D2047" s="242" t="s">
        <v>185</v>
      </c>
      <c r="E2047" s="253" t="s">
        <v>1</v>
      </c>
      <c r="F2047" s="254" t="s">
        <v>1923</v>
      </c>
      <c r="G2047" s="252"/>
      <c r="H2047" s="255">
        <v>7.2625000000000002</v>
      </c>
      <c r="I2047" s="256"/>
      <c r="J2047" s="252"/>
      <c r="K2047" s="252"/>
      <c r="L2047" s="257"/>
      <c r="M2047" s="258"/>
      <c r="N2047" s="259"/>
      <c r="O2047" s="259"/>
      <c r="P2047" s="259"/>
      <c r="Q2047" s="259"/>
      <c r="R2047" s="259"/>
      <c r="S2047" s="259"/>
      <c r="T2047" s="260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61" t="s">
        <v>185</v>
      </c>
      <c r="AU2047" s="261" t="s">
        <v>85</v>
      </c>
      <c r="AV2047" s="14" t="s">
        <v>85</v>
      </c>
      <c r="AW2047" s="14" t="s">
        <v>34</v>
      </c>
      <c r="AX2047" s="14" t="s">
        <v>76</v>
      </c>
      <c r="AY2047" s="261" t="s">
        <v>176</v>
      </c>
    </row>
    <row r="2048" s="15" customFormat="1">
      <c r="A2048" s="15"/>
      <c r="B2048" s="267"/>
      <c r="C2048" s="268"/>
      <c r="D2048" s="242" t="s">
        <v>185</v>
      </c>
      <c r="E2048" s="269" t="s">
        <v>1</v>
      </c>
      <c r="F2048" s="270" t="s">
        <v>291</v>
      </c>
      <c r="G2048" s="268"/>
      <c r="H2048" s="271">
        <v>31.076499999999999</v>
      </c>
      <c r="I2048" s="272"/>
      <c r="J2048" s="268"/>
      <c r="K2048" s="268"/>
      <c r="L2048" s="273"/>
      <c r="M2048" s="274"/>
      <c r="N2048" s="275"/>
      <c r="O2048" s="275"/>
      <c r="P2048" s="275"/>
      <c r="Q2048" s="275"/>
      <c r="R2048" s="275"/>
      <c r="S2048" s="275"/>
      <c r="T2048" s="276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77" t="s">
        <v>185</v>
      </c>
      <c r="AU2048" s="277" t="s">
        <v>85</v>
      </c>
      <c r="AV2048" s="15" t="s">
        <v>177</v>
      </c>
      <c r="AW2048" s="15" t="s">
        <v>34</v>
      </c>
      <c r="AX2048" s="15" t="s">
        <v>76</v>
      </c>
      <c r="AY2048" s="277" t="s">
        <v>176</v>
      </c>
    </row>
    <row r="2049" s="13" customFormat="1">
      <c r="A2049" s="13"/>
      <c r="B2049" s="240"/>
      <c r="C2049" s="241"/>
      <c r="D2049" s="242" t="s">
        <v>185</v>
      </c>
      <c r="E2049" s="243" t="s">
        <v>1</v>
      </c>
      <c r="F2049" s="244" t="s">
        <v>381</v>
      </c>
      <c r="G2049" s="241"/>
      <c r="H2049" s="243" t="s">
        <v>1</v>
      </c>
      <c r="I2049" s="245"/>
      <c r="J2049" s="241"/>
      <c r="K2049" s="241"/>
      <c r="L2049" s="246"/>
      <c r="M2049" s="247"/>
      <c r="N2049" s="248"/>
      <c r="O2049" s="248"/>
      <c r="P2049" s="248"/>
      <c r="Q2049" s="248"/>
      <c r="R2049" s="248"/>
      <c r="S2049" s="248"/>
      <c r="T2049" s="249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0" t="s">
        <v>185</v>
      </c>
      <c r="AU2049" s="250" t="s">
        <v>85</v>
      </c>
      <c r="AV2049" s="13" t="s">
        <v>83</v>
      </c>
      <c r="AW2049" s="13" t="s">
        <v>34</v>
      </c>
      <c r="AX2049" s="13" t="s">
        <v>76</v>
      </c>
      <c r="AY2049" s="250" t="s">
        <v>176</v>
      </c>
    </row>
    <row r="2050" s="14" customFormat="1">
      <c r="A2050" s="14"/>
      <c r="B2050" s="251"/>
      <c r="C2050" s="252"/>
      <c r="D2050" s="242" t="s">
        <v>185</v>
      </c>
      <c r="E2050" s="253" t="s">
        <v>1</v>
      </c>
      <c r="F2050" s="254" t="s">
        <v>1924</v>
      </c>
      <c r="G2050" s="252"/>
      <c r="H2050" s="255">
        <v>0.56999999999999995</v>
      </c>
      <c r="I2050" s="256"/>
      <c r="J2050" s="252"/>
      <c r="K2050" s="252"/>
      <c r="L2050" s="257"/>
      <c r="M2050" s="258"/>
      <c r="N2050" s="259"/>
      <c r="O2050" s="259"/>
      <c r="P2050" s="259"/>
      <c r="Q2050" s="259"/>
      <c r="R2050" s="259"/>
      <c r="S2050" s="259"/>
      <c r="T2050" s="260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1" t="s">
        <v>185</v>
      </c>
      <c r="AU2050" s="261" t="s">
        <v>85</v>
      </c>
      <c r="AV2050" s="14" t="s">
        <v>85</v>
      </c>
      <c r="AW2050" s="14" t="s">
        <v>34</v>
      </c>
      <c r="AX2050" s="14" t="s">
        <v>76</v>
      </c>
      <c r="AY2050" s="261" t="s">
        <v>176</v>
      </c>
    </row>
    <row r="2051" s="16" customFormat="1">
      <c r="A2051" s="16"/>
      <c r="B2051" s="278"/>
      <c r="C2051" s="279"/>
      <c r="D2051" s="242" t="s">
        <v>185</v>
      </c>
      <c r="E2051" s="280" t="s">
        <v>1</v>
      </c>
      <c r="F2051" s="281" t="s">
        <v>307</v>
      </c>
      <c r="G2051" s="279"/>
      <c r="H2051" s="282">
        <v>111.1765</v>
      </c>
      <c r="I2051" s="283"/>
      <c r="J2051" s="279"/>
      <c r="K2051" s="279"/>
      <c r="L2051" s="284"/>
      <c r="M2051" s="285"/>
      <c r="N2051" s="286"/>
      <c r="O2051" s="286"/>
      <c r="P2051" s="286"/>
      <c r="Q2051" s="286"/>
      <c r="R2051" s="286"/>
      <c r="S2051" s="286"/>
      <c r="T2051" s="287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T2051" s="288" t="s">
        <v>185</v>
      </c>
      <c r="AU2051" s="288" t="s">
        <v>85</v>
      </c>
      <c r="AV2051" s="16" t="s">
        <v>183</v>
      </c>
      <c r="AW2051" s="16" t="s">
        <v>34</v>
      </c>
      <c r="AX2051" s="16" t="s">
        <v>83</v>
      </c>
      <c r="AY2051" s="288" t="s">
        <v>176</v>
      </c>
    </row>
    <row r="2052" s="2" customFormat="1" ht="24.15" customHeight="1">
      <c r="A2052" s="39"/>
      <c r="B2052" s="40"/>
      <c r="C2052" s="227" t="s">
        <v>1930</v>
      </c>
      <c r="D2052" s="227" t="s">
        <v>179</v>
      </c>
      <c r="E2052" s="228" t="s">
        <v>1931</v>
      </c>
      <c r="F2052" s="229" t="s">
        <v>1932</v>
      </c>
      <c r="G2052" s="230" t="s">
        <v>243</v>
      </c>
      <c r="H2052" s="231">
        <v>8.9199999999999999</v>
      </c>
      <c r="I2052" s="232"/>
      <c r="J2052" s="233">
        <f>ROUND(I2052*H2052,2)</f>
        <v>0</v>
      </c>
      <c r="K2052" s="229" t="s">
        <v>225</v>
      </c>
      <c r="L2052" s="45"/>
      <c r="M2052" s="234" t="s">
        <v>1</v>
      </c>
      <c r="N2052" s="235" t="s">
        <v>41</v>
      </c>
      <c r="O2052" s="92"/>
      <c r="P2052" s="236">
        <f>O2052*H2052</f>
        <v>0</v>
      </c>
      <c r="Q2052" s="236">
        <v>0.025499999999999998</v>
      </c>
      <c r="R2052" s="236">
        <f>Q2052*H2052</f>
        <v>0.22746</v>
      </c>
      <c r="S2052" s="236">
        <v>0</v>
      </c>
      <c r="T2052" s="237">
        <f>S2052*H2052</f>
        <v>0</v>
      </c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R2052" s="238" t="s">
        <v>324</v>
      </c>
      <c r="AT2052" s="238" t="s">
        <v>179</v>
      </c>
      <c r="AU2052" s="238" t="s">
        <v>85</v>
      </c>
      <c r="AY2052" s="18" t="s">
        <v>176</v>
      </c>
      <c r="BE2052" s="239">
        <f>IF(N2052="základní",J2052,0)</f>
        <v>0</v>
      </c>
      <c r="BF2052" s="239">
        <f>IF(N2052="snížená",J2052,0)</f>
        <v>0</v>
      </c>
      <c r="BG2052" s="239">
        <f>IF(N2052="zákl. přenesená",J2052,0)</f>
        <v>0</v>
      </c>
      <c r="BH2052" s="239">
        <f>IF(N2052="sníž. přenesená",J2052,0)</f>
        <v>0</v>
      </c>
      <c r="BI2052" s="239">
        <f>IF(N2052="nulová",J2052,0)</f>
        <v>0</v>
      </c>
      <c r="BJ2052" s="18" t="s">
        <v>83</v>
      </c>
      <c r="BK2052" s="239">
        <f>ROUND(I2052*H2052,2)</f>
        <v>0</v>
      </c>
      <c r="BL2052" s="18" t="s">
        <v>324</v>
      </c>
      <c r="BM2052" s="238" t="s">
        <v>1933</v>
      </c>
    </row>
    <row r="2053" s="2" customFormat="1">
      <c r="A2053" s="39"/>
      <c r="B2053" s="40"/>
      <c r="C2053" s="41"/>
      <c r="D2053" s="262" t="s">
        <v>194</v>
      </c>
      <c r="E2053" s="41"/>
      <c r="F2053" s="263" t="s">
        <v>1934</v>
      </c>
      <c r="G2053" s="41"/>
      <c r="H2053" s="41"/>
      <c r="I2053" s="264"/>
      <c r="J2053" s="41"/>
      <c r="K2053" s="41"/>
      <c r="L2053" s="45"/>
      <c r="M2053" s="265"/>
      <c r="N2053" s="266"/>
      <c r="O2053" s="92"/>
      <c r="P2053" s="92"/>
      <c r="Q2053" s="92"/>
      <c r="R2053" s="92"/>
      <c r="S2053" s="92"/>
      <c r="T2053" s="93"/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T2053" s="18" t="s">
        <v>194</v>
      </c>
      <c r="AU2053" s="18" t="s">
        <v>85</v>
      </c>
    </row>
    <row r="2054" s="13" customFormat="1">
      <c r="A2054" s="13"/>
      <c r="B2054" s="240"/>
      <c r="C2054" s="241"/>
      <c r="D2054" s="242" t="s">
        <v>185</v>
      </c>
      <c r="E2054" s="243" t="s">
        <v>1</v>
      </c>
      <c r="F2054" s="244" t="s">
        <v>207</v>
      </c>
      <c r="G2054" s="241"/>
      <c r="H2054" s="243" t="s">
        <v>1</v>
      </c>
      <c r="I2054" s="245"/>
      <c r="J2054" s="241"/>
      <c r="K2054" s="241"/>
      <c r="L2054" s="246"/>
      <c r="M2054" s="247"/>
      <c r="N2054" s="248"/>
      <c r="O2054" s="248"/>
      <c r="P2054" s="248"/>
      <c r="Q2054" s="248"/>
      <c r="R2054" s="248"/>
      <c r="S2054" s="248"/>
      <c r="T2054" s="24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0" t="s">
        <v>185</v>
      </c>
      <c r="AU2054" s="250" t="s">
        <v>85</v>
      </c>
      <c r="AV2054" s="13" t="s">
        <v>83</v>
      </c>
      <c r="AW2054" s="13" t="s">
        <v>34</v>
      </c>
      <c r="AX2054" s="13" t="s">
        <v>76</v>
      </c>
      <c r="AY2054" s="250" t="s">
        <v>176</v>
      </c>
    </row>
    <row r="2055" s="13" customFormat="1">
      <c r="A2055" s="13"/>
      <c r="B2055" s="240"/>
      <c r="C2055" s="241"/>
      <c r="D2055" s="242" t="s">
        <v>185</v>
      </c>
      <c r="E2055" s="243" t="s">
        <v>1</v>
      </c>
      <c r="F2055" s="244" t="s">
        <v>281</v>
      </c>
      <c r="G2055" s="241"/>
      <c r="H2055" s="243" t="s">
        <v>1</v>
      </c>
      <c r="I2055" s="245"/>
      <c r="J2055" s="241"/>
      <c r="K2055" s="241"/>
      <c r="L2055" s="246"/>
      <c r="M2055" s="247"/>
      <c r="N2055" s="248"/>
      <c r="O2055" s="248"/>
      <c r="P2055" s="248"/>
      <c r="Q2055" s="248"/>
      <c r="R2055" s="248"/>
      <c r="S2055" s="248"/>
      <c r="T2055" s="249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0" t="s">
        <v>185</v>
      </c>
      <c r="AU2055" s="250" t="s">
        <v>85</v>
      </c>
      <c r="AV2055" s="13" t="s">
        <v>83</v>
      </c>
      <c r="AW2055" s="13" t="s">
        <v>34</v>
      </c>
      <c r="AX2055" s="13" t="s">
        <v>76</v>
      </c>
      <c r="AY2055" s="250" t="s">
        <v>176</v>
      </c>
    </row>
    <row r="2056" s="13" customFormat="1">
      <c r="A2056" s="13"/>
      <c r="B2056" s="240"/>
      <c r="C2056" s="241"/>
      <c r="D2056" s="242" t="s">
        <v>185</v>
      </c>
      <c r="E2056" s="243" t="s">
        <v>1</v>
      </c>
      <c r="F2056" s="244" t="s">
        <v>188</v>
      </c>
      <c r="G2056" s="241"/>
      <c r="H2056" s="243" t="s">
        <v>1</v>
      </c>
      <c r="I2056" s="245"/>
      <c r="J2056" s="241"/>
      <c r="K2056" s="241"/>
      <c r="L2056" s="246"/>
      <c r="M2056" s="247"/>
      <c r="N2056" s="248"/>
      <c r="O2056" s="248"/>
      <c r="P2056" s="248"/>
      <c r="Q2056" s="248"/>
      <c r="R2056" s="248"/>
      <c r="S2056" s="248"/>
      <c r="T2056" s="24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0" t="s">
        <v>185</v>
      </c>
      <c r="AU2056" s="250" t="s">
        <v>85</v>
      </c>
      <c r="AV2056" s="13" t="s">
        <v>83</v>
      </c>
      <c r="AW2056" s="13" t="s">
        <v>34</v>
      </c>
      <c r="AX2056" s="13" t="s">
        <v>76</v>
      </c>
      <c r="AY2056" s="250" t="s">
        <v>176</v>
      </c>
    </row>
    <row r="2057" s="13" customFormat="1">
      <c r="A2057" s="13"/>
      <c r="B2057" s="240"/>
      <c r="C2057" s="241"/>
      <c r="D2057" s="242" t="s">
        <v>185</v>
      </c>
      <c r="E2057" s="243" t="s">
        <v>1</v>
      </c>
      <c r="F2057" s="244" t="s">
        <v>1918</v>
      </c>
      <c r="G2057" s="241"/>
      <c r="H2057" s="243" t="s">
        <v>1</v>
      </c>
      <c r="I2057" s="245"/>
      <c r="J2057" s="241"/>
      <c r="K2057" s="241"/>
      <c r="L2057" s="246"/>
      <c r="M2057" s="247"/>
      <c r="N2057" s="248"/>
      <c r="O2057" s="248"/>
      <c r="P2057" s="248"/>
      <c r="Q2057" s="248"/>
      <c r="R2057" s="248"/>
      <c r="S2057" s="248"/>
      <c r="T2057" s="249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50" t="s">
        <v>185</v>
      </c>
      <c r="AU2057" s="250" t="s">
        <v>85</v>
      </c>
      <c r="AV2057" s="13" t="s">
        <v>83</v>
      </c>
      <c r="AW2057" s="13" t="s">
        <v>34</v>
      </c>
      <c r="AX2057" s="13" t="s">
        <v>76</v>
      </c>
      <c r="AY2057" s="250" t="s">
        <v>176</v>
      </c>
    </row>
    <row r="2058" s="14" customFormat="1">
      <c r="A2058" s="14"/>
      <c r="B2058" s="251"/>
      <c r="C2058" s="252"/>
      <c r="D2058" s="242" t="s">
        <v>185</v>
      </c>
      <c r="E2058" s="253" t="s">
        <v>1</v>
      </c>
      <c r="F2058" s="254" t="s">
        <v>1919</v>
      </c>
      <c r="G2058" s="252"/>
      <c r="H2058" s="255">
        <v>5.0300000000000002</v>
      </c>
      <c r="I2058" s="256"/>
      <c r="J2058" s="252"/>
      <c r="K2058" s="252"/>
      <c r="L2058" s="257"/>
      <c r="M2058" s="258"/>
      <c r="N2058" s="259"/>
      <c r="O2058" s="259"/>
      <c r="P2058" s="259"/>
      <c r="Q2058" s="259"/>
      <c r="R2058" s="259"/>
      <c r="S2058" s="259"/>
      <c r="T2058" s="260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61" t="s">
        <v>185</v>
      </c>
      <c r="AU2058" s="261" t="s">
        <v>85</v>
      </c>
      <c r="AV2058" s="14" t="s">
        <v>85</v>
      </c>
      <c r="AW2058" s="14" t="s">
        <v>34</v>
      </c>
      <c r="AX2058" s="14" t="s">
        <v>76</v>
      </c>
      <c r="AY2058" s="261" t="s">
        <v>176</v>
      </c>
    </row>
    <row r="2059" s="15" customFormat="1">
      <c r="A2059" s="15"/>
      <c r="B2059" s="267"/>
      <c r="C2059" s="268"/>
      <c r="D2059" s="242" t="s">
        <v>185</v>
      </c>
      <c r="E2059" s="269" t="s">
        <v>1</v>
      </c>
      <c r="F2059" s="270" t="s">
        <v>291</v>
      </c>
      <c r="G2059" s="268"/>
      <c r="H2059" s="271">
        <v>5.0300000000000002</v>
      </c>
      <c r="I2059" s="272"/>
      <c r="J2059" s="268"/>
      <c r="K2059" s="268"/>
      <c r="L2059" s="273"/>
      <c r="M2059" s="274"/>
      <c r="N2059" s="275"/>
      <c r="O2059" s="275"/>
      <c r="P2059" s="275"/>
      <c r="Q2059" s="275"/>
      <c r="R2059" s="275"/>
      <c r="S2059" s="275"/>
      <c r="T2059" s="276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77" t="s">
        <v>185</v>
      </c>
      <c r="AU2059" s="277" t="s">
        <v>85</v>
      </c>
      <c r="AV2059" s="15" t="s">
        <v>177</v>
      </c>
      <c r="AW2059" s="15" t="s">
        <v>34</v>
      </c>
      <c r="AX2059" s="15" t="s">
        <v>76</v>
      </c>
      <c r="AY2059" s="277" t="s">
        <v>176</v>
      </c>
    </row>
    <row r="2060" s="13" customFormat="1">
      <c r="A2060" s="13"/>
      <c r="B2060" s="240"/>
      <c r="C2060" s="241"/>
      <c r="D2060" s="242" t="s">
        <v>185</v>
      </c>
      <c r="E2060" s="243" t="s">
        <v>1</v>
      </c>
      <c r="F2060" s="244" t="s">
        <v>381</v>
      </c>
      <c r="G2060" s="241"/>
      <c r="H2060" s="243" t="s">
        <v>1</v>
      </c>
      <c r="I2060" s="245"/>
      <c r="J2060" s="241"/>
      <c r="K2060" s="241"/>
      <c r="L2060" s="246"/>
      <c r="M2060" s="247"/>
      <c r="N2060" s="248"/>
      <c r="O2060" s="248"/>
      <c r="P2060" s="248"/>
      <c r="Q2060" s="248"/>
      <c r="R2060" s="248"/>
      <c r="S2060" s="248"/>
      <c r="T2060" s="249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0" t="s">
        <v>185</v>
      </c>
      <c r="AU2060" s="250" t="s">
        <v>85</v>
      </c>
      <c r="AV2060" s="13" t="s">
        <v>83</v>
      </c>
      <c r="AW2060" s="13" t="s">
        <v>34</v>
      </c>
      <c r="AX2060" s="13" t="s">
        <v>76</v>
      </c>
      <c r="AY2060" s="250" t="s">
        <v>176</v>
      </c>
    </row>
    <row r="2061" s="14" customFormat="1">
      <c r="A2061" s="14"/>
      <c r="B2061" s="251"/>
      <c r="C2061" s="252"/>
      <c r="D2061" s="242" t="s">
        <v>185</v>
      </c>
      <c r="E2061" s="253" t="s">
        <v>1</v>
      </c>
      <c r="F2061" s="254" t="s">
        <v>1935</v>
      </c>
      <c r="G2061" s="252"/>
      <c r="H2061" s="255">
        <v>3.3199999999999998</v>
      </c>
      <c r="I2061" s="256"/>
      <c r="J2061" s="252"/>
      <c r="K2061" s="252"/>
      <c r="L2061" s="257"/>
      <c r="M2061" s="258"/>
      <c r="N2061" s="259"/>
      <c r="O2061" s="259"/>
      <c r="P2061" s="259"/>
      <c r="Q2061" s="259"/>
      <c r="R2061" s="259"/>
      <c r="S2061" s="259"/>
      <c r="T2061" s="260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61" t="s">
        <v>185</v>
      </c>
      <c r="AU2061" s="261" t="s">
        <v>85</v>
      </c>
      <c r="AV2061" s="14" t="s">
        <v>85</v>
      </c>
      <c r="AW2061" s="14" t="s">
        <v>34</v>
      </c>
      <c r="AX2061" s="14" t="s">
        <v>76</v>
      </c>
      <c r="AY2061" s="261" t="s">
        <v>176</v>
      </c>
    </row>
    <row r="2062" s="14" customFormat="1">
      <c r="A2062" s="14"/>
      <c r="B2062" s="251"/>
      <c r="C2062" s="252"/>
      <c r="D2062" s="242" t="s">
        <v>185</v>
      </c>
      <c r="E2062" s="253" t="s">
        <v>1</v>
      </c>
      <c r="F2062" s="254" t="s">
        <v>1924</v>
      </c>
      <c r="G2062" s="252"/>
      <c r="H2062" s="255">
        <v>0.56999999999999995</v>
      </c>
      <c r="I2062" s="256"/>
      <c r="J2062" s="252"/>
      <c r="K2062" s="252"/>
      <c r="L2062" s="257"/>
      <c r="M2062" s="258"/>
      <c r="N2062" s="259"/>
      <c r="O2062" s="259"/>
      <c r="P2062" s="259"/>
      <c r="Q2062" s="259"/>
      <c r="R2062" s="259"/>
      <c r="S2062" s="259"/>
      <c r="T2062" s="260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61" t="s">
        <v>185</v>
      </c>
      <c r="AU2062" s="261" t="s">
        <v>85</v>
      </c>
      <c r="AV2062" s="14" t="s">
        <v>85</v>
      </c>
      <c r="AW2062" s="14" t="s">
        <v>34</v>
      </c>
      <c r="AX2062" s="14" t="s">
        <v>76</v>
      </c>
      <c r="AY2062" s="261" t="s">
        <v>176</v>
      </c>
    </row>
    <row r="2063" s="15" customFormat="1">
      <c r="A2063" s="15"/>
      <c r="B2063" s="267"/>
      <c r="C2063" s="268"/>
      <c r="D2063" s="242" t="s">
        <v>185</v>
      </c>
      <c r="E2063" s="269" t="s">
        <v>1</v>
      </c>
      <c r="F2063" s="270" t="s">
        <v>291</v>
      </c>
      <c r="G2063" s="268"/>
      <c r="H2063" s="271">
        <v>3.8900000000000001</v>
      </c>
      <c r="I2063" s="272"/>
      <c r="J2063" s="268"/>
      <c r="K2063" s="268"/>
      <c r="L2063" s="273"/>
      <c r="M2063" s="274"/>
      <c r="N2063" s="275"/>
      <c r="O2063" s="275"/>
      <c r="P2063" s="275"/>
      <c r="Q2063" s="275"/>
      <c r="R2063" s="275"/>
      <c r="S2063" s="275"/>
      <c r="T2063" s="276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77" t="s">
        <v>185</v>
      </c>
      <c r="AU2063" s="277" t="s">
        <v>85</v>
      </c>
      <c r="AV2063" s="15" t="s">
        <v>177</v>
      </c>
      <c r="AW2063" s="15" t="s">
        <v>34</v>
      </c>
      <c r="AX2063" s="15" t="s">
        <v>76</v>
      </c>
      <c r="AY2063" s="277" t="s">
        <v>176</v>
      </c>
    </row>
    <row r="2064" s="16" customFormat="1">
      <c r="A2064" s="16"/>
      <c r="B2064" s="278"/>
      <c r="C2064" s="279"/>
      <c r="D2064" s="242" t="s">
        <v>185</v>
      </c>
      <c r="E2064" s="280" t="s">
        <v>1</v>
      </c>
      <c r="F2064" s="281" t="s">
        <v>307</v>
      </c>
      <c r="G2064" s="279"/>
      <c r="H2064" s="282">
        <v>8.9199999999999999</v>
      </c>
      <c r="I2064" s="283"/>
      <c r="J2064" s="279"/>
      <c r="K2064" s="279"/>
      <c r="L2064" s="284"/>
      <c r="M2064" s="285"/>
      <c r="N2064" s="286"/>
      <c r="O2064" s="286"/>
      <c r="P2064" s="286"/>
      <c r="Q2064" s="286"/>
      <c r="R2064" s="286"/>
      <c r="S2064" s="286"/>
      <c r="T2064" s="287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T2064" s="288" t="s">
        <v>185</v>
      </c>
      <c r="AU2064" s="288" t="s">
        <v>85</v>
      </c>
      <c r="AV2064" s="16" t="s">
        <v>183</v>
      </c>
      <c r="AW2064" s="16" t="s">
        <v>34</v>
      </c>
      <c r="AX2064" s="16" t="s">
        <v>83</v>
      </c>
      <c r="AY2064" s="288" t="s">
        <v>176</v>
      </c>
    </row>
    <row r="2065" s="2" customFormat="1" ht="37.8" customHeight="1">
      <c r="A2065" s="39"/>
      <c r="B2065" s="40"/>
      <c r="C2065" s="227" t="s">
        <v>1936</v>
      </c>
      <c r="D2065" s="227" t="s">
        <v>179</v>
      </c>
      <c r="E2065" s="228" t="s">
        <v>1937</v>
      </c>
      <c r="F2065" s="229" t="s">
        <v>1938</v>
      </c>
      <c r="G2065" s="230" t="s">
        <v>243</v>
      </c>
      <c r="H2065" s="231">
        <v>8.9199999999999999</v>
      </c>
      <c r="I2065" s="232"/>
      <c r="J2065" s="233">
        <f>ROUND(I2065*H2065,2)</f>
        <v>0</v>
      </c>
      <c r="K2065" s="229" t="s">
        <v>1</v>
      </c>
      <c r="L2065" s="45"/>
      <c r="M2065" s="234" t="s">
        <v>1</v>
      </c>
      <c r="N2065" s="235" t="s">
        <v>41</v>
      </c>
      <c r="O2065" s="92"/>
      <c r="P2065" s="236">
        <f>O2065*H2065</f>
        <v>0</v>
      </c>
      <c r="Q2065" s="236">
        <v>0.0044999999999999997</v>
      </c>
      <c r="R2065" s="236">
        <f>Q2065*H2065</f>
        <v>0.040139999999999995</v>
      </c>
      <c r="S2065" s="236">
        <v>0</v>
      </c>
      <c r="T2065" s="237">
        <f>S2065*H2065</f>
        <v>0</v>
      </c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R2065" s="238" t="s">
        <v>324</v>
      </c>
      <c r="AT2065" s="238" t="s">
        <v>179</v>
      </c>
      <c r="AU2065" s="238" t="s">
        <v>85</v>
      </c>
      <c r="AY2065" s="18" t="s">
        <v>176</v>
      </c>
      <c r="BE2065" s="239">
        <f>IF(N2065="základní",J2065,0)</f>
        <v>0</v>
      </c>
      <c r="BF2065" s="239">
        <f>IF(N2065="snížená",J2065,0)</f>
        <v>0</v>
      </c>
      <c r="BG2065" s="239">
        <f>IF(N2065="zákl. přenesená",J2065,0)</f>
        <v>0</v>
      </c>
      <c r="BH2065" s="239">
        <f>IF(N2065="sníž. přenesená",J2065,0)</f>
        <v>0</v>
      </c>
      <c r="BI2065" s="239">
        <f>IF(N2065="nulová",J2065,0)</f>
        <v>0</v>
      </c>
      <c r="BJ2065" s="18" t="s">
        <v>83</v>
      </c>
      <c r="BK2065" s="239">
        <f>ROUND(I2065*H2065,2)</f>
        <v>0</v>
      </c>
      <c r="BL2065" s="18" t="s">
        <v>324</v>
      </c>
      <c r="BM2065" s="238" t="s">
        <v>1939</v>
      </c>
    </row>
    <row r="2066" s="2" customFormat="1" ht="37.8" customHeight="1">
      <c r="A2066" s="39"/>
      <c r="B2066" s="40"/>
      <c r="C2066" s="227" t="s">
        <v>1940</v>
      </c>
      <c r="D2066" s="227" t="s">
        <v>179</v>
      </c>
      <c r="E2066" s="228" t="s">
        <v>1941</v>
      </c>
      <c r="F2066" s="229" t="s">
        <v>1942</v>
      </c>
      <c r="G2066" s="230" t="s">
        <v>252</v>
      </c>
      <c r="H2066" s="231">
        <v>47.25</v>
      </c>
      <c r="I2066" s="232"/>
      <c r="J2066" s="233">
        <f>ROUND(I2066*H2066,2)</f>
        <v>0</v>
      </c>
      <c r="K2066" s="229" t="s">
        <v>225</v>
      </c>
      <c r="L2066" s="45"/>
      <c r="M2066" s="234" t="s">
        <v>1</v>
      </c>
      <c r="N2066" s="235" t="s">
        <v>41</v>
      </c>
      <c r="O2066" s="92"/>
      <c r="P2066" s="236">
        <f>O2066*H2066</f>
        <v>0</v>
      </c>
      <c r="Q2066" s="236">
        <v>0.0018</v>
      </c>
      <c r="R2066" s="236">
        <f>Q2066*H2066</f>
        <v>0.085050000000000001</v>
      </c>
      <c r="S2066" s="236">
        <v>0</v>
      </c>
      <c r="T2066" s="237">
        <f>S2066*H2066</f>
        <v>0</v>
      </c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39"/>
      <c r="AE2066" s="39"/>
      <c r="AR2066" s="238" t="s">
        <v>324</v>
      </c>
      <c r="AT2066" s="238" t="s">
        <v>179</v>
      </c>
      <c r="AU2066" s="238" t="s">
        <v>85</v>
      </c>
      <c r="AY2066" s="18" t="s">
        <v>176</v>
      </c>
      <c r="BE2066" s="239">
        <f>IF(N2066="základní",J2066,0)</f>
        <v>0</v>
      </c>
      <c r="BF2066" s="239">
        <f>IF(N2066="snížená",J2066,0)</f>
        <v>0</v>
      </c>
      <c r="BG2066" s="239">
        <f>IF(N2066="zákl. přenesená",J2066,0)</f>
        <v>0</v>
      </c>
      <c r="BH2066" s="239">
        <f>IF(N2066="sníž. přenesená",J2066,0)</f>
        <v>0</v>
      </c>
      <c r="BI2066" s="239">
        <f>IF(N2066="nulová",J2066,0)</f>
        <v>0</v>
      </c>
      <c r="BJ2066" s="18" t="s">
        <v>83</v>
      </c>
      <c r="BK2066" s="239">
        <f>ROUND(I2066*H2066,2)</f>
        <v>0</v>
      </c>
      <c r="BL2066" s="18" t="s">
        <v>324</v>
      </c>
      <c r="BM2066" s="238" t="s">
        <v>1943</v>
      </c>
    </row>
    <row r="2067" s="2" customFormat="1">
      <c r="A2067" s="39"/>
      <c r="B2067" s="40"/>
      <c r="C2067" s="41"/>
      <c r="D2067" s="262" t="s">
        <v>194</v>
      </c>
      <c r="E2067" s="41"/>
      <c r="F2067" s="263" t="s">
        <v>1944</v>
      </c>
      <c r="G2067" s="41"/>
      <c r="H2067" s="41"/>
      <c r="I2067" s="264"/>
      <c r="J2067" s="41"/>
      <c r="K2067" s="41"/>
      <c r="L2067" s="45"/>
      <c r="M2067" s="265"/>
      <c r="N2067" s="266"/>
      <c r="O2067" s="92"/>
      <c r="P2067" s="92"/>
      <c r="Q2067" s="92"/>
      <c r="R2067" s="92"/>
      <c r="S2067" s="92"/>
      <c r="T2067" s="93"/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T2067" s="18" t="s">
        <v>194</v>
      </c>
      <c r="AU2067" s="18" t="s">
        <v>85</v>
      </c>
    </row>
    <row r="2068" s="13" customFormat="1">
      <c r="A2068" s="13"/>
      <c r="B2068" s="240"/>
      <c r="C2068" s="241"/>
      <c r="D2068" s="242" t="s">
        <v>185</v>
      </c>
      <c r="E2068" s="243" t="s">
        <v>1</v>
      </c>
      <c r="F2068" s="244" t="s">
        <v>207</v>
      </c>
      <c r="G2068" s="241"/>
      <c r="H2068" s="243" t="s">
        <v>1</v>
      </c>
      <c r="I2068" s="245"/>
      <c r="J2068" s="241"/>
      <c r="K2068" s="241"/>
      <c r="L2068" s="246"/>
      <c r="M2068" s="247"/>
      <c r="N2068" s="248"/>
      <c r="O2068" s="248"/>
      <c r="P2068" s="248"/>
      <c r="Q2068" s="248"/>
      <c r="R2068" s="248"/>
      <c r="S2068" s="248"/>
      <c r="T2068" s="24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0" t="s">
        <v>185</v>
      </c>
      <c r="AU2068" s="250" t="s">
        <v>85</v>
      </c>
      <c r="AV2068" s="13" t="s">
        <v>83</v>
      </c>
      <c r="AW2068" s="13" t="s">
        <v>34</v>
      </c>
      <c r="AX2068" s="13" t="s">
        <v>76</v>
      </c>
      <c r="AY2068" s="250" t="s">
        <v>176</v>
      </c>
    </row>
    <row r="2069" s="13" customFormat="1">
      <c r="A2069" s="13"/>
      <c r="B2069" s="240"/>
      <c r="C2069" s="241"/>
      <c r="D2069" s="242" t="s">
        <v>185</v>
      </c>
      <c r="E2069" s="243" t="s">
        <v>1</v>
      </c>
      <c r="F2069" s="244" t="s">
        <v>281</v>
      </c>
      <c r="G2069" s="241"/>
      <c r="H2069" s="243" t="s">
        <v>1</v>
      </c>
      <c r="I2069" s="245"/>
      <c r="J2069" s="241"/>
      <c r="K2069" s="241"/>
      <c r="L2069" s="246"/>
      <c r="M2069" s="247"/>
      <c r="N2069" s="248"/>
      <c r="O2069" s="248"/>
      <c r="P2069" s="248"/>
      <c r="Q2069" s="248"/>
      <c r="R2069" s="248"/>
      <c r="S2069" s="248"/>
      <c r="T2069" s="249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0" t="s">
        <v>185</v>
      </c>
      <c r="AU2069" s="250" t="s">
        <v>85</v>
      </c>
      <c r="AV2069" s="13" t="s">
        <v>83</v>
      </c>
      <c r="AW2069" s="13" t="s">
        <v>34</v>
      </c>
      <c r="AX2069" s="13" t="s">
        <v>76</v>
      </c>
      <c r="AY2069" s="250" t="s">
        <v>176</v>
      </c>
    </row>
    <row r="2070" s="13" customFormat="1">
      <c r="A2070" s="13"/>
      <c r="B2070" s="240"/>
      <c r="C2070" s="241"/>
      <c r="D2070" s="242" t="s">
        <v>185</v>
      </c>
      <c r="E2070" s="243" t="s">
        <v>1</v>
      </c>
      <c r="F2070" s="244" t="s">
        <v>188</v>
      </c>
      <c r="G2070" s="241"/>
      <c r="H2070" s="243" t="s">
        <v>1</v>
      </c>
      <c r="I2070" s="245"/>
      <c r="J2070" s="241"/>
      <c r="K2070" s="241"/>
      <c r="L2070" s="246"/>
      <c r="M2070" s="247"/>
      <c r="N2070" s="248"/>
      <c r="O2070" s="248"/>
      <c r="P2070" s="248"/>
      <c r="Q2070" s="248"/>
      <c r="R2070" s="248"/>
      <c r="S2070" s="248"/>
      <c r="T2070" s="249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0" t="s">
        <v>185</v>
      </c>
      <c r="AU2070" s="250" t="s">
        <v>85</v>
      </c>
      <c r="AV2070" s="13" t="s">
        <v>83</v>
      </c>
      <c r="AW2070" s="13" t="s">
        <v>34</v>
      </c>
      <c r="AX2070" s="13" t="s">
        <v>76</v>
      </c>
      <c r="AY2070" s="250" t="s">
        <v>176</v>
      </c>
    </row>
    <row r="2071" s="13" customFormat="1">
      <c r="A2071" s="13"/>
      <c r="B2071" s="240"/>
      <c r="C2071" s="241"/>
      <c r="D2071" s="242" t="s">
        <v>185</v>
      </c>
      <c r="E2071" s="243" t="s">
        <v>1</v>
      </c>
      <c r="F2071" s="244" t="s">
        <v>1945</v>
      </c>
      <c r="G2071" s="241"/>
      <c r="H2071" s="243" t="s">
        <v>1</v>
      </c>
      <c r="I2071" s="245"/>
      <c r="J2071" s="241"/>
      <c r="K2071" s="241"/>
      <c r="L2071" s="246"/>
      <c r="M2071" s="247"/>
      <c r="N2071" s="248"/>
      <c r="O2071" s="248"/>
      <c r="P2071" s="248"/>
      <c r="Q2071" s="248"/>
      <c r="R2071" s="248"/>
      <c r="S2071" s="248"/>
      <c r="T2071" s="24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0" t="s">
        <v>185</v>
      </c>
      <c r="AU2071" s="250" t="s">
        <v>85</v>
      </c>
      <c r="AV2071" s="13" t="s">
        <v>83</v>
      </c>
      <c r="AW2071" s="13" t="s">
        <v>34</v>
      </c>
      <c r="AX2071" s="13" t="s">
        <v>76</v>
      </c>
      <c r="AY2071" s="250" t="s">
        <v>176</v>
      </c>
    </row>
    <row r="2072" s="13" customFormat="1">
      <c r="A2072" s="13"/>
      <c r="B2072" s="240"/>
      <c r="C2072" s="241"/>
      <c r="D2072" s="242" t="s">
        <v>185</v>
      </c>
      <c r="E2072" s="243" t="s">
        <v>1</v>
      </c>
      <c r="F2072" s="244" t="s">
        <v>1921</v>
      </c>
      <c r="G2072" s="241"/>
      <c r="H2072" s="243" t="s">
        <v>1</v>
      </c>
      <c r="I2072" s="245"/>
      <c r="J2072" s="241"/>
      <c r="K2072" s="241"/>
      <c r="L2072" s="246"/>
      <c r="M2072" s="247"/>
      <c r="N2072" s="248"/>
      <c r="O2072" s="248"/>
      <c r="P2072" s="248"/>
      <c r="Q2072" s="248"/>
      <c r="R2072" s="248"/>
      <c r="S2072" s="248"/>
      <c r="T2072" s="249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0" t="s">
        <v>185</v>
      </c>
      <c r="AU2072" s="250" t="s">
        <v>85</v>
      </c>
      <c r="AV2072" s="13" t="s">
        <v>83</v>
      </c>
      <c r="AW2072" s="13" t="s">
        <v>34</v>
      </c>
      <c r="AX2072" s="13" t="s">
        <v>76</v>
      </c>
      <c r="AY2072" s="250" t="s">
        <v>176</v>
      </c>
    </row>
    <row r="2073" s="14" customFormat="1">
      <c r="A2073" s="14"/>
      <c r="B2073" s="251"/>
      <c r="C2073" s="252"/>
      <c r="D2073" s="242" t="s">
        <v>185</v>
      </c>
      <c r="E2073" s="253" t="s">
        <v>1</v>
      </c>
      <c r="F2073" s="254" t="s">
        <v>1946</v>
      </c>
      <c r="G2073" s="252"/>
      <c r="H2073" s="255">
        <v>47.25</v>
      </c>
      <c r="I2073" s="256"/>
      <c r="J2073" s="252"/>
      <c r="K2073" s="252"/>
      <c r="L2073" s="257"/>
      <c r="M2073" s="258"/>
      <c r="N2073" s="259"/>
      <c r="O2073" s="259"/>
      <c r="P2073" s="259"/>
      <c r="Q2073" s="259"/>
      <c r="R2073" s="259"/>
      <c r="S2073" s="259"/>
      <c r="T2073" s="260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61" t="s">
        <v>185</v>
      </c>
      <c r="AU2073" s="261" t="s">
        <v>85</v>
      </c>
      <c r="AV2073" s="14" t="s">
        <v>85</v>
      </c>
      <c r="AW2073" s="14" t="s">
        <v>34</v>
      </c>
      <c r="AX2073" s="14" t="s">
        <v>76</v>
      </c>
      <c r="AY2073" s="261" t="s">
        <v>176</v>
      </c>
    </row>
    <row r="2074" s="16" customFormat="1">
      <c r="A2074" s="16"/>
      <c r="B2074" s="278"/>
      <c r="C2074" s="279"/>
      <c r="D2074" s="242" t="s">
        <v>185</v>
      </c>
      <c r="E2074" s="280" t="s">
        <v>1</v>
      </c>
      <c r="F2074" s="281" t="s">
        <v>307</v>
      </c>
      <c r="G2074" s="279"/>
      <c r="H2074" s="282">
        <v>47.25</v>
      </c>
      <c r="I2074" s="283"/>
      <c r="J2074" s="279"/>
      <c r="K2074" s="279"/>
      <c r="L2074" s="284"/>
      <c r="M2074" s="285"/>
      <c r="N2074" s="286"/>
      <c r="O2074" s="286"/>
      <c r="P2074" s="286"/>
      <c r="Q2074" s="286"/>
      <c r="R2074" s="286"/>
      <c r="S2074" s="286"/>
      <c r="T2074" s="287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T2074" s="288" t="s">
        <v>185</v>
      </c>
      <c r="AU2074" s="288" t="s">
        <v>85</v>
      </c>
      <c r="AV2074" s="16" t="s">
        <v>183</v>
      </c>
      <c r="AW2074" s="16" t="s">
        <v>34</v>
      </c>
      <c r="AX2074" s="16" t="s">
        <v>83</v>
      </c>
      <c r="AY2074" s="288" t="s">
        <v>176</v>
      </c>
    </row>
    <row r="2075" s="2" customFormat="1" ht="37.8" customHeight="1">
      <c r="A2075" s="39"/>
      <c r="B2075" s="40"/>
      <c r="C2075" s="227" t="s">
        <v>1947</v>
      </c>
      <c r="D2075" s="227" t="s">
        <v>179</v>
      </c>
      <c r="E2075" s="228" t="s">
        <v>1948</v>
      </c>
      <c r="F2075" s="229" t="s">
        <v>1949</v>
      </c>
      <c r="G2075" s="230" t="s">
        <v>252</v>
      </c>
      <c r="H2075" s="231">
        <v>47.25</v>
      </c>
      <c r="I2075" s="232"/>
      <c r="J2075" s="233">
        <f>ROUND(I2075*H2075,2)</f>
        <v>0</v>
      </c>
      <c r="K2075" s="229" t="s">
        <v>225</v>
      </c>
      <c r="L2075" s="45"/>
      <c r="M2075" s="234" t="s">
        <v>1</v>
      </c>
      <c r="N2075" s="235" t="s">
        <v>41</v>
      </c>
      <c r="O2075" s="92"/>
      <c r="P2075" s="236">
        <f>O2075*H2075</f>
        <v>0</v>
      </c>
      <c r="Q2075" s="236">
        <v>0.0010200000000000001</v>
      </c>
      <c r="R2075" s="236">
        <f>Q2075*H2075</f>
        <v>0.048195000000000002</v>
      </c>
      <c r="S2075" s="236">
        <v>0</v>
      </c>
      <c r="T2075" s="237">
        <f>S2075*H2075</f>
        <v>0</v>
      </c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R2075" s="238" t="s">
        <v>324</v>
      </c>
      <c r="AT2075" s="238" t="s">
        <v>179</v>
      </c>
      <c r="AU2075" s="238" t="s">
        <v>85</v>
      </c>
      <c r="AY2075" s="18" t="s">
        <v>176</v>
      </c>
      <c r="BE2075" s="239">
        <f>IF(N2075="základní",J2075,0)</f>
        <v>0</v>
      </c>
      <c r="BF2075" s="239">
        <f>IF(N2075="snížená",J2075,0)</f>
        <v>0</v>
      </c>
      <c r="BG2075" s="239">
        <f>IF(N2075="zákl. přenesená",J2075,0)</f>
        <v>0</v>
      </c>
      <c r="BH2075" s="239">
        <f>IF(N2075="sníž. přenesená",J2075,0)</f>
        <v>0</v>
      </c>
      <c r="BI2075" s="239">
        <f>IF(N2075="nulová",J2075,0)</f>
        <v>0</v>
      </c>
      <c r="BJ2075" s="18" t="s">
        <v>83</v>
      </c>
      <c r="BK2075" s="239">
        <f>ROUND(I2075*H2075,2)</f>
        <v>0</v>
      </c>
      <c r="BL2075" s="18" t="s">
        <v>324</v>
      </c>
      <c r="BM2075" s="238" t="s">
        <v>1950</v>
      </c>
    </row>
    <row r="2076" s="2" customFormat="1">
      <c r="A2076" s="39"/>
      <c r="B2076" s="40"/>
      <c r="C2076" s="41"/>
      <c r="D2076" s="262" t="s">
        <v>194</v>
      </c>
      <c r="E2076" s="41"/>
      <c r="F2076" s="263" t="s">
        <v>1951</v>
      </c>
      <c r="G2076" s="41"/>
      <c r="H2076" s="41"/>
      <c r="I2076" s="264"/>
      <c r="J2076" s="41"/>
      <c r="K2076" s="41"/>
      <c r="L2076" s="45"/>
      <c r="M2076" s="265"/>
      <c r="N2076" s="266"/>
      <c r="O2076" s="92"/>
      <c r="P2076" s="92"/>
      <c r="Q2076" s="92"/>
      <c r="R2076" s="92"/>
      <c r="S2076" s="92"/>
      <c r="T2076" s="93"/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T2076" s="18" t="s">
        <v>194</v>
      </c>
      <c r="AU2076" s="18" t="s">
        <v>85</v>
      </c>
    </row>
    <row r="2077" s="13" customFormat="1">
      <c r="A2077" s="13"/>
      <c r="B2077" s="240"/>
      <c r="C2077" s="241"/>
      <c r="D2077" s="242" t="s">
        <v>185</v>
      </c>
      <c r="E2077" s="243" t="s">
        <v>1</v>
      </c>
      <c r="F2077" s="244" t="s">
        <v>207</v>
      </c>
      <c r="G2077" s="241"/>
      <c r="H2077" s="243" t="s">
        <v>1</v>
      </c>
      <c r="I2077" s="245"/>
      <c r="J2077" s="241"/>
      <c r="K2077" s="241"/>
      <c r="L2077" s="246"/>
      <c r="M2077" s="247"/>
      <c r="N2077" s="248"/>
      <c r="O2077" s="248"/>
      <c r="P2077" s="248"/>
      <c r="Q2077" s="248"/>
      <c r="R2077" s="248"/>
      <c r="S2077" s="248"/>
      <c r="T2077" s="24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0" t="s">
        <v>185</v>
      </c>
      <c r="AU2077" s="250" t="s">
        <v>85</v>
      </c>
      <c r="AV2077" s="13" t="s">
        <v>83</v>
      </c>
      <c r="AW2077" s="13" t="s">
        <v>34</v>
      </c>
      <c r="AX2077" s="13" t="s">
        <v>76</v>
      </c>
      <c r="AY2077" s="250" t="s">
        <v>176</v>
      </c>
    </row>
    <row r="2078" s="13" customFormat="1">
      <c r="A2078" s="13"/>
      <c r="B2078" s="240"/>
      <c r="C2078" s="241"/>
      <c r="D2078" s="242" t="s">
        <v>185</v>
      </c>
      <c r="E2078" s="243" t="s">
        <v>1</v>
      </c>
      <c r="F2078" s="244" t="s">
        <v>281</v>
      </c>
      <c r="G2078" s="241"/>
      <c r="H2078" s="243" t="s">
        <v>1</v>
      </c>
      <c r="I2078" s="245"/>
      <c r="J2078" s="241"/>
      <c r="K2078" s="241"/>
      <c r="L2078" s="246"/>
      <c r="M2078" s="247"/>
      <c r="N2078" s="248"/>
      <c r="O2078" s="248"/>
      <c r="P2078" s="248"/>
      <c r="Q2078" s="248"/>
      <c r="R2078" s="248"/>
      <c r="S2078" s="248"/>
      <c r="T2078" s="24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0" t="s">
        <v>185</v>
      </c>
      <c r="AU2078" s="250" t="s">
        <v>85</v>
      </c>
      <c r="AV2078" s="13" t="s">
        <v>83</v>
      </c>
      <c r="AW2078" s="13" t="s">
        <v>34</v>
      </c>
      <c r="AX2078" s="13" t="s">
        <v>76</v>
      </c>
      <c r="AY2078" s="250" t="s">
        <v>176</v>
      </c>
    </row>
    <row r="2079" s="13" customFormat="1">
      <c r="A2079" s="13"/>
      <c r="B2079" s="240"/>
      <c r="C2079" s="241"/>
      <c r="D2079" s="242" t="s">
        <v>185</v>
      </c>
      <c r="E2079" s="243" t="s">
        <v>1</v>
      </c>
      <c r="F2079" s="244" t="s">
        <v>188</v>
      </c>
      <c r="G2079" s="241"/>
      <c r="H2079" s="243" t="s">
        <v>1</v>
      </c>
      <c r="I2079" s="245"/>
      <c r="J2079" s="241"/>
      <c r="K2079" s="241"/>
      <c r="L2079" s="246"/>
      <c r="M2079" s="247"/>
      <c r="N2079" s="248"/>
      <c r="O2079" s="248"/>
      <c r="P2079" s="248"/>
      <c r="Q2079" s="248"/>
      <c r="R2079" s="248"/>
      <c r="S2079" s="248"/>
      <c r="T2079" s="249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0" t="s">
        <v>185</v>
      </c>
      <c r="AU2079" s="250" t="s">
        <v>85</v>
      </c>
      <c r="AV2079" s="13" t="s">
        <v>83</v>
      </c>
      <c r="AW2079" s="13" t="s">
        <v>34</v>
      </c>
      <c r="AX2079" s="13" t="s">
        <v>76</v>
      </c>
      <c r="AY2079" s="250" t="s">
        <v>176</v>
      </c>
    </row>
    <row r="2080" s="13" customFormat="1">
      <c r="A2080" s="13"/>
      <c r="B2080" s="240"/>
      <c r="C2080" s="241"/>
      <c r="D2080" s="242" t="s">
        <v>185</v>
      </c>
      <c r="E2080" s="243" t="s">
        <v>1</v>
      </c>
      <c r="F2080" s="244" t="s">
        <v>1945</v>
      </c>
      <c r="G2080" s="241"/>
      <c r="H2080" s="243" t="s">
        <v>1</v>
      </c>
      <c r="I2080" s="245"/>
      <c r="J2080" s="241"/>
      <c r="K2080" s="241"/>
      <c r="L2080" s="246"/>
      <c r="M2080" s="247"/>
      <c r="N2080" s="248"/>
      <c r="O2080" s="248"/>
      <c r="P2080" s="248"/>
      <c r="Q2080" s="248"/>
      <c r="R2080" s="248"/>
      <c r="S2080" s="248"/>
      <c r="T2080" s="24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0" t="s">
        <v>185</v>
      </c>
      <c r="AU2080" s="250" t="s">
        <v>85</v>
      </c>
      <c r="AV2080" s="13" t="s">
        <v>83</v>
      </c>
      <c r="AW2080" s="13" t="s">
        <v>34</v>
      </c>
      <c r="AX2080" s="13" t="s">
        <v>76</v>
      </c>
      <c r="AY2080" s="250" t="s">
        <v>176</v>
      </c>
    </row>
    <row r="2081" s="13" customFormat="1">
      <c r="A2081" s="13"/>
      <c r="B2081" s="240"/>
      <c r="C2081" s="241"/>
      <c r="D2081" s="242" t="s">
        <v>185</v>
      </c>
      <c r="E2081" s="243" t="s">
        <v>1</v>
      </c>
      <c r="F2081" s="244" t="s">
        <v>1921</v>
      </c>
      <c r="G2081" s="241"/>
      <c r="H2081" s="243" t="s">
        <v>1</v>
      </c>
      <c r="I2081" s="245"/>
      <c r="J2081" s="241"/>
      <c r="K2081" s="241"/>
      <c r="L2081" s="246"/>
      <c r="M2081" s="247"/>
      <c r="N2081" s="248"/>
      <c r="O2081" s="248"/>
      <c r="P2081" s="248"/>
      <c r="Q2081" s="248"/>
      <c r="R2081" s="248"/>
      <c r="S2081" s="248"/>
      <c r="T2081" s="249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0" t="s">
        <v>185</v>
      </c>
      <c r="AU2081" s="250" t="s">
        <v>85</v>
      </c>
      <c r="AV2081" s="13" t="s">
        <v>83</v>
      </c>
      <c r="AW2081" s="13" t="s">
        <v>34</v>
      </c>
      <c r="AX2081" s="13" t="s">
        <v>76</v>
      </c>
      <c r="AY2081" s="250" t="s">
        <v>176</v>
      </c>
    </row>
    <row r="2082" s="14" customFormat="1">
      <c r="A2082" s="14"/>
      <c r="B2082" s="251"/>
      <c r="C2082" s="252"/>
      <c r="D2082" s="242" t="s">
        <v>185</v>
      </c>
      <c r="E2082" s="253" t="s">
        <v>1</v>
      </c>
      <c r="F2082" s="254" t="s">
        <v>1946</v>
      </c>
      <c r="G2082" s="252"/>
      <c r="H2082" s="255">
        <v>47.25</v>
      </c>
      <c r="I2082" s="256"/>
      <c r="J2082" s="252"/>
      <c r="K2082" s="252"/>
      <c r="L2082" s="257"/>
      <c r="M2082" s="258"/>
      <c r="N2082" s="259"/>
      <c r="O2082" s="259"/>
      <c r="P2082" s="259"/>
      <c r="Q2082" s="259"/>
      <c r="R2082" s="259"/>
      <c r="S2082" s="259"/>
      <c r="T2082" s="260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61" t="s">
        <v>185</v>
      </c>
      <c r="AU2082" s="261" t="s">
        <v>85</v>
      </c>
      <c r="AV2082" s="14" t="s">
        <v>85</v>
      </c>
      <c r="AW2082" s="14" t="s">
        <v>34</v>
      </c>
      <c r="AX2082" s="14" t="s">
        <v>76</v>
      </c>
      <c r="AY2082" s="261" t="s">
        <v>176</v>
      </c>
    </row>
    <row r="2083" s="16" customFormat="1">
      <c r="A2083" s="16"/>
      <c r="B2083" s="278"/>
      <c r="C2083" s="279"/>
      <c r="D2083" s="242" t="s">
        <v>185</v>
      </c>
      <c r="E2083" s="280" t="s">
        <v>1</v>
      </c>
      <c r="F2083" s="281" t="s">
        <v>307</v>
      </c>
      <c r="G2083" s="279"/>
      <c r="H2083" s="282">
        <v>47.25</v>
      </c>
      <c r="I2083" s="283"/>
      <c r="J2083" s="279"/>
      <c r="K2083" s="279"/>
      <c r="L2083" s="284"/>
      <c r="M2083" s="285"/>
      <c r="N2083" s="286"/>
      <c r="O2083" s="286"/>
      <c r="P2083" s="286"/>
      <c r="Q2083" s="286"/>
      <c r="R2083" s="286"/>
      <c r="S2083" s="286"/>
      <c r="T2083" s="287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T2083" s="288" t="s">
        <v>185</v>
      </c>
      <c r="AU2083" s="288" t="s">
        <v>85</v>
      </c>
      <c r="AV2083" s="16" t="s">
        <v>183</v>
      </c>
      <c r="AW2083" s="16" t="s">
        <v>34</v>
      </c>
      <c r="AX2083" s="16" t="s">
        <v>83</v>
      </c>
      <c r="AY2083" s="288" t="s">
        <v>176</v>
      </c>
    </row>
    <row r="2084" s="2" customFormat="1" ht="37.8" customHeight="1">
      <c r="A2084" s="39"/>
      <c r="B2084" s="40"/>
      <c r="C2084" s="289" t="s">
        <v>1952</v>
      </c>
      <c r="D2084" s="289" t="s">
        <v>547</v>
      </c>
      <c r="E2084" s="290" t="s">
        <v>1953</v>
      </c>
      <c r="F2084" s="291" t="s">
        <v>1954</v>
      </c>
      <c r="G2084" s="292" t="s">
        <v>243</v>
      </c>
      <c r="H2084" s="293">
        <v>35.720999999999997</v>
      </c>
      <c r="I2084" s="294"/>
      <c r="J2084" s="295">
        <f>ROUND(I2084*H2084,2)</f>
        <v>0</v>
      </c>
      <c r="K2084" s="291" t="s">
        <v>1</v>
      </c>
      <c r="L2084" s="296"/>
      <c r="M2084" s="297" t="s">
        <v>1</v>
      </c>
      <c r="N2084" s="298" t="s">
        <v>41</v>
      </c>
      <c r="O2084" s="92"/>
      <c r="P2084" s="236">
        <f>O2084*H2084</f>
        <v>0</v>
      </c>
      <c r="Q2084" s="236">
        <v>0.00198</v>
      </c>
      <c r="R2084" s="236">
        <f>Q2084*H2084</f>
        <v>0.070727579999999998</v>
      </c>
      <c r="S2084" s="236">
        <v>0</v>
      </c>
      <c r="T2084" s="237">
        <f>S2084*H2084</f>
        <v>0</v>
      </c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R2084" s="238" t="s">
        <v>540</v>
      </c>
      <c r="AT2084" s="238" t="s">
        <v>547</v>
      </c>
      <c r="AU2084" s="238" t="s">
        <v>85</v>
      </c>
      <c r="AY2084" s="18" t="s">
        <v>176</v>
      </c>
      <c r="BE2084" s="239">
        <f>IF(N2084="základní",J2084,0)</f>
        <v>0</v>
      </c>
      <c r="BF2084" s="239">
        <f>IF(N2084="snížená",J2084,0)</f>
        <v>0</v>
      </c>
      <c r="BG2084" s="239">
        <f>IF(N2084="zákl. přenesená",J2084,0)</f>
        <v>0</v>
      </c>
      <c r="BH2084" s="239">
        <f>IF(N2084="sníž. přenesená",J2084,0)</f>
        <v>0</v>
      </c>
      <c r="BI2084" s="239">
        <f>IF(N2084="nulová",J2084,0)</f>
        <v>0</v>
      </c>
      <c r="BJ2084" s="18" t="s">
        <v>83</v>
      </c>
      <c r="BK2084" s="239">
        <f>ROUND(I2084*H2084,2)</f>
        <v>0</v>
      </c>
      <c r="BL2084" s="18" t="s">
        <v>324</v>
      </c>
      <c r="BM2084" s="238" t="s">
        <v>1955</v>
      </c>
    </row>
    <row r="2085" s="13" customFormat="1">
      <c r="A2085" s="13"/>
      <c r="B2085" s="240"/>
      <c r="C2085" s="241"/>
      <c r="D2085" s="242" t="s">
        <v>185</v>
      </c>
      <c r="E2085" s="243" t="s">
        <v>1</v>
      </c>
      <c r="F2085" s="244" t="s">
        <v>207</v>
      </c>
      <c r="G2085" s="241"/>
      <c r="H2085" s="243" t="s">
        <v>1</v>
      </c>
      <c r="I2085" s="245"/>
      <c r="J2085" s="241"/>
      <c r="K2085" s="241"/>
      <c r="L2085" s="246"/>
      <c r="M2085" s="247"/>
      <c r="N2085" s="248"/>
      <c r="O2085" s="248"/>
      <c r="P2085" s="248"/>
      <c r="Q2085" s="248"/>
      <c r="R2085" s="248"/>
      <c r="S2085" s="248"/>
      <c r="T2085" s="24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0" t="s">
        <v>185</v>
      </c>
      <c r="AU2085" s="250" t="s">
        <v>85</v>
      </c>
      <c r="AV2085" s="13" t="s">
        <v>83</v>
      </c>
      <c r="AW2085" s="13" t="s">
        <v>34</v>
      </c>
      <c r="AX2085" s="13" t="s">
        <v>76</v>
      </c>
      <c r="AY2085" s="250" t="s">
        <v>176</v>
      </c>
    </row>
    <row r="2086" s="13" customFormat="1">
      <c r="A2086" s="13"/>
      <c r="B2086" s="240"/>
      <c r="C2086" s="241"/>
      <c r="D2086" s="242" t="s">
        <v>185</v>
      </c>
      <c r="E2086" s="243" t="s">
        <v>1</v>
      </c>
      <c r="F2086" s="244" t="s">
        <v>281</v>
      </c>
      <c r="G2086" s="241"/>
      <c r="H2086" s="243" t="s">
        <v>1</v>
      </c>
      <c r="I2086" s="245"/>
      <c r="J2086" s="241"/>
      <c r="K2086" s="241"/>
      <c r="L2086" s="246"/>
      <c r="M2086" s="247"/>
      <c r="N2086" s="248"/>
      <c r="O2086" s="248"/>
      <c r="P2086" s="248"/>
      <c r="Q2086" s="248"/>
      <c r="R2086" s="248"/>
      <c r="S2086" s="248"/>
      <c r="T2086" s="24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0" t="s">
        <v>185</v>
      </c>
      <c r="AU2086" s="250" t="s">
        <v>85</v>
      </c>
      <c r="AV2086" s="13" t="s">
        <v>83</v>
      </c>
      <c r="AW2086" s="13" t="s">
        <v>34</v>
      </c>
      <c r="AX2086" s="13" t="s">
        <v>76</v>
      </c>
      <c r="AY2086" s="250" t="s">
        <v>176</v>
      </c>
    </row>
    <row r="2087" s="13" customFormat="1">
      <c r="A2087" s="13"/>
      <c r="B2087" s="240"/>
      <c r="C2087" s="241"/>
      <c r="D2087" s="242" t="s">
        <v>185</v>
      </c>
      <c r="E2087" s="243" t="s">
        <v>1</v>
      </c>
      <c r="F2087" s="244" t="s">
        <v>188</v>
      </c>
      <c r="G2087" s="241"/>
      <c r="H2087" s="243" t="s">
        <v>1</v>
      </c>
      <c r="I2087" s="245"/>
      <c r="J2087" s="241"/>
      <c r="K2087" s="241"/>
      <c r="L2087" s="246"/>
      <c r="M2087" s="247"/>
      <c r="N2087" s="248"/>
      <c r="O2087" s="248"/>
      <c r="P2087" s="248"/>
      <c r="Q2087" s="248"/>
      <c r="R2087" s="248"/>
      <c r="S2087" s="248"/>
      <c r="T2087" s="249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0" t="s">
        <v>185</v>
      </c>
      <c r="AU2087" s="250" t="s">
        <v>85</v>
      </c>
      <c r="AV2087" s="13" t="s">
        <v>83</v>
      </c>
      <c r="AW2087" s="13" t="s">
        <v>34</v>
      </c>
      <c r="AX2087" s="13" t="s">
        <v>76</v>
      </c>
      <c r="AY2087" s="250" t="s">
        <v>176</v>
      </c>
    </row>
    <row r="2088" s="13" customFormat="1">
      <c r="A2088" s="13"/>
      <c r="B2088" s="240"/>
      <c r="C2088" s="241"/>
      <c r="D2088" s="242" t="s">
        <v>185</v>
      </c>
      <c r="E2088" s="243" t="s">
        <v>1</v>
      </c>
      <c r="F2088" s="244" t="s">
        <v>1920</v>
      </c>
      <c r="G2088" s="241"/>
      <c r="H2088" s="243" t="s">
        <v>1</v>
      </c>
      <c r="I2088" s="245"/>
      <c r="J2088" s="241"/>
      <c r="K2088" s="241"/>
      <c r="L2088" s="246"/>
      <c r="M2088" s="247"/>
      <c r="N2088" s="248"/>
      <c r="O2088" s="248"/>
      <c r="P2088" s="248"/>
      <c r="Q2088" s="248"/>
      <c r="R2088" s="248"/>
      <c r="S2088" s="248"/>
      <c r="T2088" s="24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0" t="s">
        <v>185</v>
      </c>
      <c r="AU2088" s="250" t="s">
        <v>85</v>
      </c>
      <c r="AV2088" s="13" t="s">
        <v>83</v>
      </c>
      <c r="AW2088" s="13" t="s">
        <v>34</v>
      </c>
      <c r="AX2088" s="13" t="s">
        <v>76</v>
      </c>
      <c r="AY2088" s="250" t="s">
        <v>176</v>
      </c>
    </row>
    <row r="2089" s="13" customFormat="1">
      <c r="A2089" s="13"/>
      <c r="B2089" s="240"/>
      <c r="C2089" s="241"/>
      <c r="D2089" s="242" t="s">
        <v>185</v>
      </c>
      <c r="E2089" s="243" t="s">
        <v>1</v>
      </c>
      <c r="F2089" s="244" t="s">
        <v>1921</v>
      </c>
      <c r="G2089" s="241"/>
      <c r="H2089" s="243" t="s">
        <v>1</v>
      </c>
      <c r="I2089" s="245"/>
      <c r="J2089" s="241"/>
      <c r="K2089" s="241"/>
      <c r="L2089" s="246"/>
      <c r="M2089" s="247"/>
      <c r="N2089" s="248"/>
      <c r="O2089" s="248"/>
      <c r="P2089" s="248"/>
      <c r="Q2089" s="248"/>
      <c r="R2089" s="248"/>
      <c r="S2089" s="248"/>
      <c r="T2089" s="24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0" t="s">
        <v>185</v>
      </c>
      <c r="AU2089" s="250" t="s">
        <v>85</v>
      </c>
      <c r="AV2089" s="13" t="s">
        <v>83</v>
      </c>
      <c r="AW2089" s="13" t="s">
        <v>34</v>
      </c>
      <c r="AX2089" s="13" t="s">
        <v>76</v>
      </c>
      <c r="AY2089" s="250" t="s">
        <v>176</v>
      </c>
    </row>
    <row r="2090" s="14" customFormat="1">
      <c r="A2090" s="14"/>
      <c r="B2090" s="251"/>
      <c r="C2090" s="252"/>
      <c r="D2090" s="242" t="s">
        <v>185</v>
      </c>
      <c r="E2090" s="253" t="s">
        <v>1</v>
      </c>
      <c r="F2090" s="254" t="s">
        <v>1956</v>
      </c>
      <c r="G2090" s="252"/>
      <c r="H2090" s="255">
        <v>16.537500000000001</v>
      </c>
      <c r="I2090" s="256"/>
      <c r="J2090" s="252"/>
      <c r="K2090" s="252"/>
      <c r="L2090" s="257"/>
      <c r="M2090" s="258"/>
      <c r="N2090" s="259"/>
      <c r="O2090" s="259"/>
      <c r="P2090" s="259"/>
      <c r="Q2090" s="259"/>
      <c r="R2090" s="259"/>
      <c r="S2090" s="259"/>
      <c r="T2090" s="260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61" t="s">
        <v>185</v>
      </c>
      <c r="AU2090" s="261" t="s">
        <v>85</v>
      </c>
      <c r="AV2090" s="14" t="s">
        <v>85</v>
      </c>
      <c r="AW2090" s="14" t="s">
        <v>34</v>
      </c>
      <c r="AX2090" s="14" t="s">
        <v>76</v>
      </c>
      <c r="AY2090" s="261" t="s">
        <v>176</v>
      </c>
    </row>
    <row r="2091" s="14" customFormat="1">
      <c r="A2091" s="14"/>
      <c r="B2091" s="251"/>
      <c r="C2091" s="252"/>
      <c r="D2091" s="242" t="s">
        <v>185</v>
      </c>
      <c r="E2091" s="253" t="s">
        <v>1</v>
      </c>
      <c r="F2091" s="254" t="s">
        <v>1957</v>
      </c>
      <c r="G2091" s="252"/>
      <c r="H2091" s="255">
        <v>7.2765000000000004</v>
      </c>
      <c r="I2091" s="256"/>
      <c r="J2091" s="252"/>
      <c r="K2091" s="252"/>
      <c r="L2091" s="257"/>
      <c r="M2091" s="258"/>
      <c r="N2091" s="259"/>
      <c r="O2091" s="259"/>
      <c r="P2091" s="259"/>
      <c r="Q2091" s="259"/>
      <c r="R2091" s="259"/>
      <c r="S2091" s="259"/>
      <c r="T2091" s="260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61" t="s">
        <v>185</v>
      </c>
      <c r="AU2091" s="261" t="s">
        <v>85</v>
      </c>
      <c r="AV2091" s="14" t="s">
        <v>85</v>
      </c>
      <c r="AW2091" s="14" t="s">
        <v>34</v>
      </c>
      <c r="AX2091" s="14" t="s">
        <v>76</v>
      </c>
      <c r="AY2091" s="261" t="s">
        <v>176</v>
      </c>
    </row>
    <row r="2092" s="16" customFormat="1">
      <c r="A2092" s="16"/>
      <c r="B2092" s="278"/>
      <c r="C2092" s="279"/>
      <c r="D2092" s="242" t="s">
        <v>185</v>
      </c>
      <c r="E2092" s="280" t="s">
        <v>1</v>
      </c>
      <c r="F2092" s="281" t="s">
        <v>307</v>
      </c>
      <c r="G2092" s="279"/>
      <c r="H2092" s="282">
        <v>23.814</v>
      </c>
      <c r="I2092" s="283"/>
      <c r="J2092" s="279"/>
      <c r="K2092" s="279"/>
      <c r="L2092" s="284"/>
      <c r="M2092" s="285"/>
      <c r="N2092" s="286"/>
      <c r="O2092" s="286"/>
      <c r="P2092" s="286"/>
      <c r="Q2092" s="286"/>
      <c r="R2092" s="286"/>
      <c r="S2092" s="286"/>
      <c r="T2092" s="287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T2092" s="288" t="s">
        <v>185</v>
      </c>
      <c r="AU2092" s="288" t="s">
        <v>85</v>
      </c>
      <c r="AV2092" s="16" t="s">
        <v>183</v>
      </c>
      <c r="AW2092" s="16" t="s">
        <v>34</v>
      </c>
      <c r="AX2092" s="16" t="s">
        <v>83</v>
      </c>
      <c r="AY2092" s="288" t="s">
        <v>176</v>
      </c>
    </row>
    <row r="2093" s="14" customFormat="1">
      <c r="A2093" s="14"/>
      <c r="B2093" s="251"/>
      <c r="C2093" s="252"/>
      <c r="D2093" s="242" t="s">
        <v>185</v>
      </c>
      <c r="E2093" s="252"/>
      <c r="F2093" s="254" t="s">
        <v>1958</v>
      </c>
      <c r="G2093" s="252"/>
      <c r="H2093" s="255">
        <v>35.720999999999997</v>
      </c>
      <c r="I2093" s="256"/>
      <c r="J2093" s="252"/>
      <c r="K2093" s="252"/>
      <c r="L2093" s="257"/>
      <c r="M2093" s="258"/>
      <c r="N2093" s="259"/>
      <c r="O2093" s="259"/>
      <c r="P2093" s="259"/>
      <c r="Q2093" s="259"/>
      <c r="R2093" s="259"/>
      <c r="S2093" s="259"/>
      <c r="T2093" s="260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61" t="s">
        <v>185</v>
      </c>
      <c r="AU2093" s="261" t="s">
        <v>85</v>
      </c>
      <c r="AV2093" s="14" t="s">
        <v>85</v>
      </c>
      <c r="AW2093" s="14" t="s">
        <v>4</v>
      </c>
      <c r="AX2093" s="14" t="s">
        <v>83</v>
      </c>
      <c r="AY2093" s="261" t="s">
        <v>176</v>
      </c>
    </row>
    <row r="2094" s="2" customFormat="1" ht="33" customHeight="1">
      <c r="A2094" s="39"/>
      <c r="B2094" s="40"/>
      <c r="C2094" s="227" t="s">
        <v>1959</v>
      </c>
      <c r="D2094" s="227" t="s">
        <v>179</v>
      </c>
      <c r="E2094" s="228" t="s">
        <v>1960</v>
      </c>
      <c r="F2094" s="229" t="s">
        <v>1961</v>
      </c>
      <c r="G2094" s="230" t="s">
        <v>252</v>
      </c>
      <c r="H2094" s="231">
        <v>38.549999999999997</v>
      </c>
      <c r="I2094" s="232"/>
      <c r="J2094" s="233">
        <f>ROUND(I2094*H2094,2)</f>
        <v>0</v>
      </c>
      <c r="K2094" s="229" t="s">
        <v>225</v>
      </c>
      <c r="L2094" s="45"/>
      <c r="M2094" s="234" t="s">
        <v>1</v>
      </c>
      <c r="N2094" s="235" t="s">
        <v>41</v>
      </c>
      <c r="O2094" s="92"/>
      <c r="P2094" s="236">
        <f>O2094*H2094</f>
        <v>0</v>
      </c>
      <c r="Q2094" s="236">
        <v>0.00058</v>
      </c>
      <c r="R2094" s="236">
        <f>Q2094*H2094</f>
        <v>0.022358999999999997</v>
      </c>
      <c r="S2094" s="236">
        <v>0</v>
      </c>
      <c r="T2094" s="237">
        <f>S2094*H2094</f>
        <v>0</v>
      </c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R2094" s="238" t="s">
        <v>324</v>
      </c>
      <c r="AT2094" s="238" t="s">
        <v>179</v>
      </c>
      <c r="AU2094" s="238" t="s">
        <v>85</v>
      </c>
      <c r="AY2094" s="18" t="s">
        <v>176</v>
      </c>
      <c r="BE2094" s="239">
        <f>IF(N2094="základní",J2094,0)</f>
        <v>0</v>
      </c>
      <c r="BF2094" s="239">
        <f>IF(N2094="snížená",J2094,0)</f>
        <v>0</v>
      </c>
      <c r="BG2094" s="239">
        <f>IF(N2094="zákl. přenesená",J2094,0)</f>
        <v>0</v>
      </c>
      <c r="BH2094" s="239">
        <f>IF(N2094="sníž. přenesená",J2094,0)</f>
        <v>0</v>
      </c>
      <c r="BI2094" s="239">
        <f>IF(N2094="nulová",J2094,0)</f>
        <v>0</v>
      </c>
      <c r="BJ2094" s="18" t="s">
        <v>83</v>
      </c>
      <c r="BK2094" s="239">
        <f>ROUND(I2094*H2094,2)</f>
        <v>0</v>
      </c>
      <c r="BL2094" s="18" t="s">
        <v>324</v>
      </c>
      <c r="BM2094" s="238" t="s">
        <v>1962</v>
      </c>
    </row>
    <row r="2095" s="2" customFormat="1">
      <c r="A2095" s="39"/>
      <c r="B2095" s="40"/>
      <c r="C2095" s="41"/>
      <c r="D2095" s="262" t="s">
        <v>194</v>
      </c>
      <c r="E2095" s="41"/>
      <c r="F2095" s="263" t="s">
        <v>1963</v>
      </c>
      <c r="G2095" s="41"/>
      <c r="H2095" s="41"/>
      <c r="I2095" s="264"/>
      <c r="J2095" s="41"/>
      <c r="K2095" s="41"/>
      <c r="L2095" s="45"/>
      <c r="M2095" s="265"/>
      <c r="N2095" s="266"/>
      <c r="O2095" s="92"/>
      <c r="P2095" s="92"/>
      <c r="Q2095" s="92"/>
      <c r="R2095" s="92"/>
      <c r="S2095" s="92"/>
      <c r="T2095" s="93"/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T2095" s="18" t="s">
        <v>194</v>
      </c>
      <c r="AU2095" s="18" t="s">
        <v>85</v>
      </c>
    </row>
    <row r="2096" s="13" customFormat="1">
      <c r="A2096" s="13"/>
      <c r="B2096" s="240"/>
      <c r="C2096" s="241"/>
      <c r="D2096" s="242" t="s">
        <v>185</v>
      </c>
      <c r="E2096" s="243" t="s">
        <v>1</v>
      </c>
      <c r="F2096" s="244" t="s">
        <v>207</v>
      </c>
      <c r="G2096" s="241"/>
      <c r="H2096" s="243" t="s">
        <v>1</v>
      </c>
      <c r="I2096" s="245"/>
      <c r="J2096" s="241"/>
      <c r="K2096" s="241"/>
      <c r="L2096" s="246"/>
      <c r="M2096" s="247"/>
      <c r="N2096" s="248"/>
      <c r="O2096" s="248"/>
      <c r="P2096" s="248"/>
      <c r="Q2096" s="248"/>
      <c r="R2096" s="248"/>
      <c r="S2096" s="248"/>
      <c r="T2096" s="24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0" t="s">
        <v>185</v>
      </c>
      <c r="AU2096" s="250" t="s">
        <v>85</v>
      </c>
      <c r="AV2096" s="13" t="s">
        <v>83</v>
      </c>
      <c r="AW2096" s="13" t="s">
        <v>34</v>
      </c>
      <c r="AX2096" s="13" t="s">
        <v>76</v>
      </c>
      <c r="AY2096" s="250" t="s">
        <v>176</v>
      </c>
    </row>
    <row r="2097" s="13" customFormat="1">
      <c r="A2097" s="13"/>
      <c r="B2097" s="240"/>
      <c r="C2097" s="241"/>
      <c r="D2097" s="242" t="s">
        <v>185</v>
      </c>
      <c r="E2097" s="243" t="s">
        <v>1</v>
      </c>
      <c r="F2097" s="244" t="s">
        <v>281</v>
      </c>
      <c r="G2097" s="241"/>
      <c r="H2097" s="243" t="s">
        <v>1</v>
      </c>
      <c r="I2097" s="245"/>
      <c r="J2097" s="241"/>
      <c r="K2097" s="241"/>
      <c r="L2097" s="246"/>
      <c r="M2097" s="247"/>
      <c r="N2097" s="248"/>
      <c r="O2097" s="248"/>
      <c r="P2097" s="248"/>
      <c r="Q2097" s="248"/>
      <c r="R2097" s="248"/>
      <c r="S2097" s="248"/>
      <c r="T2097" s="249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0" t="s">
        <v>185</v>
      </c>
      <c r="AU2097" s="250" t="s">
        <v>85</v>
      </c>
      <c r="AV2097" s="13" t="s">
        <v>83</v>
      </c>
      <c r="AW2097" s="13" t="s">
        <v>34</v>
      </c>
      <c r="AX2097" s="13" t="s">
        <v>76</v>
      </c>
      <c r="AY2097" s="250" t="s">
        <v>176</v>
      </c>
    </row>
    <row r="2098" s="13" customFormat="1">
      <c r="A2098" s="13"/>
      <c r="B2098" s="240"/>
      <c r="C2098" s="241"/>
      <c r="D2098" s="242" t="s">
        <v>185</v>
      </c>
      <c r="E2098" s="243" t="s">
        <v>1</v>
      </c>
      <c r="F2098" s="244" t="s">
        <v>188</v>
      </c>
      <c r="G2098" s="241"/>
      <c r="H2098" s="243" t="s">
        <v>1</v>
      </c>
      <c r="I2098" s="245"/>
      <c r="J2098" s="241"/>
      <c r="K2098" s="241"/>
      <c r="L2098" s="246"/>
      <c r="M2098" s="247"/>
      <c r="N2098" s="248"/>
      <c r="O2098" s="248"/>
      <c r="P2098" s="248"/>
      <c r="Q2098" s="248"/>
      <c r="R2098" s="248"/>
      <c r="S2098" s="248"/>
      <c r="T2098" s="24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0" t="s">
        <v>185</v>
      </c>
      <c r="AU2098" s="250" t="s">
        <v>85</v>
      </c>
      <c r="AV2098" s="13" t="s">
        <v>83</v>
      </c>
      <c r="AW2098" s="13" t="s">
        <v>34</v>
      </c>
      <c r="AX2098" s="13" t="s">
        <v>76</v>
      </c>
      <c r="AY2098" s="250" t="s">
        <v>176</v>
      </c>
    </row>
    <row r="2099" s="13" customFormat="1">
      <c r="A2099" s="13"/>
      <c r="B2099" s="240"/>
      <c r="C2099" s="241"/>
      <c r="D2099" s="242" t="s">
        <v>185</v>
      </c>
      <c r="E2099" s="243" t="s">
        <v>1</v>
      </c>
      <c r="F2099" s="244" t="s">
        <v>419</v>
      </c>
      <c r="G2099" s="241"/>
      <c r="H2099" s="243" t="s">
        <v>1</v>
      </c>
      <c r="I2099" s="245"/>
      <c r="J2099" s="241"/>
      <c r="K2099" s="241"/>
      <c r="L2099" s="246"/>
      <c r="M2099" s="247"/>
      <c r="N2099" s="248"/>
      <c r="O2099" s="248"/>
      <c r="P2099" s="248"/>
      <c r="Q2099" s="248"/>
      <c r="R2099" s="248"/>
      <c r="S2099" s="248"/>
      <c r="T2099" s="249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0" t="s">
        <v>185</v>
      </c>
      <c r="AU2099" s="250" t="s">
        <v>85</v>
      </c>
      <c r="AV2099" s="13" t="s">
        <v>83</v>
      </c>
      <c r="AW2099" s="13" t="s">
        <v>34</v>
      </c>
      <c r="AX2099" s="13" t="s">
        <v>76</v>
      </c>
      <c r="AY2099" s="250" t="s">
        <v>176</v>
      </c>
    </row>
    <row r="2100" s="14" customFormat="1">
      <c r="A2100" s="14"/>
      <c r="B2100" s="251"/>
      <c r="C2100" s="252"/>
      <c r="D2100" s="242" t="s">
        <v>185</v>
      </c>
      <c r="E2100" s="253" t="s">
        <v>1</v>
      </c>
      <c r="F2100" s="254" t="s">
        <v>1964</v>
      </c>
      <c r="G2100" s="252"/>
      <c r="H2100" s="255">
        <v>15.65</v>
      </c>
      <c r="I2100" s="256"/>
      <c r="J2100" s="252"/>
      <c r="K2100" s="252"/>
      <c r="L2100" s="257"/>
      <c r="M2100" s="258"/>
      <c r="N2100" s="259"/>
      <c r="O2100" s="259"/>
      <c r="P2100" s="259"/>
      <c r="Q2100" s="259"/>
      <c r="R2100" s="259"/>
      <c r="S2100" s="259"/>
      <c r="T2100" s="260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61" t="s">
        <v>185</v>
      </c>
      <c r="AU2100" s="261" t="s">
        <v>85</v>
      </c>
      <c r="AV2100" s="14" t="s">
        <v>85</v>
      </c>
      <c r="AW2100" s="14" t="s">
        <v>34</v>
      </c>
      <c r="AX2100" s="14" t="s">
        <v>76</v>
      </c>
      <c r="AY2100" s="261" t="s">
        <v>176</v>
      </c>
    </row>
    <row r="2101" s="14" customFormat="1">
      <c r="A2101" s="14"/>
      <c r="B2101" s="251"/>
      <c r="C2101" s="252"/>
      <c r="D2101" s="242" t="s">
        <v>185</v>
      </c>
      <c r="E2101" s="253" t="s">
        <v>1</v>
      </c>
      <c r="F2101" s="254" t="s">
        <v>1965</v>
      </c>
      <c r="G2101" s="252"/>
      <c r="H2101" s="255">
        <v>20.5</v>
      </c>
      <c r="I2101" s="256"/>
      <c r="J2101" s="252"/>
      <c r="K2101" s="252"/>
      <c r="L2101" s="257"/>
      <c r="M2101" s="258"/>
      <c r="N2101" s="259"/>
      <c r="O2101" s="259"/>
      <c r="P2101" s="259"/>
      <c r="Q2101" s="259"/>
      <c r="R2101" s="259"/>
      <c r="S2101" s="259"/>
      <c r="T2101" s="260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1" t="s">
        <v>185</v>
      </c>
      <c r="AU2101" s="261" t="s">
        <v>85</v>
      </c>
      <c r="AV2101" s="14" t="s">
        <v>85</v>
      </c>
      <c r="AW2101" s="14" t="s">
        <v>34</v>
      </c>
      <c r="AX2101" s="14" t="s">
        <v>76</v>
      </c>
      <c r="AY2101" s="261" t="s">
        <v>176</v>
      </c>
    </row>
    <row r="2102" s="15" customFormat="1">
      <c r="A2102" s="15"/>
      <c r="B2102" s="267"/>
      <c r="C2102" s="268"/>
      <c r="D2102" s="242" t="s">
        <v>185</v>
      </c>
      <c r="E2102" s="269" t="s">
        <v>1</v>
      </c>
      <c r="F2102" s="270" t="s">
        <v>291</v>
      </c>
      <c r="G2102" s="268"/>
      <c r="H2102" s="271">
        <v>36.149999999999999</v>
      </c>
      <c r="I2102" s="272"/>
      <c r="J2102" s="268"/>
      <c r="K2102" s="268"/>
      <c r="L2102" s="273"/>
      <c r="M2102" s="274"/>
      <c r="N2102" s="275"/>
      <c r="O2102" s="275"/>
      <c r="P2102" s="275"/>
      <c r="Q2102" s="275"/>
      <c r="R2102" s="275"/>
      <c r="S2102" s="275"/>
      <c r="T2102" s="276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77" t="s">
        <v>185</v>
      </c>
      <c r="AU2102" s="277" t="s">
        <v>85</v>
      </c>
      <c r="AV2102" s="15" t="s">
        <v>177</v>
      </c>
      <c r="AW2102" s="15" t="s">
        <v>34</v>
      </c>
      <c r="AX2102" s="15" t="s">
        <v>76</v>
      </c>
      <c r="AY2102" s="277" t="s">
        <v>176</v>
      </c>
    </row>
    <row r="2103" s="13" customFormat="1">
      <c r="A2103" s="13"/>
      <c r="B2103" s="240"/>
      <c r="C2103" s="241"/>
      <c r="D2103" s="242" t="s">
        <v>185</v>
      </c>
      <c r="E2103" s="243" t="s">
        <v>1</v>
      </c>
      <c r="F2103" s="244" t="s">
        <v>1918</v>
      </c>
      <c r="G2103" s="241"/>
      <c r="H2103" s="243" t="s">
        <v>1</v>
      </c>
      <c r="I2103" s="245"/>
      <c r="J2103" s="241"/>
      <c r="K2103" s="241"/>
      <c r="L2103" s="246"/>
      <c r="M2103" s="247"/>
      <c r="N2103" s="248"/>
      <c r="O2103" s="248"/>
      <c r="P2103" s="248"/>
      <c r="Q2103" s="248"/>
      <c r="R2103" s="248"/>
      <c r="S2103" s="248"/>
      <c r="T2103" s="249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0" t="s">
        <v>185</v>
      </c>
      <c r="AU2103" s="250" t="s">
        <v>85</v>
      </c>
      <c r="AV2103" s="13" t="s">
        <v>83</v>
      </c>
      <c r="AW2103" s="13" t="s">
        <v>34</v>
      </c>
      <c r="AX2103" s="13" t="s">
        <v>76</v>
      </c>
      <c r="AY2103" s="250" t="s">
        <v>176</v>
      </c>
    </row>
    <row r="2104" s="14" customFormat="1">
      <c r="A2104" s="14"/>
      <c r="B2104" s="251"/>
      <c r="C2104" s="252"/>
      <c r="D2104" s="242" t="s">
        <v>185</v>
      </c>
      <c r="E2104" s="253" t="s">
        <v>1</v>
      </c>
      <c r="F2104" s="254" t="s">
        <v>1966</v>
      </c>
      <c r="G2104" s="252"/>
      <c r="H2104" s="255">
        <v>2.3999999999999999</v>
      </c>
      <c r="I2104" s="256"/>
      <c r="J2104" s="252"/>
      <c r="K2104" s="252"/>
      <c r="L2104" s="257"/>
      <c r="M2104" s="258"/>
      <c r="N2104" s="259"/>
      <c r="O2104" s="259"/>
      <c r="P2104" s="259"/>
      <c r="Q2104" s="259"/>
      <c r="R2104" s="259"/>
      <c r="S2104" s="259"/>
      <c r="T2104" s="260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61" t="s">
        <v>185</v>
      </c>
      <c r="AU2104" s="261" t="s">
        <v>85</v>
      </c>
      <c r="AV2104" s="14" t="s">
        <v>85</v>
      </c>
      <c r="AW2104" s="14" t="s">
        <v>34</v>
      </c>
      <c r="AX2104" s="14" t="s">
        <v>76</v>
      </c>
      <c r="AY2104" s="261" t="s">
        <v>176</v>
      </c>
    </row>
    <row r="2105" s="15" customFormat="1">
      <c r="A2105" s="15"/>
      <c r="B2105" s="267"/>
      <c r="C2105" s="268"/>
      <c r="D2105" s="242" t="s">
        <v>185</v>
      </c>
      <c r="E2105" s="269" t="s">
        <v>1</v>
      </c>
      <c r="F2105" s="270" t="s">
        <v>291</v>
      </c>
      <c r="G2105" s="268"/>
      <c r="H2105" s="271">
        <v>2.3999999999999999</v>
      </c>
      <c r="I2105" s="272"/>
      <c r="J2105" s="268"/>
      <c r="K2105" s="268"/>
      <c r="L2105" s="273"/>
      <c r="M2105" s="274"/>
      <c r="N2105" s="275"/>
      <c r="O2105" s="275"/>
      <c r="P2105" s="275"/>
      <c r="Q2105" s="275"/>
      <c r="R2105" s="275"/>
      <c r="S2105" s="275"/>
      <c r="T2105" s="276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77" t="s">
        <v>185</v>
      </c>
      <c r="AU2105" s="277" t="s">
        <v>85</v>
      </c>
      <c r="AV2105" s="15" t="s">
        <v>177</v>
      </c>
      <c r="AW2105" s="15" t="s">
        <v>34</v>
      </c>
      <c r="AX2105" s="15" t="s">
        <v>76</v>
      </c>
      <c r="AY2105" s="277" t="s">
        <v>176</v>
      </c>
    </row>
    <row r="2106" s="16" customFormat="1">
      <c r="A2106" s="16"/>
      <c r="B2106" s="278"/>
      <c r="C2106" s="279"/>
      <c r="D2106" s="242" t="s">
        <v>185</v>
      </c>
      <c r="E2106" s="280" t="s">
        <v>1</v>
      </c>
      <c r="F2106" s="281" t="s">
        <v>307</v>
      </c>
      <c r="G2106" s="279"/>
      <c r="H2106" s="282">
        <v>38.549999999999997</v>
      </c>
      <c r="I2106" s="283"/>
      <c r="J2106" s="279"/>
      <c r="K2106" s="279"/>
      <c r="L2106" s="284"/>
      <c r="M2106" s="285"/>
      <c r="N2106" s="286"/>
      <c r="O2106" s="286"/>
      <c r="P2106" s="286"/>
      <c r="Q2106" s="286"/>
      <c r="R2106" s="286"/>
      <c r="S2106" s="286"/>
      <c r="T2106" s="287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T2106" s="288" t="s">
        <v>185</v>
      </c>
      <c r="AU2106" s="288" t="s">
        <v>85</v>
      </c>
      <c r="AV2106" s="16" t="s">
        <v>183</v>
      </c>
      <c r="AW2106" s="16" t="s">
        <v>34</v>
      </c>
      <c r="AX2106" s="16" t="s">
        <v>83</v>
      </c>
      <c r="AY2106" s="288" t="s">
        <v>176</v>
      </c>
    </row>
    <row r="2107" s="2" customFormat="1" ht="37.8" customHeight="1">
      <c r="A2107" s="39"/>
      <c r="B2107" s="40"/>
      <c r="C2107" s="227" t="s">
        <v>1967</v>
      </c>
      <c r="D2107" s="227" t="s">
        <v>179</v>
      </c>
      <c r="E2107" s="228" t="s">
        <v>1968</v>
      </c>
      <c r="F2107" s="229" t="s">
        <v>1969</v>
      </c>
      <c r="G2107" s="230" t="s">
        <v>252</v>
      </c>
      <c r="H2107" s="231">
        <v>34.866</v>
      </c>
      <c r="I2107" s="232"/>
      <c r="J2107" s="233">
        <f>ROUND(I2107*H2107,2)</f>
        <v>0</v>
      </c>
      <c r="K2107" s="229" t="s">
        <v>225</v>
      </c>
      <c r="L2107" s="45"/>
      <c r="M2107" s="234" t="s">
        <v>1</v>
      </c>
      <c r="N2107" s="235" t="s">
        <v>41</v>
      </c>
      <c r="O2107" s="92"/>
      <c r="P2107" s="236">
        <f>O2107*H2107</f>
        <v>0</v>
      </c>
      <c r="Q2107" s="236">
        <v>0.00058</v>
      </c>
      <c r="R2107" s="236">
        <f>Q2107*H2107</f>
        <v>0.020222279999999999</v>
      </c>
      <c r="S2107" s="236">
        <v>0</v>
      </c>
      <c r="T2107" s="237">
        <f>S2107*H2107</f>
        <v>0</v>
      </c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39"/>
      <c r="AE2107" s="39"/>
      <c r="AR2107" s="238" t="s">
        <v>324</v>
      </c>
      <c r="AT2107" s="238" t="s">
        <v>179</v>
      </c>
      <c r="AU2107" s="238" t="s">
        <v>85</v>
      </c>
      <c r="AY2107" s="18" t="s">
        <v>176</v>
      </c>
      <c r="BE2107" s="239">
        <f>IF(N2107="základní",J2107,0)</f>
        <v>0</v>
      </c>
      <c r="BF2107" s="239">
        <f>IF(N2107="snížená",J2107,0)</f>
        <v>0</v>
      </c>
      <c r="BG2107" s="239">
        <f>IF(N2107="zákl. přenesená",J2107,0)</f>
        <v>0</v>
      </c>
      <c r="BH2107" s="239">
        <f>IF(N2107="sníž. přenesená",J2107,0)</f>
        <v>0</v>
      </c>
      <c r="BI2107" s="239">
        <f>IF(N2107="nulová",J2107,0)</f>
        <v>0</v>
      </c>
      <c r="BJ2107" s="18" t="s">
        <v>83</v>
      </c>
      <c r="BK2107" s="239">
        <f>ROUND(I2107*H2107,2)</f>
        <v>0</v>
      </c>
      <c r="BL2107" s="18" t="s">
        <v>324</v>
      </c>
      <c r="BM2107" s="238" t="s">
        <v>1970</v>
      </c>
    </row>
    <row r="2108" s="2" customFormat="1">
      <c r="A2108" s="39"/>
      <c r="B2108" s="40"/>
      <c r="C2108" s="41"/>
      <c r="D2108" s="262" t="s">
        <v>194</v>
      </c>
      <c r="E2108" s="41"/>
      <c r="F2108" s="263" t="s">
        <v>1971</v>
      </c>
      <c r="G2108" s="41"/>
      <c r="H2108" s="41"/>
      <c r="I2108" s="264"/>
      <c r="J2108" s="41"/>
      <c r="K2108" s="41"/>
      <c r="L2108" s="45"/>
      <c r="M2108" s="265"/>
      <c r="N2108" s="266"/>
      <c r="O2108" s="92"/>
      <c r="P2108" s="92"/>
      <c r="Q2108" s="92"/>
      <c r="R2108" s="92"/>
      <c r="S2108" s="92"/>
      <c r="T2108" s="93"/>
      <c r="U2108" s="39"/>
      <c r="V2108" s="39"/>
      <c r="W2108" s="39"/>
      <c r="X2108" s="39"/>
      <c r="Y2108" s="39"/>
      <c r="Z2108" s="39"/>
      <c r="AA2108" s="39"/>
      <c r="AB2108" s="39"/>
      <c r="AC2108" s="39"/>
      <c r="AD2108" s="39"/>
      <c r="AE2108" s="39"/>
      <c r="AT2108" s="18" t="s">
        <v>194</v>
      </c>
      <c r="AU2108" s="18" t="s">
        <v>85</v>
      </c>
    </row>
    <row r="2109" s="13" customFormat="1">
      <c r="A2109" s="13"/>
      <c r="B2109" s="240"/>
      <c r="C2109" s="241"/>
      <c r="D2109" s="242" t="s">
        <v>185</v>
      </c>
      <c r="E2109" s="243" t="s">
        <v>1</v>
      </c>
      <c r="F2109" s="244" t="s">
        <v>207</v>
      </c>
      <c r="G2109" s="241"/>
      <c r="H2109" s="243" t="s">
        <v>1</v>
      </c>
      <c r="I2109" s="245"/>
      <c r="J2109" s="241"/>
      <c r="K2109" s="241"/>
      <c r="L2109" s="246"/>
      <c r="M2109" s="247"/>
      <c r="N2109" s="248"/>
      <c r="O2109" s="248"/>
      <c r="P2109" s="248"/>
      <c r="Q2109" s="248"/>
      <c r="R2109" s="248"/>
      <c r="S2109" s="248"/>
      <c r="T2109" s="249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0" t="s">
        <v>185</v>
      </c>
      <c r="AU2109" s="250" t="s">
        <v>85</v>
      </c>
      <c r="AV2109" s="13" t="s">
        <v>83</v>
      </c>
      <c r="AW2109" s="13" t="s">
        <v>34</v>
      </c>
      <c r="AX2109" s="13" t="s">
        <v>76</v>
      </c>
      <c r="AY2109" s="250" t="s">
        <v>176</v>
      </c>
    </row>
    <row r="2110" s="13" customFormat="1">
      <c r="A2110" s="13"/>
      <c r="B2110" s="240"/>
      <c r="C2110" s="241"/>
      <c r="D2110" s="242" t="s">
        <v>185</v>
      </c>
      <c r="E2110" s="243" t="s">
        <v>1</v>
      </c>
      <c r="F2110" s="244" t="s">
        <v>281</v>
      </c>
      <c r="G2110" s="241"/>
      <c r="H2110" s="243" t="s">
        <v>1</v>
      </c>
      <c r="I2110" s="245"/>
      <c r="J2110" s="241"/>
      <c r="K2110" s="241"/>
      <c r="L2110" s="246"/>
      <c r="M2110" s="247"/>
      <c r="N2110" s="248"/>
      <c r="O2110" s="248"/>
      <c r="P2110" s="248"/>
      <c r="Q2110" s="248"/>
      <c r="R2110" s="248"/>
      <c r="S2110" s="248"/>
      <c r="T2110" s="24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0" t="s">
        <v>185</v>
      </c>
      <c r="AU2110" s="250" t="s">
        <v>85</v>
      </c>
      <c r="AV2110" s="13" t="s">
        <v>83</v>
      </c>
      <c r="AW2110" s="13" t="s">
        <v>34</v>
      </c>
      <c r="AX2110" s="13" t="s">
        <v>76</v>
      </c>
      <c r="AY2110" s="250" t="s">
        <v>176</v>
      </c>
    </row>
    <row r="2111" s="13" customFormat="1">
      <c r="A2111" s="13"/>
      <c r="B2111" s="240"/>
      <c r="C2111" s="241"/>
      <c r="D2111" s="242" t="s">
        <v>185</v>
      </c>
      <c r="E2111" s="243" t="s">
        <v>1</v>
      </c>
      <c r="F2111" s="244" t="s">
        <v>188</v>
      </c>
      <c r="G2111" s="241"/>
      <c r="H2111" s="243" t="s">
        <v>1</v>
      </c>
      <c r="I2111" s="245"/>
      <c r="J2111" s="241"/>
      <c r="K2111" s="241"/>
      <c r="L2111" s="246"/>
      <c r="M2111" s="247"/>
      <c r="N2111" s="248"/>
      <c r="O2111" s="248"/>
      <c r="P2111" s="248"/>
      <c r="Q2111" s="248"/>
      <c r="R2111" s="248"/>
      <c r="S2111" s="248"/>
      <c r="T2111" s="249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0" t="s">
        <v>185</v>
      </c>
      <c r="AU2111" s="250" t="s">
        <v>85</v>
      </c>
      <c r="AV2111" s="13" t="s">
        <v>83</v>
      </c>
      <c r="AW2111" s="13" t="s">
        <v>34</v>
      </c>
      <c r="AX2111" s="13" t="s">
        <v>76</v>
      </c>
      <c r="AY2111" s="250" t="s">
        <v>176</v>
      </c>
    </row>
    <row r="2112" s="13" customFormat="1">
      <c r="A2112" s="13"/>
      <c r="B2112" s="240"/>
      <c r="C2112" s="241"/>
      <c r="D2112" s="242" t="s">
        <v>185</v>
      </c>
      <c r="E2112" s="243" t="s">
        <v>1</v>
      </c>
      <c r="F2112" s="244" t="s">
        <v>1945</v>
      </c>
      <c r="G2112" s="241"/>
      <c r="H2112" s="243" t="s">
        <v>1</v>
      </c>
      <c r="I2112" s="245"/>
      <c r="J2112" s="241"/>
      <c r="K2112" s="241"/>
      <c r="L2112" s="246"/>
      <c r="M2112" s="247"/>
      <c r="N2112" s="248"/>
      <c r="O2112" s="248"/>
      <c r="P2112" s="248"/>
      <c r="Q2112" s="248"/>
      <c r="R2112" s="248"/>
      <c r="S2112" s="248"/>
      <c r="T2112" s="24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0" t="s">
        <v>185</v>
      </c>
      <c r="AU2112" s="250" t="s">
        <v>85</v>
      </c>
      <c r="AV2112" s="13" t="s">
        <v>83</v>
      </c>
      <c r="AW2112" s="13" t="s">
        <v>34</v>
      </c>
      <c r="AX2112" s="13" t="s">
        <v>76</v>
      </c>
      <c r="AY2112" s="250" t="s">
        <v>176</v>
      </c>
    </row>
    <row r="2113" s="13" customFormat="1">
      <c r="A2113" s="13"/>
      <c r="B2113" s="240"/>
      <c r="C2113" s="241"/>
      <c r="D2113" s="242" t="s">
        <v>185</v>
      </c>
      <c r="E2113" s="243" t="s">
        <v>1</v>
      </c>
      <c r="F2113" s="244" t="s">
        <v>1921</v>
      </c>
      <c r="G2113" s="241"/>
      <c r="H2113" s="243" t="s">
        <v>1</v>
      </c>
      <c r="I2113" s="245"/>
      <c r="J2113" s="241"/>
      <c r="K2113" s="241"/>
      <c r="L2113" s="246"/>
      <c r="M2113" s="247"/>
      <c r="N2113" s="248"/>
      <c r="O2113" s="248"/>
      <c r="P2113" s="248"/>
      <c r="Q2113" s="248"/>
      <c r="R2113" s="248"/>
      <c r="S2113" s="248"/>
      <c r="T2113" s="24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0" t="s">
        <v>185</v>
      </c>
      <c r="AU2113" s="250" t="s">
        <v>85</v>
      </c>
      <c r="AV2113" s="13" t="s">
        <v>83</v>
      </c>
      <c r="AW2113" s="13" t="s">
        <v>34</v>
      </c>
      <c r="AX2113" s="13" t="s">
        <v>76</v>
      </c>
      <c r="AY2113" s="250" t="s">
        <v>176</v>
      </c>
    </row>
    <row r="2114" s="14" customFormat="1">
      <c r="A2114" s="14"/>
      <c r="B2114" s="251"/>
      <c r="C2114" s="252"/>
      <c r="D2114" s="242" t="s">
        <v>185</v>
      </c>
      <c r="E2114" s="253" t="s">
        <v>1</v>
      </c>
      <c r="F2114" s="254" t="s">
        <v>1972</v>
      </c>
      <c r="G2114" s="252"/>
      <c r="H2114" s="255">
        <v>34.866</v>
      </c>
      <c r="I2114" s="256"/>
      <c r="J2114" s="252"/>
      <c r="K2114" s="252"/>
      <c r="L2114" s="257"/>
      <c r="M2114" s="258"/>
      <c r="N2114" s="259"/>
      <c r="O2114" s="259"/>
      <c r="P2114" s="259"/>
      <c r="Q2114" s="259"/>
      <c r="R2114" s="259"/>
      <c r="S2114" s="259"/>
      <c r="T2114" s="260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1" t="s">
        <v>185</v>
      </c>
      <c r="AU2114" s="261" t="s">
        <v>85</v>
      </c>
      <c r="AV2114" s="14" t="s">
        <v>85</v>
      </c>
      <c r="AW2114" s="14" t="s">
        <v>34</v>
      </c>
      <c r="AX2114" s="14" t="s">
        <v>76</v>
      </c>
      <c r="AY2114" s="261" t="s">
        <v>176</v>
      </c>
    </row>
    <row r="2115" s="16" customFormat="1">
      <c r="A2115" s="16"/>
      <c r="B2115" s="278"/>
      <c r="C2115" s="279"/>
      <c r="D2115" s="242" t="s">
        <v>185</v>
      </c>
      <c r="E2115" s="280" t="s">
        <v>1</v>
      </c>
      <c r="F2115" s="281" t="s">
        <v>307</v>
      </c>
      <c r="G2115" s="279"/>
      <c r="H2115" s="282">
        <v>34.866</v>
      </c>
      <c r="I2115" s="283"/>
      <c r="J2115" s="279"/>
      <c r="K2115" s="279"/>
      <c r="L2115" s="284"/>
      <c r="M2115" s="285"/>
      <c r="N2115" s="286"/>
      <c r="O2115" s="286"/>
      <c r="P2115" s="286"/>
      <c r="Q2115" s="286"/>
      <c r="R2115" s="286"/>
      <c r="S2115" s="286"/>
      <c r="T2115" s="287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T2115" s="288" t="s">
        <v>185</v>
      </c>
      <c r="AU2115" s="288" t="s">
        <v>85</v>
      </c>
      <c r="AV2115" s="16" t="s">
        <v>183</v>
      </c>
      <c r="AW2115" s="16" t="s">
        <v>34</v>
      </c>
      <c r="AX2115" s="16" t="s">
        <v>83</v>
      </c>
      <c r="AY2115" s="288" t="s">
        <v>176</v>
      </c>
    </row>
    <row r="2116" s="2" customFormat="1" ht="37.8" customHeight="1">
      <c r="A2116" s="39"/>
      <c r="B2116" s="40"/>
      <c r="C2116" s="289" t="s">
        <v>1973</v>
      </c>
      <c r="D2116" s="289" t="s">
        <v>547</v>
      </c>
      <c r="E2116" s="290" t="s">
        <v>1974</v>
      </c>
      <c r="F2116" s="291" t="s">
        <v>1975</v>
      </c>
      <c r="G2116" s="292" t="s">
        <v>243</v>
      </c>
      <c r="H2116" s="293">
        <v>15.624000000000001</v>
      </c>
      <c r="I2116" s="294"/>
      <c r="J2116" s="295">
        <f>ROUND(I2116*H2116,2)</f>
        <v>0</v>
      </c>
      <c r="K2116" s="291" t="s">
        <v>1</v>
      </c>
      <c r="L2116" s="296"/>
      <c r="M2116" s="297" t="s">
        <v>1</v>
      </c>
      <c r="N2116" s="298" t="s">
        <v>41</v>
      </c>
      <c r="O2116" s="92"/>
      <c r="P2116" s="236">
        <f>O2116*H2116</f>
        <v>0</v>
      </c>
      <c r="Q2116" s="236">
        <v>0.00198</v>
      </c>
      <c r="R2116" s="236">
        <f>Q2116*H2116</f>
        <v>0.030935520000000001</v>
      </c>
      <c r="S2116" s="236">
        <v>0</v>
      </c>
      <c r="T2116" s="237">
        <f>S2116*H2116</f>
        <v>0</v>
      </c>
      <c r="U2116" s="39"/>
      <c r="V2116" s="39"/>
      <c r="W2116" s="39"/>
      <c r="X2116" s="39"/>
      <c r="Y2116" s="39"/>
      <c r="Z2116" s="39"/>
      <c r="AA2116" s="39"/>
      <c r="AB2116" s="39"/>
      <c r="AC2116" s="39"/>
      <c r="AD2116" s="39"/>
      <c r="AE2116" s="39"/>
      <c r="AR2116" s="238" t="s">
        <v>540</v>
      </c>
      <c r="AT2116" s="238" t="s">
        <v>547</v>
      </c>
      <c r="AU2116" s="238" t="s">
        <v>85</v>
      </c>
      <c r="AY2116" s="18" t="s">
        <v>176</v>
      </c>
      <c r="BE2116" s="239">
        <f>IF(N2116="základní",J2116,0)</f>
        <v>0</v>
      </c>
      <c r="BF2116" s="239">
        <f>IF(N2116="snížená",J2116,0)</f>
        <v>0</v>
      </c>
      <c r="BG2116" s="239">
        <f>IF(N2116="zákl. přenesená",J2116,0)</f>
        <v>0</v>
      </c>
      <c r="BH2116" s="239">
        <f>IF(N2116="sníž. přenesená",J2116,0)</f>
        <v>0</v>
      </c>
      <c r="BI2116" s="239">
        <f>IF(N2116="nulová",J2116,0)</f>
        <v>0</v>
      </c>
      <c r="BJ2116" s="18" t="s">
        <v>83</v>
      </c>
      <c r="BK2116" s="239">
        <f>ROUND(I2116*H2116,2)</f>
        <v>0</v>
      </c>
      <c r="BL2116" s="18" t="s">
        <v>324</v>
      </c>
      <c r="BM2116" s="238" t="s">
        <v>1976</v>
      </c>
    </row>
    <row r="2117" s="13" customFormat="1">
      <c r="A2117" s="13"/>
      <c r="B2117" s="240"/>
      <c r="C2117" s="241"/>
      <c r="D2117" s="242" t="s">
        <v>185</v>
      </c>
      <c r="E2117" s="243" t="s">
        <v>1</v>
      </c>
      <c r="F2117" s="244" t="s">
        <v>207</v>
      </c>
      <c r="G2117" s="241"/>
      <c r="H2117" s="243" t="s">
        <v>1</v>
      </c>
      <c r="I2117" s="245"/>
      <c r="J2117" s="241"/>
      <c r="K2117" s="241"/>
      <c r="L2117" s="246"/>
      <c r="M2117" s="247"/>
      <c r="N2117" s="248"/>
      <c r="O2117" s="248"/>
      <c r="P2117" s="248"/>
      <c r="Q2117" s="248"/>
      <c r="R2117" s="248"/>
      <c r="S2117" s="248"/>
      <c r="T2117" s="249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0" t="s">
        <v>185</v>
      </c>
      <c r="AU2117" s="250" t="s">
        <v>85</v>
      </c>
      <c r="AV2117" s="13" t="s">
        <v>83</v>
      </c>
      <c r="AW2117" s="13" t="s">
        <v>34</v>
      </c>
      <c r="AX2117" s="13" t="s">
        <v>76</v>
      </c>
      <c r="AY2117" s="250" t="s">
        <v>176</v>
      </c>
    </row>
    <row r="2118" s="13" customFormat="1">
      <c r="A2118" s="13"/>
      <c r="B2118" s="240"/>
      <c r="C2118" s="241"/>
      <c r="D2118" s="242" t="s">
        <v>185</v>
      </c>
      <c r="E2118" s="243" t="s">
        <v>1</v>
      </c>
      <c r="F2118" s="244" t="s">
        <v>281</v>
      </c>
      <c r="G2118" s="241"/>
      <c r="H2118" s="243" t="s">
        <v>1</v>
      </c>
      <c r="I2118" s="245"/>
      <c r="J2118" s="241"/>
      <c r="K2118" s="241"/>
      <c r="L2118" s="246"/>
      <c r="M2118" s="247"/>
      <c r="N2118" s="248"/>
      <c r="O2118" s="248"/>
      <c r="P2118" s="248"/>
      <c r="Q2118" s="248"/>
      <c r="R2118" s="248"/>
      <c r="S2118" s="248"/>
      <c r="T2118" s="249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0" t="s">
        <v>185</v>
      </c>
      <c r="AU2118" s="250" t="s">
        <v>85</v>
      </c>
      <c r="AV2118" s="13" t="s">
        <v>83</v>
      </c>
      <c r="AW2118" s="13" t="s">
        <v>34</v>
      </c>
      <c r="AX2118" s="13" t="s">
        <v>76</v>
      </c>
      <c r="AY2118" s="250" t="s">
        <v>176</v>
      </c>
    </row>
    <row r="2119" s="13" customFormat="1">
      <c r="A2119" s="13"/>
      <c r="B2119" s="240"/>
      <c r="C2119" s="241"/>
      <c r="D2119" s="242" t="s">
        <v>185</v>
      </c>
      <c r="E2119" s="243" t="s">
        <v>1</v>
      </c>
      <c r="F2119" s="244" t="s">
        <v>188</v>
      </c>
      <c r="G2119" s="241"/>
      <c r="H2119" s="243" t="s">
        <v>1</v>
      </c>
      <c r="I2119" s="245"/>
      <c r="J2119" s="241"/>
      <c r="K2119" s="241"/>
      <c r="L2119" s="246"/>
      <c r="M2119" s="247"/>
      <c r="N2119" s="248"/>
      <c r="O2119" s="248"/>
      <c r="P2119" s="248"/>
      <c r="Q2119" s="248"/>
      <c r="R2119" s="248"/>
      <c r="S2119" s="248"/>
      <c r="T2119" s="24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0" t="s">
        <v>185</v>
      </c>
      <c r="AU2119" s="250" t="s">
        <v>85</v>
      </c>
      <c r="AV2119" s="13" t="s">
        <v>83</v>
      </c>
      <c r="AW2119" s="13" t="s">
        <v>34</v>
      </c>
      <c r="AX2119" s="13" t="s">
        <v>76</v>
      </c>
      <c r="AY2119" s="250" t="s">
        <v>176</v>
      </c>
    </row>
    <row r="2120" s="13" customFormat="1">
      <c r="A2120" s="13"/>
      <c r="B2120" s="240"/>
      <c r="C2120" s="241"/>
      <c r="D2120" s="242" t="s">
        <v>185</v>
      </c>
      <c r="E2120" s="243" t="s">
        <v>1</v>
      </c>
      <c r="F2120" s="244" t="s">
        <v>419</v>
      </c>
      <c r="G2120" s="241"/>
      <c r="H2120" s="243" t="s">
        <v>1</v>
      </c>
      <c r="I2120" s="245"/>
      <c r="J2120" s="241"/>
      <c r="K2120" s="241"/>
      <c r="L2120" s="246"/>
      <c r="M2120" s="247"/>
      <c r="N2120" s="248"/>
      <c r="O2120" s="248"/>
      <c r="P2120" s="248"/>
      <c r="Q2120" s="248"/>
      <c r="R2120" s="248"/>
      <c r="S2120" s="248"/>
      <c r="T2120" s="24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0" t="s">
        <v>185</v>
      </c>
      <c r="AU2120" s="250" t="s">
        <v>85</v>
      </c>
      <c r="AV2120" s="13" t="s">
        <v>83</v>
      </c>
      <c r="AW2120" s="13" t="s">
        <v>34</v>
      </c>
      <c r="AX2120" s="13" t="s">
        <v>76</v>
      </c>
      <c r="AY2120" s="250" t="s">
        <v>176</v>
      </c>
    </row>
    <row r="2121" s="14" customFormat="1">
      <c r="A2121" s="14"/>
      <c r="B2121" s="251"/>
      <c r="C2121" s="252"/>
      <c r="D2121" s="242" t="s">
        <v>185</v>
      </c>
      <c r="E2121" s="253" t="s">
        <v>1</v>
      </c>
      <c r="F2121" s="254" t="s">
        <v>1964</v>
      </c>
      <c r="G2121" s="252"/>
      <c r="H2121" s="255">
        <v>15.65</v>
      </c>
      <c r="I2121" s="256"/>
      <c r="J2121" s="252"/>
      <c r="K2121" s="252"/>
      <c r="L2121" s="257"/>
      <c r="M2121" s="258"/>
      <c r="N2121" s="259"/>
      <c r="O2121" s="259"/>
      <c r="P2121" s="259"/>
      <c r="Q2121" s="259"/>
      <c r="R2121" s="259"/>
      <c r="S2121" s="259"/>
      <c r="T2121" s="260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1" t="s">
        <v>185</v>
      </c>
      <c r="AU2121" s="261" t="s">
        <v>85</v>
      </c>
      <c r="AV2121" s="14" t="s">
        <v>85</v>
      </c>
      <c r="AW2121" s="14" t="s">
        <v>34</v>
      </c>
      <c r="AX2121" s="14" t="s">
        <v>76</v>
      </c>
      <c r="AY2121" s="261" t="s">
        <v>176</v>
      </c>
    </row>
    <row r="2122" s="14" customFormat="1">
      <c r="A2122" s="14"/>
      <c r="B2122" s="251"/>
      <c r="C2122" s="252"/>
      <c r="D2122" s="242" t="s">
        <v>185</v>
      </c>
      <c r="E2122" s="253" t="s">
        <v>1</v>
      </c>
      <c r="F2122" s="254" t="s">
        <v>1965</v>
      </c>
      <c r="G2122" s="252"/>
      <c r="H2122" s="255">
        <v>20.5</v>
      </c>
      <c r="I2122" s="256"/>
      <c r="J2122" s="252"/>
      <c r="K2122" s="252"/>
      <c r="L2122" s="257"/>
      <c r="M2122" s="258"/>
      <c r="N2122" s="259"/>
      <c r="O2122" s="259"/>
      <c r="P2122" s="259"/>
      <c r="Q2122" s="259"/>
      <c r="R2122" s="259"/>
      <c r="S2122" s="259"/>
      <c r="T2122" s="260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1" t="s">
        <v>185</v>
      </c>
      <c r="AU2122" s="261" t="s">
        <v>85</v>
      </c>
      <c r="AV2122" s="14" t="s">
        <v>85</v>
      </c>
      <c r="AW2122" s="14" t="s">
        <v>34</v>
      </c>
      <c r="AX2122" s="14" t="s">
        <v>76</v>
      </c>
      <c r="AY2122" s="261" t="s">
        <v>176</v>
      </c>
    </row>
    <row r="2123" s="15" customFormat="1">
      <c r="A2123" s="15"/>
      <c r="B2123" s="267"/>
      <c r="C2123" s="268"/>
      <c r="D2123" s="242" t="s">
        <v>185</v>
      </c>
      <c r="E2123" s="269" t="s">
        <v>1</v>
      </c>
      <c r="F2123" s="270" t="s">
        <v>291</v>
      </c>
      <c r="G2123" s="268"/>
      <c r="H2123" s="271">
        <v>36.149999999999999</v>
      </c>
      <c r="I2123" s="272"/>
      <c r="J2123" s="268"/>
      <c r="K2123" s="268"/>
      <c r="L2123" s="273"/>
      <c r="M2123" s="274"/>
      <c r="N2123" s="275"/>
      <c r="O2123" s="275"/>
      <c r="P2123" s="275"/>
      <c r="Q2123" s="275"/>
      <c r="R2123" s="275"/>
      <c r="S2123" s="275"/>
      <c r="T2123" s="276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77" t="s">
        <v>185</v>
      </c>
      <c r="AU2123" s="277" t="s">
        <v>85</v>
      </c>
      <c r="AV2123" s="15" t="s">
        <v>177</v>
      </c>
      <c r="AW2123" s="15" t="s">
        <v>34</v>
      </c>
      <c r="AX2123" s="15" t="s">
        <v>76</v>
      </c>
      <c r="AY2123" s="277" t="s">
        <v>176</v>
      </c>
    </row>
    <row r="2124" s="13" customFormat="1">
      <c r="A2124" s="13"/>
      <c r="B2124" s="240"/>
      <c r="C2124" s="241"/>
      <c r="D2124" s="242" t="s">
        <v>185</v>
      </c>
      <c r="E2124" s="243" t="s">
        <v>1</v>
      </c>
      <c r="F2124" s="244" t="s">
        <v>1945</v>
      </c>
      <c r="G2124" s="241"/>
      <c r="H2124" s="243" t="s">
        <v>1</v>
      </c>
      <c r="I2124" s="245"/>
      <c r="J2124" s="241"/>
      <c r="K2124" s="241"/>
      <c r="L2124" s="246"/>
      <c r="M2124" s="247"/>
      <c r="N2124" s="248"/>
      <c r="O2124" s="248"/>
      <c r="P2124" s="248"/>
      <c r="Q2124" s="248"/>
      <c r="R2124" s="248"/>
      <c r="S2124" s="248"/>
      <c r="T2124" s="249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0" t="s">
        <v>185</v>
      </c>
      <c r="AU2124" s="250" t="s">
        <v>85</v>
      </c>
      <c r="AV2124" s="13" t="s">
        <v>83</v>
      </c>
      <c r="AW2124" s="13" t="s">
        <v>34</v>
      </c>
      <c r="AX2124" s="13" t="s">
        <v>76</v>
      </c>
      <c r="AY2124" s="250" t="s">
        <v>176</v>
      </c>
    </row>
    <row r="2125" s="13" customFormat="1">
      <c r="A2125" s="13"/>
      <c r="B2125" s="240"/>
      <c r="C2125" s="241"/>
      <c r="D2125" s="242" t="s">
        <v>185</v>
      </c>
      <c r="E2125" s="243" t="s">
        <v>1</v>
      </c>
      <c r="F2125" s="244" t="s">
        <v>1921</v>
      </c>
      <c r="G2125" s="241"/>
      <c r="H2125" s="243" t="s">
        <v>1</v>
      </c>
      <c r="I2125" s="245"/>
      <c r="J2125" s="241"/>
      <c r="K2125" s="241"/>
      <c r="L2125" s="246"/>
      <c r="M2125" s="247"/>
      <c r="N2125" s="248"/>
      <c r="O2125" s="248"/>
      <c r="P2125" s="248"/>
      <c r="Q2125" s="248"/>
      <c r="R2125" s="248"/>
      <c r="S2125" s="248"/>
      <c r="T2125" s="249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0" t="s">
        <v>185</v>
      </c>
      <c r="AU2125" s="250" t="s">
        <v>85</v>
      </c>
      <c r="AV2125" s="13" t="s">
        <v>83</v>
      </c>
      <c r="AW2125" s="13" t="s">
        <v>34</v>
      </c>
      <c r="AX2125" s="13" t="s">
        <v>76</v>
      </c>
      <c r="AY2125" s="250" t="s">
        <v>176</v>
      </c>
    </row>
    <row r="2126" s="14" customFormat="1">
      <c r="A2126" s="14"/>
      <c r="B2126" s="251"/>
      <c r="C2126" s="252"/>
      <c r="D2126" s="242" t="s">
        <v>185</v>
      </c>
      <c r="E2126" s="253" t="s">
        <v>1</v>
      </c>
      <c r="F2126" s="254" t="s">
        <v>1972</v>
      </c>
      <c r="G2126" s="252"/>
      <c r="H2126" s="255">
        <v>34.866</v>
      </c>
      <c r="I2126" s="256"/>
      <c r="J2126" s="252"/>
      <c r="K2126" s="252"/>
      <c r="L2126" s="257"/>
      <c r="M2126" s="258"/>
      <c r="N2126" s="259"/>
      <c r="O2126" s="259"/>
      <c r="P2126" s="259"/>
      <c r="Q2126" s="259"/>
      <c r="R2126" s="259"/>
      <c r="S2126" s="259"/>
      <c r="T2126" s="260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1" t="s">
        <v>185</v>
      </c>
      <c r="AU2126" s="261" t="s">
        <v>85</v>
      </c>
      <c r="AV2126" s="14" t="s">
        <v>85</v>
      </c>
      <c r="AW2126" s="14" t="s">
        <v>34</v>
      </c>
      <c r="AX2126" s="14" t="s">
        <v>76</v>
      </c>
      <c r="AY2126" s="261" t="s">
        <v>176</v>
      </c>
    </row>
    <row r="2127" s="15" customFormat="1">
      <c r="A2127" s="15"/>
      <c r="B2127" s="267"/>
      <c r="C2127" s="268"/>
      <c r="D2127" s="242" t="s">
        <v>185</v>
      </c>
      <c r="E2127" s="269" t="s">
        <v>1</v>
      </c>
      <c r="F2127" s="270" t="s">
        <v>291</v>
      </c>
      <c r="G2127" s="268"/>
      <c r="H2127" s="271">
        <v>34.866</v>
      </c>
      <c r="I2127" s="272"/>
      <c r="J2127" s="268"/>
      <c r="K2127" s="268"/>
      <c r="L2127" s="273"/>
      <c r="M2127" s="274"/>
      <c r="N2127" s="275"/>
      <c r="O2127" s="275"/>
      <c r="P2127" s="275"/>
      <c r="Q2127" s="275"/>
      <c r="R2127" s="275"/>
      <c r="S2127" s="275"/>
      <c r="T2127" s="276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77" t="s">
        <v>185</v>
      </c>
      <c r="AU2127" s="277" t="s">
        <v>85</v>
      </c>
      <c r="AV2127" s="15" t="s">
        <v>177</v>
      </c>
      <c r="AW2127" s="15" t="s">
        <v>34</v>
      </c>
      <c r="AX2127" s="15" t="s">
        <v>76</v>
      </c>
      <c r="AY2127" s="277" t="s">
        <v>176</v>
      </c>
    </row>
    <row r="2128" s="16" customFormat="1">
      <c r="A2128" s="16"/>
      <c r="B2128" s="278"/>
      <c r="C2128" s="279"/>
      <c r="D2128" s="242" t="s">
        <v>185</v>
      </c>
      <c r="E2128" s="280" t="s">
        <v>1</v>
      </c>
      <c r="F2128" s="281" t="s">
        <v>307</v>
      </c>
      <c r="G2128" s="279"/>
      <c r="H2128" s="282">
        <v>71.016000000000005</v>
      </c>
      <c r="I2128" s="283"/>
      <c r="J2128" s="279"/>
      <c r="K2128" s="279"/>
      <c r="L2128" s="284"/>
      <c r="M2128" s="285"/>
      <c r="N2128" s="286"/>
      <c r="O2128" s="286"/>
      <c r="P2128" s="286"/>
      <c r="Q2128" s="286"/>
      <c r="R2128" s="286"/>
      <c r="S2128" s="286"/>
      <c r="T2128" s="287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T2128" s="288" t="s">
        <v>185</v>
      </c>
      <c r="AU2128" s="288" t="s">
        <v>85</v>
      </c>
      <c r="AV2128" s="16" t="s">
        <v>183</v>
      </c>
      <c r="AW2128" s="16" t="s">
        <v>34</v>
      </c>
      <c r="AX2128" s="16" t="s">
        <v>83</v>
      </c>
      <c r="AY2128" s="288" t="s">
        <v>176</v>
      </c>
    </row>
    <row r="2129" s="14" customFormat="1">
      <c r="A2129" s="14"/>
      <c r="B2129" s="251"/>
      <c r="C2129" s="252"/>
      <c r="D2129" s="242" t="s">
        <v>185</v>
      </c>
      <c r="E2129" s="252"/>
      <c r="F2129" s="254" t="s">
        <v>1977</v>
      </c>
      <c r="G2129" s="252"/>
      <c r="H2129" s="255">
        <v>15.624000000000001</v>
      </c>
      <c r="I2129" s="256"/>
      <c r="J2129" s="252"/>
      <c r="K2129" s="252"/>
      <c r="L2129" s="257"/>
      <c r="M2129" s="258"/>
      <c r="N2129" s="259"/>
      <c r="O2129" s="259"/>
      <c r="P2129" s="259"/>
      <c r="Q2129" s="259"/>
      <c r="R2129" s="259"/>
      <c r="S2129" s="259"/>
      <c r="T2129" s="260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1" t="s">
        <v>185</v>
      </c>
      <c r="AU2129" s="261" t="s">
        <v>85</v>
      </c>
      <c r="AV2129" s="14" t="s">
        <v>85</v>
      </c>
      <c r="AW2129" s="14" t="s">
        <v>4</v>
      </c>
      <c r="AX2129" s="14" t="s">
        <v>83</v>
      </c>
      <c r="AY2129" s="261" t="s">
        <v>176</v>
      </c>
    </row>
    <row r="2130" s="2" customFormat="1" ht="33" customHeight="1">
      <c r="A2130" s="39"/>
      <c r="B2130" s="40"/>
      <c r="C2130" s="227" t="s">
        <v>1978</v>
      </c>
      <c r="D2130" s="227" t="s">
        <v>179</v>
      </c>
      <c r="E2130" s="228" t="s">
        <v>1979</v>
      </c>
      <c r="F2130" s="229" t="s">
        <v>1980</v>
      </c>
      <c r="G2130" s="230" t="s">
        <v>243</v>
      </c>
      <c r="H2130" s="231">
        <v>82.469999999999999</v>
      </c>
      <c r="I2130" s="232"/>
      <c r="J2130" s="233">
        <f>ROUND(I2130*H2130,2)</f>
        <v>0</v>
      </c>
      <c r="K2130" s="229" t="s">
        <v>225</v>
      </c>
      <c r="L2130" s="45"/>
      <c r="M2130" s="234" t="s">
        <v>1</v>
      </c>
      <c r="N2130" s="235" t="s">
        <v>41</v>
      </c>
      <c r="O2130" s="92"/>
      <c r="P2130" s="236">
        <f>O2130*H2130</f>
        <v>0</v>
      </c>
      <c r="Q2130" s="236">
        <v>0.0090299999999999998</v>
      </c>
      <c r="R2130" s="236">
        <f>Q2130*H2130</f>
        <v>0.74470409999999998</v>
      </c>
      <c r="S2130" s="236">
        <v>0</v>
      </c>
      <c r="T2130" s="237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38" t="s">
        <v>324</v>
      </c>
      <c r="AT2130" s="238" t="s">
        <v>179</v>
      </c>
      <c r="AU2130" s="238" t="s">
        <v>85</v>
      </c>
      <c r="AY2130" s="18" t="s">
        <v>176</v>
      </c>
      <c r="BE2130" s="239">
        <f>IF(N2130="základní",J2130,0)</f>
        <v>0</v>
      </c>
      <c r="BF2130" s="239">
        <f>IF(N2130="snížená",J2130,0)</f>
        <v>0</v>
      </c>
      <c r="BG2130" s="239">
        <f>IF(N2130="zákl. přenesená",J2130,0)</f>
        <v>0</v>
      </c>
      <c r="BH2130" s="239">
        <f>IF(N2130="sníž. přenesená",J2130,0)</f>
        <v>0</v>
      </c>
      <c r="BI2130" s="239">
        <f>IF(N2130="nulová",J2130,0)</f>
        <v>0</v>
      </c>
      <c r="BJ2130" s="18" t="s">
        <v>83</v>
      </c>
      <c r="BK2130" s="239">
        <f>ROUND(I2130*H2130,2)</f>
        <v>0</v>
      </c>
      <c r="BL2130" s="18" t="s">
        <v>324</v>
      </c>
      <c r="BM2130" s="238" t="s">
        <v>1981</v>
      </c>
    </row>
    <row r="2131" s="2" customFormat="1">
      <c r="A2131" s="39"/>
      <c r="B2131" s="40"/>
      <c r="C2131" s="41"/>
      <c r="D2131" s="262" t="s">
        <v>194</v>
      </c>
      <c r="E2131" s="41"/>
      <c r="F2131" s="263" t="s">
        <v>1982</v>
      </c>
      <c r="G2131" s="41"/>
      <c r="H2131" s="41"/>
      <c r="I2131" s="264"/>
      <c r="J2131" s="41"/>
      <c r="K2131" s="41"/>
      <c r="L2131" s="45"/>
      <c r="M2131" s="265"/>
      <c r="N2131" s="266"/>
      <c r="O2131" s="92"/>
      <c r="P2131" s="92"/>
      <c r="Q2131" s="92"/>
      <c r="R2131" s="92"/>
      <c r="S2131" s="92"/>
      <c r="T2131" s="93"/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T2131" s="18" t="s">
        <v>194</v>
      </c>
      <c r="AU2131" s="18" t="s">
        <v>85</v>
      </c>
    </row>
    <row r="2132" s="2" customFormat="1" ht="37.8" customHeight="1">
      <c r="A2132" s="39"/>
      <c r="B2132" s="40"/>
      <c r="C2132" s="289" t="s">
        <v>1983</v>
      </c>
      <c r="D2132" s="289" t="s">
        <v>547</v>
      </c>
      <c r="E2132" s="290" t="s">
        <v>1974</v>
      </c>
      <c r="F2132" s="291" t="s">
        <v>1975</v>
      </c>
      <c r="G2132" s="292" t="s">
        <v>243</v>
      </c>
      <c r="H2132" s="293">
        <v>94.840999999999994</v>
      </c>
      <c r="I2132" s="294"/>
      <c r="J2132" s="295">
        <f>ROUND(I2132*H2132,2)</f>
        <v>0</v>
      </c>
      <c r="K2132" s="291" t="s">
        <v>1</v>
      </c>
      <c r="L2132" s="296"/>
      <c r="M2132" s="297" t="s">
        <v>1</v>
      </c>
      <c r="N2132" s="298" t="s">
        <v>41</v>
      </c>
      <c r="O2132" s="92"/>
      <c r="P2132" s="236">
        <f>O2132*H2132</f>
        <v>0</v>
      </c>
      <c r="Q2132" s="236">
        <v>0.00198</v>
      </c>
      <c r="R2132" s="236">
        <f>Q2132*H2132</f>
        <v>0.18778518</v>
      </c>
      <c r="S2132" s="236">
        <v>0</v>
      </c>
      <c r="T2132" s="237">
        <f>S2132*H2132</f>
        <v>0</v>
      </c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R2132" s="238" t="s">
        <v>540</v>
      </c>
      <c r="AT2132" s="238" t="s">
        <v>547</v>
      </c>
      <c r="AU2132" s="238" t="s">
        <v>85</v>
      </c>
      <c r="AY2132" s="18" t="s">
        <v>176</v>
      </c>
      <c r="BE2132" s="239">
        <f>IF(N2132="základní",J2132,0)</f>
        <v>0</v>
      </c>
      <c r="BF2132" s="239">
        <f>IF(N2132="snížená",J2132,0)</f>
        <v>0</v>
      </c>
      <c r="BG2132" s="239">
        <f>IF(N2132="zákl. přenesená",J2132,0)</f>
        <v>0</v>
      </c>
      <c r="BH2132" s="239">
        <f>IF(N2132="sníž. přenesená",J2132,0)</f>
        <v>0</v>
      </c>
      <c r="BI2132" s="239">
        <f>IF(N2132="nulová",J2132,0)</f>
        <v>0</v>
      </c>
      <c r="BJ2132" s="18" t="s">
        <v>83</v>
      </c>
      <c r="BK2132" s="239">
        <f>ROUND(I2132*H2132,2)</f>
        <v>0</v>
      </c>
      <c r="BL2132" s="18" t="s">
        <v>324</v>
      </c>
      <c r="BM2132" s="238" t="s">
        <v>1984</v>
      </c>
    </row>
    <row r="2133" s="13" customFormat="1">
      <c r="A2133" s="13"/>
      <c r="B2133" s="240"/>
      <c r="C2133" s="241"/>
      <c r="D2133" s="242" t="s">
        <v>185</v>
      </c>
      <c r="E2133" s="243" t="s">
        <v>1</v>
      </c>
      <c r="F2133" s="244" t="s">
        <v>207</v>
      </c>
      <c r="G2133" s="241"/>
      <c r="H2133" s="243" t="s">
        <v>1</v>
      </c>
      <c r="I2133" s="245"/>
      <c r="J2133" s="241"/>
      <c r="K2133" s="241"/>
      <c r="L2133" s="246"/>
      <c r="M2133" s="247"/>
      <c r="N2133" s="248"/>
      <c r="O2133" s="248"/>
      <c r="P2133" s="248"/>
      <c r="Q2133" s="248"/>
      <c r="R2133" s="248"/>
      <c r="S2133" s="248"/>
      <c r="T2133" s="249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0" t="s">
        <v>185</v>
      </c>
      <c r="AU2133" s="250" t="s">
        <v>85</v>
      </c>
      <c r="AV2133" s="13" t="s">
        <v>83</v>
      </c>
      <c r="AW2133" s="13" t="s">
        <v>34</v>
      </c>
      <c r="AX2133" s="13" t="s">
        <v>76</v>
      </c>
      <c r="AY2133" s="250" t="s">
        <v>176</v>
      </c>
    </row>
    <row r="2134" s="13" customFormat="1">
      <c r="A2134" s="13"/>
      <c r="B2134" s="240"/>
      <c r="C2134" s="241"/>
      <c r="D2134" s="242" t="s">
        <v>185</v>
      </c>
      <c r="E2134" s="243" t="s">
        <v>1</v>
      </c>
      <c r="F2134" s="244" t="s">
        <v>281</v>
      </c>
      <c r="G2134" s="241"/>
      <c r="H2134" s="243" t="s">
        <v>1</v>
      </c>
      <c r="I2134" s="245"/>
      <c r="J2134" s="241"/>
      <c r="K2134" s="241"/>
      <c r="L2134" s="246"/>
      <c r="M2134" s="247"/>
      <c r="N2134" s="248"/>
      <c r="O2134" s="248"/>
      <c r="P2134" s="248"/>
      <c r="Q2134" s="248"/>
      <c r="R2134" s="248"/>
      <c r="S2134" s="248"/>
      <c r="T2134" s="249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0" t="s">
        <v>185</v>
      </c>
      <c r="AU2134" s="250" t="s">
        <v>85</v>
      </c>
      <c r="AV2134" s="13" t="s">
        <v>83</v>
      </c>
      <c r="AW2134" s="13" t="s">
        <v>34</v>
      </c>
      <c r="AX2134" s="13" t="s">
        <v>76</v>
      </c>
      <c r="AY2134" s="250" t="s">
        <v>176</v>
      </c>
    </row>
    <row r="2135" s="13" customFormat="1">
      <c r="A2135" s="13"/>
      <c r="B2135" s="240"/>
      <c r="C2135" s="241"/>
      <c r="D2135" s="242" t="s">
        <v>185</v>
      </c>
      <c r="E2135" s="243" t="s">
        <v>1</v>
      </c>
      <c r="F2135" s="244" t="s">
        <v>188</v>
      </c>
      <c r="G2135" s="241"/>
      <c r="H2135" s="243" t="s">
        <v>1</v>
      </c>
      <c r="I2135" s="245"/>
      <c r="J2135" s="241"/>
      <c r="K2135" s="241"/>
      <c r="L2135" s="246"/>
      <c r="M2135" s="247"/>
      <c r="N2135" s="248"/>
      <c r="O2135" s="248"/>
      <c r="P2135" s="248"/>
      <c r="Q2135" s="248"/>
      <c r="R2135" s="248"/>
      <c r="S2135" s="248"/>
      <c r="T2135" s="249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0" t="s">
        <v>185</v>
      </c>
      <c r="AU2135" s="250" t="s">
        <v>85</v>
      </c>
      <c r="AV2135" s="13" t="s">
        <v>83</v>
      </c>
      <c r="AW2135" s="13" t="s">
        <v>34</v>
      </c>
      <c r="AX2135" s="13" t="s">
        <v>76</v>
      </c>
      <c r="AY2135" s="250" t="s">
        <v>176</v>
      </c>
    </row>
    <row r="2136" s="13" customFormat="1">
      <c r="A2136" s="13"/>
      <c r="B2136" s="240"/>
      <c r="C2136" s="241"/>
      <c r="D2136" s="242" t="s">
        <v>185</v>
      </c>
      <c r="E2136" s="243" t="s">
        <v>1</v>
      </c>
      <c r="F2136" s="244" t="s">
        <v>487</v>
      </c>
      <c r="G2136" s="241"/>
      <c r="H2136" s="243" t="s">
        <v>1</v>
      </c>
      <c r="I2136" s="245"/>
      <c r="J2136" s="241"/>
      <c r="K2136" s="241"/>
      <c r="L2136" s="246"/>
      <c r="M2136" s="247"/>
      <c r="N2136" s="248"/>
      <c r="O2136" s="248"/>
      <c r="P2136" s="248"/>
      <c r="Q2136" s="248"/>
      <c r="R2136" s="248"/>
      <c r="S2136" s="248"/>
      <c r="T2136" s="24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0" t="s">
        <v>185</v>
      </c>
      <c r="AU2136" s="250" t="s">
        <v>85</v>
      </c>
      <c r="AV2136" s="13" t="s">
        <v>83</v>
      </c>
      <c r="AW2136" s="13" t="s">
        <v>34</v>
      </c>
      <c r="AX2136" s="13" t="s">
        <v>76</v>
      </c>
      <c r="AY2136" s="250" t="s">
        <v>176</v>
      </c>
    </row>
    <row r="2137" s="13" customFormat="1">
      <c r="A2137" s="13"/>
      <c r="B2137" s="240"/>
      <c r="C2137" s="241"/>
      <c r="D2137" s="242" t="s">
        <v>185</v>
      </c>
      <c r="E2137" s="243" t="s">
        <v>1</v>
      </c>
      <c r="F2137" s="244" t="s">
        <v>410</v>
      </c>
      <c r="G2137" s="241"/>
      <c r="H2137" s="243" t="s">
        <v>1</v>
      </c>
      <c r="I2137" s="245"/>
      <c r="J2137" s="241"/>
      <c r="K2137" s="241"/>
      <c r="L2137" s="246"/>
      <c r="M2137" s="247"/>
      <c r="N2137" s="248"/>
      <c r="O2137" s="248"/>
      <c r="P2137" s="248"/>
      <c r="Q2137" s="248"/>
      <c r="R2137" s="248"/>
      <c r="S2137" s="248"/>
      <c r="T2137" s="24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0" t="s">
        <v>185</v>
      </c>
      <c r="AU2137" s="250" t="s">
        <v>85</v>
      </c>
      <c r="AV2137" s="13" t="s">
        <v>83</v>
      </c>
      <c r="AW2137" s="13" t="s">
        <v>34</v>
      </c>
      <c r="AX2137" s="13" t="s">
        <v>76</v>
      </c>
      <c r="AY2137" s="250" t="s">
        <v>176</v>
      </c>
    </row>
    <row r="2138" s="14" customFormat="1">
      <c r="A2138" s="14"/>
      <c r="B2138" s="251"/>
      <c r="C2138" s="252"/>
      <c r="D2138" s="242" t="s">
        <v>185</v>
      </c>
      <c r="E2138" s="253" t="s">
        <v>1</v>
      </c>
      <c r="F2138" s="254" t="s">
        <v>449</v>
      </c>
      <c r="G2138" s="252"/>
      <c r="H2138" s="255">
        <v>3.7000000000000002</v>
      </c>
      <c r="I2138" s="256"/>
      <c r="J2138" s="252"/>
      <c r="K2138" s="252"/>
      <c r="L2138" s="257"/>
      <c r="M2138" s="258"/>
      <c r="N2138" s="259"/>
      <c r="O2138" s="259"/>
      <c r="P2138" s="259"/>
      <c r="Q2138" s="259"/>
      <c r="R2138" s="259"/>
      <c r="S2138" s="259"/>
      <c r="T2138" s="260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1" t="s">
        <v>185</v>
      </c>
      <c r="AU2138" s="261" t="s">
        <v>85</v>
      </c>
      <c r="AV2138" s="14" t="s">
        <v>85</v>
      </c>
      <c r="AW2138" s="14" t="s">
        <v>34</v>
      </c>
      <c r="AX2138" s="14" t="s">
        <v>76</v>
      </c>
      <c r="AY2138" s="261" t="s">
        <v>176</v>
      </c>
    </row>
    <row r="2139" s="14" customFormat="1">
      <c r="A2139" s="14"/>
      <c r="B2139" s="251"/>
      <c r="C2139" s="252"/>
      <c r="D2139" s="242" t="s">
        <v>185</v>
      </c>
      <c r="E2139" s="253" t="s">
        <v>1</v>
      </c>
      <c r="F2139" s="254" t="s">
        <v>450</v>
      </c>
      <c r="G2139" s="252"/>
      <c r="H2139" s="255">
        <v>2.7000000000000002</v>
      </c>
      <c r="I2139" s="256"/>
      <c r="J2139" s="252"/>
      <c r="K2139" s="252"/>
      <c r="L2139" s="257"/>
      <c r="M2139" s="258"/>
      <c r="N2139" s="259"/>
      <c r="O2139" s="259"/>
      <c r="P2139" s="259"/>
      <c r="Q2139" s="259"/>
      <c r="R2139" s="259"/>
      <c r="S2139" s="259"/>
      <c r="T2139" s="260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1" t="s">
        <v>185</v>
      </c>
      <c r="AU2139" s="261" t="s">
        <v>85</v>
      </c>
      <c r="AV2139" s="14" t="s">
        <v>85</v>
      </c>
      <c r="AW2139" s="14" t="s">
        <v>34</v>
      </c>
      <c r="AX2139" s="14" t="s">
        <v>76</v>
      </c>
      <c r="AY2139" s="261" t="s">
        <v>176</v>
      </c>
    </row>
    <row r="2140" s="14" customFormat="1">
      <c r="A2140" s="14"/>
      <c r="B2140" s="251"/>
      <c r="C2140" s="252"/>
      <c r="D2140" s="242" t="s">
        <v>185</v>
      </c>
      <c r="E2140" s="253" t="s">
        <v>1</v>
      </c>
      <c r="F2140" s="254" t="s">
        <v>451</v>
      </c>
      <c r="G2140" s="252"/>
      <c r="H2140" s="255">
        <v>1.5</v>
      </c>
      <c r="I2140" s="256"/>
      <c r="J2140" s="252"/>
      <c r="K2140" s="252"/>
      <c r="L2140" s="257"/>
      <c r="M2140" s="258"/>
      <c r="N2140" s="259"/>
      <c r="O2140" s="259"/>
      <c r="P2140" s="259"/>
      <c r="Q2140" s="259"/>
      <c r="R2140" s="259"/>
      <c r="S2140" s="259"/>
      <c r="T2140" s="260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61" t="s">
        <v>185</v>
      </c>
      <c r="AU2140" s="261" t="s">
        <v>85</v>
      </c>
      <c r="AV2140" s="14" t="s">
        <v>85</v>
      </c>
      <c r="AW2140" s="14" t="s">
        <v>34</v>
      </c>
      <c r="AX2140" s="14" t="s">
        <v>76</v>
      </c>
      <c r="AY2140" s="261" t="s">
        <v>176</v>
      </c>
    </row>
    <row r="2141" s="14" customFormat="1">
      <c r="A2141" s="14"/>
      <c r="B2141" s="251"/>
      <c r="C2141" s="252"/>
      <c r="D2141" s="242" t="s">
        <v>185</v>
      </c>
      <c r="E2141" s="253" t="s">
        <v>1</v>
      </c>
      <c r="F2141" s="254" t="s">
        <v>452</v>
      </c>
      <c r="G2141" s="252"/>
      <c r="H2141" s="255">
        <v>2.2999999999999998</v>
      </c>
      <c r="I2141" s="256"/>
      <c r="J2141" s="252"/>
      <c r="K2141" s="252"/>
      <c r="L2141" s="257"/>
      <c r="M2141" s="258"/>
      <c r="N2141" s="259"/>
      <c r="O2141" s="259"/>
      <c r="P2141" s="259"/>
      <c r="Q2141" s="259"/>
      <c r="R2141" s="259"/>
      <c r="S2141" s="259"/>
      <c r="T2141" s="260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61" t="s">
        <v>185</v>
      </c>
      <c r="AU2141" s="261" t="s">
        <v>85</v>
      </c>
      <c r="AV2141" s="14" t="s">
        <v>85</v>
      </c>
      <c r="AW2141" s="14" t="s">
        <v>34</v>
      </c>
      <c r="AX2141" s="14" t="s">
        <v>76</v>
      </c>
      <c r="AY2141" s="261" t="s">
        <v>176</v>
      </c>
    </row>
    <row r="2142" s="14" customFormat="1">
      <c r="A2142" s="14"/>
      <c r="B2142" s="251"/>
      <c r="C2142" s="252"/>
      <c r="D2142" s="242" t="s">
        <v>185</v>
      </c>
      <c r="E2142" s="253" t="s">
        <v>1</v>
      </c>
      <c r="F2142" s="254" t="s">
        <v>453</v>
      </c>
      <c r="G2142" s="252"/>
      <c r="H2142" s="255">
        <v>1.8</v>
      </c>
      <c r="I2142" s="256"/>
      <c r="J2142" s="252"/>
      <c r="K2142" s="252"/>
      <c r="L2142" s="257"/>
      <c r="M2142" s="258"/>
      <c r="N2142" s="259"/>
      <c r="O2142" s="259"/>
      <c r="P2142" s="259"/>
      <c r="Q2142" s="259"/>
      <c r="R2142" s="259"/>
      <c r="S2142" s="259"/>
      <c r="T2142" s="260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61" t="s">
        <v>185</v>
      </c>
      <c r="AU2142" s="261" t="s">
        <v>85</v>
      </c>
      <c r="AV2142" s="14" t="s">
        <v>85</v>
      </c>
      <c r="AW2142" s="14" t="s">
        <v>34</v>
      </c>
      <c r="AX2142" s="14" t="s">
        <v>76</v>
      </c>
      <c r="AY2142" s="261" t="s">
        <v>176</v>
      </c>
    </row>
    <row r="2143" s="14" customFormat="1">
      <c r="A2143" s="14"/>
      <c r="B2143" s="251"/>
      <c r="C2143" s="252"/>
      <c r="D2143" s="242" t="s">
        <v>185</v>
      </c>
      <c r="E2143" s="253" t="s">
        <v>1</v>
      </c>
      <c r="F2143" s="254" t="s">
        <v>454</v>
      </c>
      <c r="G2143" s="252"/>
      <c r="H2143" s="255">
        <v>1.7</v>
      </c>
      <c r="I2143" s="256"/>
      <c r="J2143" s="252"/>
      <c r="K2143" s="252"/>
      <c r="L2143" s="257"/>
      <c r="M2143" s="258"/>
      <c r="N2143" s="259"/>
      <c r="O2143" s="259"/>
      <c r="P2143" s="259"/>
      <c r="Q2143" s="259"/>
      <c r="R2143" s="259"/>
      <c r="S2143" s="259"/>
      <c r="T2143" s="260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61" t="s">
        <v>185</v>
      </c>
      <c r="AU2143" s="261" t="s">
        <v>85</v>
      </c>
      <c r="AV2143" s="14" t="s">
        <v>85</v>
      </c>
      <c r="AW2143" s="14" t="s">
        <v>34</v>
      </c>
      <c r="AX2143" s="14" t="s">
        <v>76</v>
      </c>
      <c r="AY2143" s="261" t="s">
        <v>176</v>
      </c>
    </row>
    <row r="2144" s="15" customFormat="1">
      <c r="A2144" s="15"/>
      <c r="B2144" s="267"/>
      <c r="C2144" s="268"/>
      <c r="D2144" s="242" t="s">
        <v>185</v>
      </c>
      <c r="E2144" s="269" t="s">
        <v>1</v>
      </c>
      <c r="F2144" s="270" t="s">
        <v>291</v>
      </c>
      <c r="G2144" s="268"/>
      <c r="H2144" s="271">
        <v>13.699999999999999</v>
      </c>
      <c r="I2144" s="272"/>
      <c r="J2144" s="268"/>
      <c r="K2144" s="268"/>
      <c r="L2144" s="273"/>
      <c r="M2144" s="274"/>
      <c r="N2144" s="275"/>
      <c r="O2144" s="275"/>
      <c r="P2144" s="275"/>
      <c r="Q2144" s="275"/>
      <c r="R2144" s="275"/>
      <c r="S2144" s="275"/>
      <c r="T2144" s="276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77" t="s">
        <v>185</v>
      </c>
      <c r="AU2144" s="277" t="s">
        <v>85</v>
      </c>
      <c r="AV2144" s="15" t="s">
        <v>177</v>
      </c>
      <c r="AW2144" s="15" t="s">
        <v>34</v>
      </c>
      <c r="AX2144" s="15" t="s">
        <v>76</v>
      </c>
      <c r="AY2144" s="277" t="s">
        <v>176</v>
      </c>
    </row>
    <row r="2145" s="13" customFormat="1">
      <c r="A2145" s="13"/>
      <c r="B2145" s="240"/>
      <c r="C2145" s="241"/>
      <c r="D2145" s="242" t="s">
        <v>185</v>
      </c>
      <c r="E2145" s="243" t="s">
        <v>1</v>
      </c>
      <c r="F2145" s="244" t="s">
        <v>417</v>
      </c>
      <c r="G2145" s="241"/>
      <c r="H2145" s="243" t="s">
        <v>1</v>
      </c>
      <c r="I2145" s="245"/>
      <c r="J2145" s="241"/>
      <c r="K2145" s="241"/>
      <c r="L2145" s="246"/>
      <c r="M2145" s="247"/>
      <c r="N2145" s="248"/>
      <c r="O2145" s="248"/>
      <c r="P2145" s="248"/>
      <c r="Q2145" s="248"/>
      <c r="R2145" s="248"/>
      <c r="S2145" s="248"/>
      <c r="T2145" s="249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0" t="s">
        <v>185</v>
      </c>
      <c r="AU2145" s="250" t="s">
        <v>85</v>
      </c>
      <c r="AV2145" s="13" t="s">
        <v>83</v>
      </c>
      <c r="AW2145" s="13" t="s">
        <v>34</v>
      </c>
      <c r="AX2145" s="13" t="s">
        <v>76</v>
      </c>
      <c r="AY2145" s="250" t="s">
        <v>176</v>
      </c>
    </row>
    <row r="2146" s="14" customFormat="1">
      <c r="A2146" s="14"/>
      <c r="B2146" s="251"/>
      <c r="C2146" s="252"/>
      <c r="D2146" s="242" t="s">
        <v>185</v>
      </c>
      <c r="E2146" s="253" t="s">
        <v>1</v>
      </c>
      <c r="F2146" s="254" t="s">
        <v>455</v>
      </c>
      <c r="G2146" s="252"/>
      <c r="H2146" s="255">
        <v>6</v>
      </c>
      <c r="I2146" s="256"/>
      <c r="J2146" s="252"/>
      <c r="K2146" s="252"/>
      <c r="L2146" s="257"/>
      <c r="M2146" s="258"/>
      <c r="N2146" s="259"/>
      <c r="O2146" s="259"/>
      <c r="P2146" s="259"/>
      <c r="Q2146" s="259"/>
      <c r="R2146" s="259"/>
      <c r="S2146" s="259"/>
      <c r="T2146" s="260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1" t="s">
        <v>185</v>
      </c>
      <c r="AU2146" s="261" t="s">
        <v>85</v>
      </c>
      <c r="AV2146" s="14" t="s">
        <v>85</v>
      </c>
      <c r="AW2146" s="14" t="s">
        <v>34</v>
      </c>
      <c r="AX2146" s="14" t="s">
        <v>76</v>
      </c>
      <c r="AY2146" s="261" t="s">
        <v>176</v>
      </c>
    </row>
    <row r="2147" s="15" customFormat="1">
      <c r="A2147" s="15"/>
      <c r="B2147" s="267"/>
      <c r="C2147" s="268"/>
      <c r="D2147" s="242" t="s">
        <v>185</v>
      </c>
      <c r="E2147" s="269" t="s">
        <v>1</v>
      </c>
      <c r="F2147" s="270" t="s">
        <v>291</v>
      </c>
      <c r="G2147" s="268"/>
      <c r="H2147" s="271">
        <v>6</v>
      </c>
      <c r="I2147" s="272"/>
      <c r="J2147" s="268"/>
      <c r="K2147" s="268"/>
      <c r="L2147" s="273"/>
      <c r="M2147" s="274"/>
      <c r="N2147" s="275"/>
      <c r="O2147" s="275"/>
      <c r="P2147" s="275"/>
      <c r="Q2147" s="275"/>
      <c r="R2147" s="275"/>
      <c r="S2147" s="275"/>
      <c r="T2147" s="276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77" t="s">
        <v>185</v>
      </c>
      <c r="AU2147" s="277" t="s">
        <v>85</v>
      </c>
      <c r="AV2147" s="15" t="s">
        <v>177</v>
      </c>
      <c r="AW2147" s="15" t="s">
        <v>34</v>
      </c>
      <c r="AX2147" s="15" t="s">
        <v>76</v>
      </c>
      <c r="AY2147" s="277" t="s">
        <v>176</v>
      </c>
    </row>
    <row r="2148" s="13" customFormat="1">
      <c r="A2148" s="13"/>
      <c r="B2148" s="240"/>
      <c r="C2148" s="241"/>
      <c r="D2148" s="242" t="s">
        <v>185</v>
      </c>
      <c r="E2148" s="243" t="s">
        <v>1</v>
      </c>
      <c r="F2148" s="244" t="s">
        <v>419</v>
      </c>
      <c r="G2148" s="241"/>
      <c r="H2148" s="243" t="s">
        <v>1</v>
      </c>
      <c r="I2148" s="245"/>
      <c r="J2148" s="241"/>
      <c r="K2148" s="241"/>
      <c r="L2148" s="246"/>
      <c r="M2148" s="247"/>
      <c r="N2148" s="248"/>
      <c r="O2148" s="248"/>
      <c r="P2148" s="248"/>
      <c r="Q2148" s="248"/>
      <c r="R2148" s="248"/>
      <c r="S2148" s="248"/>
      <c r="T2148" s="249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0" t="s">
        <v>185</v>
      </c>
      <c r="AU2148" s="250" t="s">
        <v>85</v>
      </c>
      <c r="AV2148" s="13" t="s">
        <v>83</v>
      </c>
      <c r="AW2148" s="13" t="s">
        <v>34</v>
      </c>
      <c r="AX2148" s="13" t="s">
        <v>76</v>
      </c>
      <c r="AY2148" s="250" t="s">
        <v>176</v>
      </c>
    </row>
    <row r="2149" s="14" customFormat="1">
      <c r="A2149" s="14"/>
      <c r="B2149" s="251"/>
      <c r="C2149" s="252"/>
      <c r="D2149" s="242" t="s">
        <v>185</v>
      </c>
      <c r="E2149" s="253" t="s">
        <v>1</v>
      </c>
      <c r="F2149" s="254" t="s">
        <v>456</v>
      </c>
      <c r="G2149" s="252"/>
      <c r="H2149" s="255">
        <v>20</v>
      </c>
      <c r="I2149" s="256"/>
      <c r="J2149" s="252"/>
      <c r="K2149" s="252"/>
      <c r="L2149" s="257"/>
      <c r="M2149" s="258"/>
      <c r="N2149" s="259"/>
      <c r="O2149" s="259"/>
      <c r="P2149" s="259"/>
      <c r="Q2149" s="259"/>
      <c r="R2149" s="259"/>
      <c r="S2149" s="259"/>
      <c r="T2149" s="260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1" t="s">
        <v>185</v>
      </c>
      <c r="AU2149" s="261" t="s">
        <v>85</v>
      </c>
      <c r="AV2149" s="14" t="s">
        <v>85</v>
      </c>
      <c r="AW2149" s="14" t="s">
        <v>34</v>
      </c>
      <c r="AX2149" s="14" t="s">
        <v>76</v>
      </c>
      <c r="AY2149" s="261" t="s">
        <v>176</v>
      </c>
    </row>
    <row r="2150" s="14" customFormat="1">
      <c r="A2150" s="14"/>
      <c r="B2150" s="251"/>
      <c r="C2150" s="252"/>
      <c r="D2150" s="242" t="s">
        <v>185</v>
      </c>
      <c r="E2150" s="253" t="s">
        <v>1</v>
      </c>
      <c r="F2150" s="254" t="s">
        <v>457</v>
      </c>
      <c r="G2150" s="252"/>
      <c r="H2150" s="255">
        <v>1.8</v>
      </c>
      <c r="I2150" s="256"/>
      <c r="J2150" s="252"/>
      <c r="K2150" s="252"/>
      <c r="L2150" s="257"/>
      <c r="M2150" s="258"/>
      <c r="N2150" s="259"/>
      <c r="O2150" s="259"/>
      <c r="P2150" s="259"/>
      <c r="Q2150" s="259"/>
      <c r="R2150" s="259"/>
      <c r="S2150" s="259"/>
      <c r="T2150" s="260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61" t="s">
        <v>185</v>
      </c>
      <c r="AU2150" s="261" t="s">
        <v>85</v>
      </c>
      <c r="AV2150" s="14" t="s">
        <v>85</v>
      </c>
      <c r="AW2150" s="14" t="s">
        <v>34</v>
      </c>
      <c r="AX2150" s="14" t="s">
        <v>76</v>
      </c>
      <c r="AY2150" s="261" t="s">
        <v>176</v>
      </c>
    </row>
    <row r="2151" s="14" customFormat="1">
      <c r="A2151" s="14"/>
      <c r="B2151" s="251"/>
      <c r="C2151" s="252"/>
      <c r="D2151" s="242" t="s">
        <v>185</v>
      </c>
      <c r="E2151" s="253" t="s">
        <v>1</v>
      </c>
      <c r="F2151" s="254" t="s">
        <v>458</v>
      </c>
      <c r="G2151" s="252"/>
      <c r="H2151" s="255">
        <v>22.399999999999999</v>
      </c>
      <c r="I2151" s="256"/>
      <c r="J2151" s="252"/>
      <c r="K2151" s="252"/>
      <c r="L2151" s="257"/>
      <c r="M2151" s="258"/>
      <c r="N2151" s="259"/>
      <c r="O2151" s="259"/>
      <c r="P2151" s="259"/>
      <c r="Q2151" s="259"/>
      <c r="R2151" s="259"/>
      <c r="S2151" s="259"/>
      <c r="T2151" s="260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61" t="s">
        <v>185</v>
      </c>
      <c r="AU2151" s="261" t="s">
        <v>85</v>
      </c>
      <c r="AV2151" s="14" t="s">
        <v>85</v>
      </c>
      <c r="AW2151" s="14" t="s">
        <v>34</v>
      </c>
      <c r="AX2151" s="14" t="s">
        <v>76</v>
      </c>
      <c r="AY2151" s="261" t="s">
        <v>176</v>
      </c>
    </row>
    <row r="2152" s="15" customFormat="1">
      <c r="A2152" s="15"/>
      <c r="B2152" s="267"/>
      <c r="C2152" s="268"/>
      <c r="D2152" s="242" t="s">
        <v>185</v>
      </c>
      <c r="E2152" s="269" t="s">
        <v>1</v>
      </c>
      <c r="F2152" s="270" t="s">
        <v>291</v>
      </c>
      <c r="G2152" s="268"/>
      <c r="H2152" s="271">
        <v>44.200000000000003</v>
      </c>
      <c r="I2152" s="272"/>
      <c r="J2152" s="268"/>
      <c r="K2152" s="268"/>
      <c r="L2152" s="273"/>
      <c r="M2152" s="274"/>
      <c r="N2152" s="275"/>
      <c r="O2152" s="275"/>
      <c r="P2152" s="275"/>
      <c r="Q2152" s="275"/>
      <c r="R2152" s="275"/>
      <c r="S2152" s="275"/>
      <c r="T2152" s="276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77" t="s">
        <v>185</v>
      </c>
      <c r="AU2152" s="277" t="s">
        <v>85</v>
      </c>
      <c r="AV2152" s="15" t="s">
        <v>177</v>
      </c>
      <c r="AW2152" s="15" t="s">
        <v>34</v>
      </c>
      <c r="AX2152" s="15" t="s">
        <v>76</v>
      </c>
      <c r="AY2152" s="277" t="s">
        <v>176</v>
      </c>
    </row>
    <row r="2153" s="13" customFormat="1">
      <c r="A2153" s="13"/>
      <c r="B2153" s="240"/>
      <c r="C2153" s="241"/>
      <c r="D2153" s="242" t="s">
        <v>185</v>
      </c>
      <c r="E2153" s="243" t="s">
        <v>1</v>
      </c>
      <c r="F2153" s="244" t="s">
        <v>423</v>
      </c>
      <c r="G2153" s="241"/>
      <c r="H2153" s="243" t="s">
        <v>1</v>
      </c>
      <c r="I2153" s="245"/>
      <c r="J2153" s="241"/>
      <c r="K2153" s="241"/>
      <c r="L2153" s="246"/>
      <c r="M2153" s="247"/>
      <c r="N2153" s="248"/>
      <c r="O2153" s="248"/>
      <c r="P2153" s="248"/>
      <c r="Q2153" s="248"/>
      <c r="R2153" s="248"/>
      <c r="S2153" s="248"/>
      <c r="T2153" s="249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0" t="s">
        <v>185</v>
      </c>
      <c r="AU2153" s="250" t="s">
        <v>85</v>
      </c>
      <c r="AV2153" s="13" t="s">
        <v>83</v>
      </c>
      <c r="AW2153" s="13" t="s">
        <v>34</v>
      </c>
      <c r="AX2153" s="13" t="s">
        <v>76</v>
      </c>
      <c r="AY2153" s="250" t="s">
        <v>176</v>
      </c>
    </row>
    <row r="2154" s="14" customFormat="1">
      <c r="A2154" s="14"/>
      <c r="B2154" s="251"/>
      <c r="C2154" s="252"/>
      <c r="D2154" s="242" t="s">
        <v>185</v>
      </c>
      <c r="E2154" s="253" t="s">
        <v>1</v>
      </c>
      <c r="F2154" s="254" t="s">
        <v>459</v>
      </c>
      <c r="G2154" s="252"/>
      <c r="H2154" s="255">
        <v>10.6</v>
      </c>
      <c r="I2154" s="256"/>
      <c r="J2154" s="252"/>
      <c r="K2154" s="252"/>
      <c r="L2154" s="257"/>
      <c r="M2154" s="258"/>
      <c r="N2154" s="259"/>
      <c r="O2154" s="259"/>
      <c r="P2154" s="259"/>
      <c r="Q2154" s="259"/>
      <c r="R2154" s="259"/>
      <c r="S2154" s="259"/>
      <c r="T2154" s="260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61" t="s">
        <v>185</v>
      </c>
      <c r="AU2154" s="261" t="s">
        <v>85</v>
      </c>
      <c r="AV2154" s="14" t="s">
        <v>85</v>
      </c>
      <c r="AW2154" s="14" t="s">
        <v>34</v>
      </c>
      <c r="AX2154" s="14" t="s">
        <v>76</v>
      </c>
      <c r="AY2154" s="261" t="s">
        <v>176</v>
      </c>
    </row>
    <row r="2155" s="15" customFormat="1">
      <c r="A2155" s="15"/>
      <c r="B2155" s="267"/>
      <c r="C2155" s="268"/>
      <c r="D2155" s="242" t="s">
        <v>185</v>
      </c>
      <c r="E2155" s="269" t="s">
        <v>1</v>
      </c>
      <c r="F2155" s="270" t="s">
        <v>291</v>
      </c>
      <c r="G2155" s="268"/>
      <c r="H2155" s="271">
        <v>10.6</v>
      </c>
      <c r="I2155" s="272"/>
      <c r="J2155" s="268"/>
      <c r="K2155" s="268"/>
      <c r="L2155" s="273"/>
      <c r="M2155" s="274"/>
      <c r="N2155" s="275"/>
      <c r="O2155" s="275"/>
      <c r="P2155" s="275"/>
      <c r="Q2155" s="275"/>
      <c r="R2155" s="275"/>
      <c r="S2155" s="275"/>
      <c r="T2155" s="276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77" t="s">
        <v>185</v>
      </c>
      <c r="AU2155" s="277" t="s">
        <v>85</v>
      </c>
      <c r="AV2155" s="15" t="s">
        <v>177</v>
      </c>
      <c r="AW2155" s="15" t="s">
        <v>34</v>
      </c>
      <c r="AX2155" s="15" t="s">
        <v>76</v>
      </c>
      <c r="AY2155" s="277" t="s">
        <v>176</v>
      </c>
    </row>
    <row r="2156" s="13" customFormat="1">
      <c r="A2156" s="13"/>
      <c r="B2156" s="240"/>
      <c r="C2156" s="241"/>
      <c r="D2156" s="242" t="s">
        <v>185</v>
      </c>
      <c r="E2156" s="243" t="s">
        <v>1</v>
      </c>
      <c r="F2156" s="244" t="s">
        <v>1920</v>
      </c>
      <c r="G2156" s="241"/>
      <c r="H2156" s="243" t="s">
        <v>1</v>
      </c>
      <c r="I2156" s="245"/>
      <c r="J2156" s="241"/>
      <c r="K2156" s="241"/>
      <c r="L2156" s="246"/>
      <c r="M2156" s="247"/>
      <c r="N2156" s="248"/>
      <c r="O2156" s="248"/>
      <c r="P2156" s="248"/>
      <c r="Q2156" s="248"/>
      <c r="R2156" s="248"/>
      <c r="S2156" s="248"/>
      <c r="T2156" s="24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0" t="s">
        <v>185</v>
      </c>
      <c r="AU2156" s="250" t="s">
        <v>85</v>
      </c>
      <c r="AV2156" s="13" t="s">
        <v>83</v>
      </c>
      <c r="AW2156" s="13" t="s">
        <v>34</v>
      </c>
      <c r="AX2156" s="13" t="s">
        <v>76</v>
      </c>
      <c r="AY2156" s="250" t="s">
        <v>176</v>
      </c>
    </row>
    <row r="2157" s="14" customFormat="1">
      <c r="A2157" s="14"/>
      <c r="B2157" s="251"/>
      <c r="C2157" s="252"/>
      <c r="D2157" s="242" t="s">
        <v>185</v>
      </c>
      <c r="E2157" s="253" t="s">
        <v>1</v>
      </c>
      <c r="F2157" s="254" t="s">
        <v>1985</v>
      </c>
      <c r="G2157" s="252"/>
      <c r="H2157" s="255">
        <v>7.4000000000000004</v>
      </c>
      <c r="I2157" s="256"/>
      <c r="J2157" s="252"/>
      <c r="K2157" s="252"/>
      <c r="L2157" s="257"/>
      <c r="M2157" s="258"/>
      <c r="N2157" s="259"/>
      <c r="O2157" s="259"/>
      <c r="P2157" s="259"/>
      <c r="Q2157" s="259"/>
      <c r="R2157" s="259"/>
      <c r="S2157" s="259"/>
      <c r="T2157" s="260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61" t="s">
        <v>185</v>
      </c>
      <c r="AU2157" s="261" t="s">
        <v>85</v>
      </c>
      <c r="AV2157" s="14" t="s">
        <v>85</v>
      </c>
      <c r="AW2157" s="14" t="s">
        <v>34</v>
      </c>
      <c r="AX2157" s="14" t="s">
        <v>76</v>
      </c>
      <c r="AY2157" s="261" t="s">
        <v>176</v>
      </c>
    </row>
    <row r="2158" s="15" customFormat="1">
      <c r="A2158" s="15"/>
      <c r="B2158" s="267"/>
      <c r="C2158" s="268"/>
      <c r="D2158" s="242" t="s">
        <v>185</v>
      </c>
      <c r="E2158" s="269" t="s">
        <v>1</v>
      </c>
      <c r="F2158" s="270" t="s">
        <v>291</v>
      </c>
      <c r="G2158" s="268"/>
      <c r="H2158" s="271">
        <v>7.4000000000000004</v>
      </c>
      <c r="I2158" s="272"/>
      <c r="J2158" s="268"/>
      <c r="K2158" s="268"/>
      <c r="L2158" s="273"/>
      <c r="M2158" s="274"/>
      <c r="N2158" s="275"/>
      <c r="O2158" s="275"/>
      <c r="P2158" s="275"/>
      <c r="Q2158" s="275"/>
      <c r="R2158" s="275"/>
      <c r="S2158" s="275"/>
      <c r="T2158" s="276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T2158" s="277" t="s">
        <v>185</v>
      </c>
      <c r="AU2158" s="277" t="s">
        <v>85</v>
      </c>
      <c r="AV2158" s="15" t="s">
        <v>177</v>
      </c>
      <c r="AW2158" s="15" t="s">
        <v>34</v>
      </c>
      <c r="AX2158" s="15" t="s">
        <v>76</v>
      </c>
      <c r="AY2158" s="277" t="s">
        <v>176</v>
      </c>
    </row>
    <row r="2159" s="13" customFormat="1">
      <c r="A2159" s="13"/>
      <c r="B2159" s="240"/>
      <c r="C2159" s="241"/>
      <c r="D2159" s="242" t="s">
        <v>185</v>
      </c>
      <c r="E2159" s="243" t="s">
        <v>1</v>
      </c>
      <c r="F2159" s="244" t="s">
        <v>381</v>
      </c>
      <c r="G2159" s="241"/>
      <c r="H2159" s="243" t="s">
        <v>1</v>
      </c>
      <c r="I2159" s="245"/>
      <c r="J2159" s="241"/>
      <c r="K2159" s="241"/>
      <c r="L2159" s="246"/>
      <c r="M2159" s="247"/>
      <c r="N2159" s="248"/>
      <c r="O2159" s="248"/>
      <c r="P2159" s="248"/>
      <c r="Q2159" s="248"/>
      <c r="R2159" s="248"/>
      <c r="S2159" s="248"/>
      <c r="T2159" s="249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0" t="s">
        <v>185</v>
      </c>
      <c r="AU2159" s="250" t="s">
        <v>85</v>
      </c>
      <c r="AV2159" s="13" t="s">
        <v>83</v>
      </c>
      <c r="AW2159" s="13" t="s">
        <v>34</v>
      </c>
      <c r="AX2159" s="13" t="s">
        <v>76</v>
      </c>
      <c r="AY2159" s="250" t="s">
        <v>176</v>
      </c>
    </row>
    <row r="2160" s="14" customFormat="1">
      <c r="A2160" s="14"/>
      <c r="B2160" s="251"/>
      <c r="C2160" s="252"/>
      <c r="D2160" s="242" t="s">
        <v>185</v>
      </c>
      <c r="E2160" s="253" t="s">
        <v>1</v>
      </c>
      <c r="F2160" s="254" t="s">
        <v>1924</v>
      </c>
      <c r="G2160" s="252"/>
      <c r="H2160" s="255">
        <v>0.56999999999999995</v>
      </c>
      <c r="I2160" s="256"/>
      <c r="J2160" s="252"/>
      <c r="K2160" s="252"/>
      <c r="L2160" s="257"/>
      <c r="M2160" s="258"/>
      <c r="N2160" s="259"/>
      <c r="O2160" s="259"/>
      <c r="P2160" s="259"/>
      <c r="Q2160" s="259"/>
      <c r="R2160" s="259"/>
      <c r="S2160" s="259"/>
      <c r="T2160" s="260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61" t="s">
        <v>185</v>
      </c>
      <c r="AU2160" s="261" t="s">
        <v>85</v>
      </c>
      <c r="AV2160" s="14" t="s">
        <v>85</v>
      </c>
      <c r="AW2160" s="14" t="s">
        <v>34</v>
      </c>
      <c r="AX2160" s="14" t="s">
        <v>76</v>
      </c>
      <c r="AY2160" s="261" t="s">
        <v>176</v>
      </c>
    </row>
    <row r="2161" s="15" customFormat="1">
      <c r="A2161" s="15"/>
      <c r="B2161" s="267"/>
      <c r="C2161" s="268"/>
      <c r="D2161" s="242" t="s">
        <v>185</v>
      </c>
      <c r="E2161" s="269" t="s">
        <v>1</v>
      </c>
      <c r="F2161" s="270" t="s">
        <v>291</v>
      </c>
      <c r="G2161" s="268"/>
      <c r="H2161" s="271">
        <v>0.56999999999999995</v>
      </c>
      <c r="I2161" s="272"/>
      <c r="J2161" s="268"/>
      <c r="K2161" s="268"/>
      <c r="L2161" s="273"/>
      <c r="M2161" s="274"/>
      <c r="N2161" s="275"/>
      <c r="O2161" s="275"/>
      <c r="P2161" s="275"/>
      <c r="Q2161" s="275"/>
      <c r="R2161" s="275"/>
      <c r="S2161" s="275"/>
      <c r="T2161" s="276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77" t="s">
        <v>185</v>
      </c>
      <c r="AU2161" s="277" t="s">
        <v>85</v>
      </c>
      <c r="AV2161" s="15" t="s">
        <v>177</v>
      </c>
      <c r="AW2161" s="15" t="s">
        <v>34</v>
      </c>
      <c r="AX2161" s="15" t="s">
        <v>76</v>
      </c>
      <c r="AY2161" s="277" t="s">
        <v>176</v>
      </c>
    </row>
    <row r="2162" s="16" customFormat="1">
      <c r="A2162" s="16"/>
      <c r="B2162" s="278"/>
      <c r="C2162" s="279"/>
      <c r="D2162" s="242" t="s">
        <v>185</v>
      </c>
      <c r="E2162" s="280" t="s">
        <v>1</v>
      </c>
      <c r="F2162" s="281" t="s">
        <v>307</v>
      </c>
      <c r="G2162" s="279"/>
      <c r="H2162" s="282">
        <v>82.469999999999999</v>
      </c>
      <c r="I2162" s="283"/>
      <c r="J2162" s="279"/>
      <c r="K2162" s="279"/>
      <c r="L2162" s="284"/>
      <c r="M2162" s="285"/>
      <c r="N2162" s="286"/>
      <c r="O2162" s="286"/>
      <c r="P2162" s="286"/>
      <c r="Q2162" s="286"/>
      <c r="R2162" s="286"/>
      <c r="S2162" s="286"/>
      <c r="T2162" s="287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T2162" s="288" t="s">
        <v>185</v>
      </c>
      <c r="AU2162" s="288" t="s">
        <v>85</v>
      </c>
      <c r="AV2162" s="16" t="s">
        <v>183</v>
      </c>
      <c r="AW2162" s="16" t="s">
        <v>34</v>
      </c>
      <c r="AX2162" s="16" t="s">
        <v>83</v>
      </c>
      <c r="AY2162" s="288" t="s">
        <v>176</v>
      </c>
    </row>
    <row r="2163" s="14" customFormat="1">
      <c r="A2163" s="14"/>
      <c r="B2163" s="251"/>
      <c r="C2163" s="252"/>
      <c r="D2163" s="242" t="s">
        <v>185</v>
      </c>
      <c r="E2163" s="252"/>
      <c r="F2163" s="254" t="s">
        <v>1986</v>
      </c>
      <c r="G2163" s="252"/>
      <c r="H2163" s="255">
        <v>94.840999999999994</v>
      </c>
      <c r="I2163" s="256"/>
      <c r="J2163" s="252"/>
      <c r="K2163" s="252"/>
      <c r="L2163" s="257"/>
      <c r="M2163" s="258"/>
      <c r="N2163" s="259"/>
      <c r="O2163" s="259"/>
      <c r="P2163" s="259"/>
      <c r="Q2163" s="259"/>
      <c r="R2163" s="259"/>
      <c r="S2163" s="259"/>
      <c r="T2163" s="260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61" t="s">
        <v>185</v>
      </c>
      <c r="AU2163" s="261" t="s">
        <v>85</v>
      </c>
      <c r="AV2163" s="14" t="s">
        <v>85</v>
      </c>
      <c r="AW2163" s="14" t="s">
        <v>4</v>
      </c>
      <c r="AX2163" s="14" t="s">
        <v>83</v>
      </c>
      <c r="AY2163" s="261" t="s">
        <v>176</v>
      </c>
    </row>
    <row r="2164" s="2" customFormat="1" ht="33" customHeight="1">
      <c r="A2164" s="39"/>
      <c r="B2164" s="40"/>
      <c r="C2164" s="227" t="s">
        <v>1987</v>
      </c>
      <c r="D2164" s="227" t="s">
        <v>179</v>
      </c>
      <c r="E2164" s="228" t="s">
        <v>1988</v>
      </c>
      <c r="F2164" s="229" t="s">
        <v>1989</v>
      </c>
      <c r="G2164" s="230" t="s">
        <v>243</v>
      </c>
      <c r="H2164" s="231">
        <v>5.0300000000000002</v>
      </c>
      <c r="I2164" s="232"/>
      <c r="J2164" s="233">
        <f>ROUND(I2164*H2164,2)</f>
        <v>0</v>
      </c>
      <c r="K2164" s="229" t="s">
        <v>225</v>
      </c>
      <c r="L2164" s="45"/>
      <c r="M2164" s="234" t="s">
        <v>1</v>
      </c>
      <c r="N2164" s="235" t="s">
        <v>41</v>
      </c>
      <c r="O2164" s="92"/>
      <c r="P2164" s="236">
        <f>O2164*H2164</f>
        <v>0</v>
      </c>
      <c r="Q2164" s="236">
        <v>0.0060000000000000001</v>
      </c>
      <c r="R2164" s="236">
        <f>Q2164*H2164</f>
        <v>0.030180000000000002</v>
      </c>
      <c r="S2164" s="236">
        <v>0</v>
      </c>
      <c r="T2164" s="237">
        <f>S2164*H2164</f>
        <v>0</v>
      </c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R2164" s="238" t="s">
        <v>324</v>
      </c>
      <c r="AT2164" s="238" t="s">
        <v>179</v>
      </c>
      <c r="AU2164" s="238" t="s">
        <v>85</v>
      </c>
      <c r="AY2164" s="18" t="s">
        <v>176</v>
      </c>
      <c r="BE2164" s="239">
        <f>IF(N2164="základní",J2164,0)</f>
        <v>0</v>
      </c>
      <c r="BF2164" s="239">
        <f>IF(N2164="snížená",J2164,0)</f>
        <v>0</v>
      </c>
      <c r="BG2164" s="239">
        <f>IF(N2164="zákl. přenesená",J2164,0)</f>
        <v>0</v>
      </c>
      <c r="BH2164" s="239">
        <f>IF(N2164="sníž. přenesená",J2164,0)</f>
        <v>0</v>
      </c>
      <c r="BI2164" s="239">
        <f>IF(N2164="nulová",J2164,0)</f>
        <v>0</v>
      </c>
      <c r="BJ2164" s="18" t="s">
        <v>83</v>
      </c>
      <c r="BK2164" s="239">
        <f>ROUND(I2164*H2164,2)</f>
        <v>0</v>
      </c>
      <c r="BL2164" s="18" t="s">
        <v>324</v>
      </c>
      <c r="BM2164" s="238" t="s">
        <v>1990</v>
      </c>
    </row>
    <row r="2165" s="2" customFormat="1">
      <c r="A2165" s="39"/>
      <c r="B2165" s="40"/>
      <c r="C2165" s="41"/>
      <c r="D2165" s="262" t="s">
        <v>194</v>
      </c>
      <c r="E2165" s="41"/>
      <c r="F2165" s="263" t="s">
        <v>1991</v>
      </c>
      <c r="G2165" s="41"/>
      <c r="H2165" s="41"/>
      <c r="I2165" s="264"/>
      <c r="J2165" s="41"/>
      <c r="K2165" s="41"/>
      <c r="L2165" s="45"/>
      <c r="M2165" s="265"/>
      <c r="N2165" s="266"/>
      <c r="O2165" s="92"/>
      <c r="P2165" s="92"/>
      <c r="Q2165" s="92"/>
      <c r="R2165" s="92"/>
      <c r="S2165" s="92"/>
      <c r="T2165" s="93"/>
      <c r="U2165" s="39"/>
      <c r="V2165" s="39"/>
      <c r="W2165" s="39"/>
      <c r="X2165" s="39"/>
      <c r="Y2165" s="39"/>
      <c r="Z2165" s="39"/>
      <c r="AA2165" s="39"/>
      <c r="AB2165" s="39"/>
      <c r="AC2165" s="39"/>
      <c r="AD2165" s="39"/>
      <c r="AE2165" s="39"/>
      <c r="AT2165" s="18" t="s">
        <v>194</v>
      </c>
      <c r="AU2165" s="18" t="s">
        <v>85</v>
      </c>
    </row>
    <row r="2166" s="13" customFormat="1">
      <c r="A2166" s="13"/>
      <c r="B2166" s="240"/>
      <c r="C2166" s="241"/>
      <c r="D2166" s="242" t="s">
        <v>185</v>
      </c>
      <c r="E2166" s="243" t="s">
        <v>1</v>
      </c>
      <c r="F2166" s="244" t="s">
        <v>207</v>
      </c>
      <c r="G2166" s="241"/>
      <c r="H2166" s="243" t="s">
        <v>1</v>
      </c>
      <c r="I2166" s="245"/>
      <c r="J2166" s="241"/>
      <c r="K2166" s="241"/>
      <c r="L2166" s="246"/>
      <c r="M2166" s="247"/>
      <c r="N2166" s="248"/>
      <c r="O2166" s="248"/>
      <c r="P2166" s="248"/>
      <c r="Q2166" s="248"/>
      <c r="R2166" s="248"/>
      <c r="S2166" s="248"/>
      <c r="T2166" s="249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50" t="s">
        <v>185</v>
      </c>
      <c r="AU2166" s="250" t="s">
        <v>85</v>
      </c>
      <c r="AV2166" s="13" t="s">
        <v>83</v>
      </c>
      <c r="AW2166" s="13" t="s">
        <v>34</v>
      </c>
      <c r="AX2166" s="13" t="s">
        <v>76</v>
      </c>
      <c r="AY2166" s="250" t="s">
        <v>176</v>
      </c>
    </row>
    <row r="2167" s="13" customFormat="1">
      <c r="A2167" s="13"/>
      <c r="B2167" s="240"/>
      <c r="C2167" s="241"/>
      <c r="D2167" s="242" t="s">
        <v>185</v>
      </c>
      <c r="E2167" s="243" t="s">
        <v>1</v>
      </c>
      <c r="F2167" s="244" t="s">
        <v>281</v>
      </c>
      <c r="G2167" s="241"/>
      <c r="H2167" s="243" t="s">
        <v>1</v>
      </c>
      <c r="I2167" s="245"/>
      <c r="J2167" s="241"/>
      <c r="K2167" s="241"/>
      <c r="L2167" s="246"/>
      <c r="M2167" s="247"/>
      <c r="N2167" s="248"/>
      <c r="O2167" s="248"/>
      <c r="P2167" s="248"/>
      <c r="Q2167" s="248"/>
      <c r="R2167" s="248"/>
      <c r="S2167" s="248"/>
      <c r="T2167" s="249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50" t="s">
        <v>185</v>
      </c>
      <c r="AU2167" s="250" t="s">
        <v>85</v>
      </c>
      <c r="AV2167" s="13" t="s">
        <v>83</v>
      </c>
      <c r="AW2167" s="13" t="s">
        <v>34</v>
      </c>
      <c r="AX2167" s="13" t="s">
        <v>76</v>
      </c>
      <c r="AY2167" s="250" t="s">
        <v>176</v>
      </c>
    </row>
    <row r="2168" s="13" customFormat="1">
      <c r="A2168" s="13"/>
      <c r="B2168" s="240"/>
      <c r="C2168" s="241"/>
      <c r="D2168" s="242" t="s">
        <v>185</v>
      </c>
      <c r="E2168" s="243" t="s">
        <v>1</v>
      </c>
      <c r="F2168" s="244" t="s">
        <v>188</v>
      </c>
      <c r="G2168" s="241"/>
      <c r="H2168" s="243" t="s">
        <v>1</v>
      </c>
      <c r="I2168" s="245"/>
      <c r="J2168" s="241"/>
      <c r="K2168" s="241"/>
      <c r="L2168" s="246"/>
      <c r="M2168" s="247"/>
      <c r="N2168" s="248"/>
      <c r="O2168" s="248"/>
      <c r="P2168" s="248"/>
      <c r="Q2168" s="248"/>
      <c r="R2168" s="248"/>
      <c r="S2168" s="248"/>
      <c r="T2168" s="24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0" t="s">
        <v>185</v>
      </c>
      <c r="AU2168" s="250" t="s">
        <v>85</v>
      </c>
      <c r="AV2168" s="13" t="s">
        <v>83</v>
      </c>
      <c r="AW2168" s="13" t="s">
        <v>34</v>
      </c>
      <c r="AX2168" s="13" t="s">
        <v>76</v>
      </c>
      <c r="AY2168" s="250" t="s">
        <v>176</v>
      </c>
    </row>
    <row r="2169" s="13" customFormat="1">
      <c r="A2169" s="13"/>
      <c r="B2169" s="240"/>
      <c r="C2169" s="241"/>
      <c r="D2169" s="242" t="s">
        <v>185</v>
      </c>
      <c r="E2169" s="243" t="s">
        <v>1</v>
      </c>
      <c r="F2169" s="244" t="s">
        <v>1918</v>
      </c>
      <c r="G2169" s="241"/>
      <c r="H2169" s="243" t="s">
        <v>1</v>
      </c>
      <c r="I2169" s="245"/>
      <c r="J2169" s="241"/>
      <c r="K2169" s="241"/>
      <c r="L2169" s="246"/>
      <c r="M2169" s="247"/>
      <c r="N2169" s="248"/>
      <c r="O2169" s="248"/>
      <c r="P2169" s="248"/>
      <c r="Q2169" s="248"/>
      <c r="R2169" s="248"/>
      <c r="S2169" s="248"/>
      <c r="T2169" s="24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50" t="s">
        <v>185</v>
      </c>
      <c r="AU2169" s="250" t="s">
        <v>85</v>
      </c>
      <c r="AV2169" s="13" t="s">
        <v>83</v>
      </c>
      <c r="AW2169" s="13" t="s">
        <v>34</v>
      </c>
      <c r="AX2169" s="13" t="s">
        <v>76</v>
      </c>
      <c r="AY2169" s="250" t="s">
        <v>176</v>
      </c>
    </row>
    <row r="2170" s="14" customFormat="1">
      <c r="A2170" s="14"/>
      <c r="B2170" s="251"/>
      <c r="C2170" s="252"/>
      <c r="D2170" s="242" t="s">
        <v>185</v>
      </c>
      <c r="E2170" s="253" t="s">
        <v>1</v>
      </c>
      <c r="F2170" s="254" t="s">
        <v>1919</v>
      </c>
      <c r="G2170" s="252"/>
      <c r="H2170" s="255">
        <v>5.0300000000000002</v>
      </c>
      <c r="I2170" s="256"/>
      <c r="J2170" s="252"/>
      <c r="K2170" s="252"/>
      <c r="L2170" s="257"/>
      <c r="M2170" s="258"/>
      <c r="N2170" s="259"/>
      <c r="O2170" s="259"/>
      <c r="P2170" s="259"/>
      <c r="Q2170" s="259"/>
      <c r="R2170" s="259"/>
      <c r="S2170" s="259"/>
      <c r="T2170" s="260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61" t="s">
        <v>185</v>
      </c>
      <c r="AU2170" s="261" t="s">
        <v>85</v>
      </c>
      <c r="AV2170" s="14" t="s">
        <v>85</v>
      </c>
      <c r="AW2170" s="14" t="s">
        <v>34</v>
      </c>
      <c r="AX2170" s="14" t="s">
        <v>76</v>
      </c>
      <c r="AY2170" s="261" t="s">
        <v>176</v>
      </c>
    </row>
    <row r="2171" s="16" customFormat="1">
      <c r="A2171" s="16"/>
      <c r="B2171" s="278"/>
      <c r="C2171" s="279"/>
      <c r="D2171" s="242" t="s">
        <v>185</v>
      </c>
      <c r="E2171" s="280" t="s">
        <v>1</v>
      </c>
      <c r="F2171" s="281" t="s">
        <v>307</v>
      </c>
      <c r="G2171" s="279"/>
      <c r="H2171" s="282">
        <v>5.0300000000000002</v>
      </c>
      <c r="I2171" s="283"/>
      <c r="J2171" s="279"/>
      <c r="K2171" s="279"/>
      <c r="L2171" s="284"/>
      <c r="M2171" s="285"/>
      <c r="N2171" s="286"/>
      <c r="O2171" s="286"/>
      <c r="P2171" s="286"/>
      <c r="Q2171" s="286"/>
      <c r="R2171" s="286"/>
      <c r="S2171" s="286"/>
      <c r="T2171" s="287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88" t="s">
        <v>185</v>
      </c>
      <c r="AU2171" s="288" t="s">
        <v>85</v>
      </c>
      <c r="AV2171" s="16" t="s">
        <v>183</v>
      </c>
      <c r="AW2171" s="16" t="s">
        <v>34</v>
      </c>
      <c r="AX2171" s="16" t="s">
        <v>83</v>
      </c>
      <c r="AY2171" s="288" t="s">
        <v>176</v>
      </c>
    </row>
    <row r="2172" s="2" customFormat="1" ht="24.15" customHeight="1">
      <c r="A2172" s="39"/>
      <c r="B2172" s="40"/>
      <c r="C2172" s="289" t="s">
        <v>1992</v>
      </c>
      <c r="D2172" s="289" t="s">
        <v>547</v>
      </c>
      <c r="E2172" s="290" t="s">
        <v>1993</v>
      </c>
      <c r="F2172" s="291" t="s">
        <v>1994</v>
      </c>
      <c r="G2172" s="292" t="s">
        <v>243</v>
      </c>
      <c r="H2172" s="293">
        <v>5.8499999999999996</v>
      </c>
      <c r="I2172" s="294"/>
      <c r="J2172" s="295">
        <f>ROUND(I2172*H2172,2)</f>
        <v>0</v>
      </c>
      <c r="K2172" s="291" t="s">
        <v>1</v>
      </c>
      <c r="L2172" s="296"/>
      <c r="M2172" s="297" t="s">
        <v>1</v>
      </c>
      <c r="N2172" s="298" t="s">
        <v>41</v>
      </c>
      <c r="O2172" s="92"/>
      <c r="P2172" s="236">
        <f>O2172*H2172</f>
        <v>0</v>
      </c>
      <c r="Q2172" s="236">
        <v>0.021999999999999999</v>
      </c>
      <c r="R2172" s="236">
        <f>Q2172*H2172</f>
        <v>0.12869999999999998</v>
      </c>
      <c r="S2172" s="236">
        <v>0</v>
      </c>
      <c r="T2172" s="237">
        <f>S2172*H2172</f>
        <v>0</v>
      </c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39"/>
      <c r="AE2172" s="39"/>
      <c r="AR2172" s="238" t="s">
        <v>540</v>
      </c>
      <c r="AT2172" s="238" t="s">
        <v>547</v>
      </c>
      <c r="AU2172" s="238" t="s">
        <v>85</v>
      </c>
      <c r="AY2172" s="18" t="s">
        <v>176</v>
      </c>
      <c r="BE2172" s="239">
        <f>IF(N2172="základní",J2172,0)</f>
        <v>0</v>
      </c>
      <c r="BF2172" s="239">
        <f>IF(N2172="snížená",J2172,0)</f>
        <v>0</v>
      </c>
      <c r="BG2172" s="239">
        <f>IF(N2172="zákl. přenesená",J2172,0)</f>
        <v>0</v>
      </c>
      <c r="BH2172" s="239">
        <f>IF(N2172="sníž. přenesená",J2172,0)</f>
        <v>0</v>
      </c>
      <c r="BI2172" s="239">
        <f>IF(N2172="nulová",J2172,0)</f>
        <v>0</v>
      </c>
      <c r="BJ2172" s="18" t="s">
        <v>83</v>
      </c>
      <c r="BK2172" s="239">
        <f>ROUND(I2172*H2172,2)</f>
        <v>0</v>
      </c>
      <c r="BL2172" s="18" t="s">
        <v>324</v>
      </c>
      <c r="BM2172" s="238" t="s">
        <v>1995</v>
      </c>
    </row>
    <row r="2173" s="13" customFormat="1">
      <c r="A2173" s="13"/>
      <c r="B2173" s="240"/>
      <c r="C2173" s="241"/>
      <c r="D2173" s="242" t="s">
        <v>185</v>
      </c>
      <c r="E2173" s="243" t="s">
        <v>1</v>
      </c>
      <c r="F2173" s="244" t="s">
        <v>207</v>
      </c>
      <c r="G2173" s="241"/>
      <c r="H2173" s="243" t="s">
        <v>1</v>
      </c>
      <c r="I2173" s="245"/>
      <c r="J2173" s="241"/>
      <c r="K2173" s="241"/>
      <c r="L2173" s="246"/>
      <c r="M2173" s="247"/>
      <c r="N2173" s="248"/>
      <c r="O2173" s="248"/>
      <c r="P2173" s="248"/>
      <c r="Q2173" s="248"/>
      <c r="R2173" s="248"/>
      <c r="S2173" s="248"/>
      <c r="T2173" s="249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0" t="s">
        <v>185</v>
      </c>
      <c r="AU2173" s="250" t="s">
        <v>85</v>
      </c>
      <c r="AV2173" s="13" t="s">
        <v>83</v>
      </c>
      <c r="AW2173" s="13" t="s">
        <v>34</v>
      </c>
      <c r="AX2173" s="13" t="s">
        <v>76</v>
      </c>
      <c r="AY2173" s="250" t="s">
        <v>176</v>
      </c>
    </row>
    <row r="2174" s="13" customFormat="1">
      <c r="A2174" s="13"/>
      <c r="B2174" s="240"/>
      <c r="C2174" s="241"/>
      <c r="D2174" s="242" t="s">
        <v>185</v>
      </c>
      <c r="E2174" s="243" t="s">
        <v>1</v>
      </c>
      <c r="F2174" s="244" t="s">
        <v>281</v>
      </c>
      <c r="G2174" s="241"/>
      <c r="H2174" s="243" t="s">
        <v>1</v>
      </c>
      <c r="I2174" s="245"/>
      <c r="J2174" s="241"/>
      <c r="K2174" s="241"/>
      <c r="L2174" s="246"/>
      <c r="M2174" s="247"/>
      <c r="N2174" s="248"/>
      <c r="O2174" s="248"/>
      <c r="P2174" s="248"/>
      <c r="Q2174" s="248"/>
      <c r="R2174" s="248"/>
      <c r="S2174" s="248"/>
      <c r="T2174" s="24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0" t="s">
        <v>185</v>
      </c>
      <c r="AU2174" s="250" t="s">
        <v>85</v>
      </c>
      <c r="AV2174" s="13" t="s">
        <v>83</v>
      </c>
      <c r="AW2174" s="13" t="s">
        <v>34</v>
      </c>
      <c r="AX2174" s="13" t="s">
        <v>76</v>
      </c>
      <c r="AY2174" s="250" t="s">
        <v>176</v>
      </c>
    </row>
    <row r="2175" s="13" customFormat="1">
      <c r="A2175" s="13"/>
      <c r="B2175" s="240"/>
      <c r="C2175" s="241"/>
      <c r="D2175" s="242" t="s">
        <v>185</v>
      </c>
      <c r="E2175" s="243" t="s">
        <v>1</v>
      </c>
      <c r="F2175" s="244" t="s">
        <v>188</v>
      </c>
      <c r="G2175" s="241"/>
      <c r="H2175" s="243" t="s">
        <v>1</v>
      </c>
      <c r="I2175" s="245"/>
      <c r="J2175" s="241"/>
      <c r="K2175" s="241"/>
      <c r="L2175" s="246"/>
      <c r="M2175" s="247"/>
      <c r="N2175" s="248"/>
      <c r="O2175" s="248"/>
      <c r="P2175" s="248"/>
      <c r="Q2175" s="248"/>
      <c r="R2175" s="248"/>
      <c r="S2175" s="248"/>
      <c r="T2175" s="249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0" t="s">
        <v>185</v>
      </c>
      <c r="AU2175" s="250" t="s">
        <v>85</v>
      </c>
      <c r="AV2175" s="13" t="s">
        <v>83</v>
      </c>
      <c r="AW2175" s="13" t="s">
        <v>34</v>
      </c>
      <c r="AX2175" s="13" t="s">
        <v>76</v>
      </c>
      <c r="AY2175" s="250" t="s">
        <v>176</v>
      </c>
    </row>
    <row r="2176" s="13" customFormat="1">
      <c r="A2176" s="13"/>
      <c r="B2176" s="240"/>
      <c r="C2176" s="241"/>
      <c r="D2176" s="242" t="s">
        <v>185</v>
      </c>
      <c r="E2176" s="243" t="s">
        <v>1</v>
      </c>
      <c r="F2176" s="244" t="s">
        <v>1918</v>
      </c>
      <c r="G2176" s="241"/>
      <c r="H2176" s="243" t="s">
        <v>1</v>
      </c>
      <c r="I2176" s="245"/>
      <c r="J2176" s="241"/>
      <c r="K2176" s="241"/>
      <c r="L2176" s="246"/>
      <c r="M2176" s="247"/>
      <c r="N2176" s="248"/>
      <c r="O2176" s="248"/>
      <c r="P2176" s="248"/>
      <c r="Q2176" s="248"/>
      <c r="R2176" s="248"/>
      <c r="S2176" s="248"/>
      <c r="T2176" s="24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50" t="s">
        <v>185</v>
      </c>
      <c r="AU2176" s="250" t="s">
        <v>85</v>
      </c>
      <c r="AV2176" s="13" t="s">
        <v>83</v>
      </c>
      <c r="AW2176" s="13" t="s">
        <v>34</v>
      </c>
      <c r="AX2176" s="13" t="s">
        <v>76</v>
      </c>
      <c r="AY2176" s="250" t="s">
        <v>176</v>
      </c>
    </row>
    <row r="2177" s="14" customFormat="1">
      <c r="A2177" s="14"/>
      <c r="B2177" s="251"/>
      <c r="C2177" s="252"/>
      <c r="D2177" s="242" t="s">
        <v>185</v>
      </c>
      <c r="E2177" s="253" t="s">
        <v>1</v>
      </c>
      <c r="F2177" s="254" t="s">
        <v>1919</v>
      </c>
      <c r="G2177" s="252"/>
      <c r="H2177" s="255">
        <v>5.0300000000000002</v>
      </c>
      <c r="I2177" s="256"/>
      <c r="J2177" s="252"/>
      <c r="K2177" s="252"/>
      <c r="L2177" s="257"/>
      <c r="M2177" s="258"/>
      <c r="N2177" s="259"/>
      <c r="O2177" s="259"/>
      <c r="P2177" s="259"/>
      <c r="Q2177" s="259"/>
      <c r="R2177" s="259"/>
      <c r="S2177" s="259"/>
      <c r="T2177" s="260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61" t="s">
        <v>185</v>
      </c>
      <c r="AU2177" s="261" t="s">
        <v>85</v>
      </c>
      <c r="AV2177" s="14" t="s">
        <v>85</v>
      </c>
      <c r="AW2177" s="14" t="s">
        <v>34</v>
      </c>
      <c r="AX2177" s="14" t="s">
        <v>76</v>
      </c>
      <c r="AY2177" s="261" t="s">
        <v>176</v>
      </c>
    </row>
    <row r="2178" s="14" customFormat="1">
      <c r="A2178" s="14"/>
      <c r="B2178" s="251"/>
      <c r="C2178" s="252"/>
      <c r="D2178" s="242" t="s">
        <v>185</v>
      </c>
      <c r="E2178" s="253" t="s">
        <v>1</v>
      </c>
      <c r="F2178" s="254" t="s">
        <v>1996</v>
      </c>
      <c r="G2178" s="252"/>
      <c r="H2178" s="255">
        <v>0.28799999999999998</v>
      </c>
      <c r="I2178" s="256"/>
      <c r="J2178" s="252"/>
      <c r="K2178" s="252"/>
      <c r="L2178" s="257"/>
      <c r="M2178" s="258"/>
      <c r="N2178" s="259"/>
      <c r="O2178" s="259"/>
      <c r="P2178" s="259"/>
      <c r="Q2178" s="259"/>
      <c r="R2178" s="259"/>
      <c r="S2178" s="259"/>
      <c r="T2178" s="260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61" t="s">
        <v>185</v>
      </c>
      <c r="AU2178" s="261" t="s">
        <v>85</v>
      </c>
      <c r="AV2178" s="14" t="s">
        <v>85</v>
      </c>
      <c r="AW2178" s="14" t="s">
        <v>34</v>
      </c>
      <c r="AX2178" s="14" t="s">
        <v>76</v>
      </c>
      <c r="AY2178" s="261" t="s">
        <v>176</v>
      </c>
    </row>
    <row r="2179" s="16" customFormat="1">
      <c r="A2179" s="16"/>
      <c r="B2179" s="278"/>
      <c r="C2179" s="279"/>
      <c r="D2179" s="242" t="s">
        <v>185</v>
      </c>
      <c r="E2179" s="280" t="s">
        <v>1</v>
      </c>
      <c r="F2179" s="281" t="s">
        <v>307</v>
      </c>
      <c r="G2179" s="279"/>
      <c r="H2179" s="282">
        <v>5.3179999999999996</v>
      </c>
      <c r="I2179" s="283"/>
      <c r="J2179" s="279"/>
      <c r="K2179" s="279"/>
      <c r="L2179" s="284"/>
      <c r="M2179" s="285"/>
      <c r="N2179" s="286"/>
      <c r="O2179" s="286"/>
      <c r="P2179" s="286"/>
      <c r="Q2179" s="286"/>
      <c r="R2179" s="286"/>
      <c r="S2179" s="286"/>
      <c r="T2179" s="287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T2179" s="288" t="s">
        <v>185</v>
      </c>
      <c r="AU2179" s="288" t="s">
        <v>85</v>
      </c>
      <c r="AV2179" s="16" t="s">
        <v>183</v>
      </c>
      <c r="AW2179" s="16" t="s">
        <v>34</v>
      </c>
      <c r="AX2179" s="16" t="s">
        <v>83</v>
      </c>
      <c r="AY2179" s="288" t="s">
        <v>176</v>
      </c>
    </row>
    <row r="2180" s="14" customFormat="1">
      <c r="A2180" s="14"/>
      <c r="B2180" s="251"/>
      <c r="C2180" s="252"/>
      <c r="D2180" s="242" t="s">
        <v>185</v>
      </c>
      <c r="E2180" s="252"/>
      <c r="F2180" s="254" t="s">
        <v>1997</v>
      </c>
      <c r="G2180" s="252"/>
      <c r="H2180" s="255">
        <v>5.8499999999999996</v>
      </c>
      <c r="I2180" s="256"/>
      <c r="J2180" s="252"/>
      <c r="K2180" s="252"/>
      <c r="L2180" s="257"/>
      <c r="M2180" s="258"/>
      <c r="N2180" s="259"/>
      <c r="O2180" s="259"/>
      <c r="P2180" s="259"/>
      <c r="Q2180" s="259"/>
      <c r="R2180" s="259"/>
      <c r="S2180" s="259"/>
      <c r="T2180" s="260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61" t="s">
        <v>185</v>
      </c>
      <c r="AU2180" s="261" t="s">
        <v>85</v>
      </c>
      <c r="AV2180" s="14" t="s">
        <v>85</v>
      </c>
      <c r="AW2180" s="14" t="s">
        <v>4</v>
      </c>
      <c r="AX2180" s="14" t="s">
        <v>83</v>
      </c>
      <c r="AY2180" s="261" t="s">
        <v>176</v>
      </c>
    </row>
    <row r="2181" s="2" customFormat="1" ht="24.15" customHeight="1">
      <c r="A2181" s="39"/>
      <c r="B2181" s="40"/>
      <c r="C2181" s="227" t="s">
        <v>1998</v>
      </c>
      <c r="D2181" s="227" t="s">
        <v>179</v>
      </c>
      <c r="E2181" s="228" t="s">
        <v>1999</v>
      </c>
      <c r="F2181" s="229" t="s">
        <v>2000</v>
      </c>
      <c r="G2181" s="230" t="s">
        <v>243</v>
      </c>
      <c r="H2181" s="231">
        <v>15.5</v>
      </c>
      <c r="I2181" s="232"/>
      <c r="J2181" s="233">
        <f>ROUND(I2181*H2181,2)</f>
        <v>0</v>
      </c>
      <c r="K2181" s="229" t="s">
        <v>225</v>
      </c>
      <c r="L2181" s="45"/>
      <c r="M2181" s="234" t="s">
        <v>1</v>
      </c>
      <c r="N2181" s="235" t="s">
        <v>41</v>
      </c>
      <c r="O2181" s="92"/>
      <c r="P2181" s="236">
        <f>O2181*H2181</f>
        <v>0</v>
      </c>
      <c r="Q2181" s="236">
        <v>0</v>
      </c>
      <c r="R2181" s="236">
        <f>Q2181*H2181</f>
        <v>0</v>
      </c>
      <c r="S2181" s="236">
        <v>0</v>
      </c>
      <c r="T2181" s="237">
        <f>S2181*H2181</f>
        <v>0</v>
      </c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R2181" s="238" t="s">
        <v>324</v>
      </c>
      <c r="AT2181" s="238" t="s">
        <v>179</v>
      </c>
      <c r="AU2181" s="238" t="s">
        <v>85</v>
      </c>
      <c r="AY2181" s="18" t="s">
        <v>176</v>
      </c>
      <c r="BE2181" s="239">
        <f>IF(N2181="základní",J2181,0)</f>
        <v>0</v>
      </c>
      <c r="BF2181" s="239">
        <f>IF(N2181="snížená",J2181,0)</f>
        <v>0</v>
      </c>
      <c r="BG2181" s="239">
        <f>IF(N2181="zákl. přenesená",J2181,0)</f>
        <v>0</v>
      </c>
      <c r="BH2181" s="239">
        <f>IF(N2181="sníž. přenesená",J2181,0)</f>
        <v>0</v>
      </c>
      <c r="BI2181" s="239">
        <f>IF(N2181="nulová",J2181,0)</f>
        <v>0</v>
      </c>
      <c r="BJ2181" s="18" t="s">
        <v>83</v>
      </c>
      <c r="BK2181" s="239">
        <f>ROUND(I2181*H2181,2)</f>
        <v>0</v>
      </c>
      <c r="BL2181" s="18" t="s">
        <v>324</v>
      </c>
      <c r="BM2181" s="238" t="s">
        <v>2001</v>
      </c>
    </row>
    <row r="2182" s="2" customFormat="1">
      <c r="A2182" s="39"/>
      <c r="B2182" s="40"/>
      <c r="C2182" s="41"/>
      <c r="D2182" s="262" t="s">
        <v>194</v>
      </c>
      <c r="E2182" s="41"/>
      <c r="F2182" s="263" t="s">
        <v>2002</v>
      </c>
      <c r="G2182" s="41"/>
      <c r="H2182" s="41"/>
      <c r="I2182" s="264"/>
      <c r="J2182" s="41"/>
      <c r="K2182" s="41"/>
      <c r="L2182" s="45"/>
      <c r="M2182" s="265"/>
      <c r="N2182" s="266"/>
      <c r="O2182" s="92"/>
      <c r="P2182" s="92"/>
      <c r="Q2182" s="92"/>
      <c r="R2182" s="92"/>
      <c r="S2182" s="92"/>
      <c r="T2182" s="93"/>
      <c r="U2182" s="39"/>
      <c r="V2182" s="39"/>
      <c r="W2182" s="39"/>
      <c r="X2182" s="39"/>
      <c r="Y2182" s="39"/>
      <c r="Z2182" s="39"/>
      <c r="AA2182" s="39"/>
      <c r="AB2182" s="39"/>
      <c r="AC2182" s="39"/>
      <c r="AD2182" s="39"/>
      <c r="AE2182" s="39"/>
      <c r="AT2182" s="18" t="s">
        <v>194</v>
      </c>
      <c r="AU2182" s="18" t="s">
        <v>85</v>
      </c>
    </row>
    <row r="2183" s="13" customFormat="1">
      <c r="A2183" s="13"/>
      <c r="B2183" s="240"/>
      <c r="C2183" s="241"/>
      <c r="D2183" s="242" t="s">
        <v>185</v>
      </c>
      <c r="E2183" s="243" t="s">
        <v>1</v>
      </c>
      <c r="F2183" s="244" t="s">
        <v>207</v>
      </c>
      <c r="G2183" s="241"/>
      <c r="H2183" s="243" t="s">
        <v>1</v>
      </c>
      <c r="I2183" s="245"/>
      <c r="J2183" s="241"/>
      <c r="K2183" s="241"/>
      <c r="L2183" s="246"/>
      <c r="M2183" s="247"/>
      <c r="N2183" s="248"/>
      <c r="O2183" s="248"/>
      <c r="P2183" s="248"/>
      <c r="Q2183" s="248"/>
      <c r="R2183" s="248"/>
      <c r="S2183" s="248"/>
      <c r="T2183" s="249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0" t="s">
        <v>185</v>
      </c>
      <c r="AU2183" s="250" t="s">
        <v>85</v>
      </c>
      <c r="AV2183" s="13" t="s">
        <v>83</v>
      </c>
      <c r="AW2183" s="13" t="s">
        <v>34</v>
      </c>
      <c r="AX2183" s="13" t="s">
        <v>76</v>
      </c>
      <c r="AY2183" s="250" t="s">
        <v>176</v>
      </c>
    </row>
    <row r="2184" s="13" customFormat="1">
      <c r="A2184" s="13"/>
      <c r="B2184" s="240"/>
      <c r="C2184" s="241"/>
      <c r="D2184" s="242" t="s">
        <v>185</v>
      </c>
      <c r="E2184" s="243" t="s">
        <v>1</v>
      </c>
      <c r="F2184" s="244" t="s">
        <v>410</v>
      </c>
      <c r="G2184" s="241"/>
      <c r="H2184" s="243" t="s">
        <v>1</v>
      </c>
      <c r="I2184" s="245"/>
      <c r="J2184" s="241"/>
      <c r="K2184" s="241"/>
      <c r="L2184" s="246"/>
      <c r="M2184" s="247"/>
      <c r="N2184" s="248"/>
      <c r="O2184" s="248"/>
      <c r="P2184" s="248"/>
      <c r="Q2184" s="248"/>
      <c r="R2184" s="248"/>
      <c r="S2184" s="248"/>
      <c r="T2184" s="24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0" t="s">
        <v>185</v>
      </c>
      <c r="AU2184" s="250" t="s">
        <v>85</v>
      </c>
      <c r="AV2184" s="13" t="s">
        <v>83</v>
      </c>
      <c r="AW2184" s="13" t="s">
        <v>34</v>
      </c>
      <c r="AX2184" s="13" t="s">
        <v>76</v>
      </c>
      <c r="AY2184" s="250" t="s">
        <v>176</v>
      </c>
    </row>
    <row r="2185" s="14" customFormat="1">
      <c r="A2185" s="14"/>
      <c r="B2185" s="251"/>
      <c r="C2185" s="252"/>
      <c r="D2185" s="242" t="s">
        <v>185</v>
      </c>
      <c r="E2185" s="253" t="s">
        <v>1</v>
      </c>
      <c r="F2185" s="254" t="s">
        <v>449</v>
      </c>
      <c r="G2185" s="252"/>
      <c r="H2185" s="255">
        <v>3.7000000000000002</v>
      </c>
      <c r="I2185" s="256"/>
      <c r="J2185" s="252"/>
      <c r="K2185" s="252"/>
      <c r="L2185" s="257"/>
      <c r="M2185" s="258"/>
      <c r="N2185" s="259"/>
      <c r="O2185" s="259"/>
      <c r="P2185" s="259"/>
      <c r="Q2185" s="259"/>
      <c r="R2185" s="259"/>
      <c r="S2185" s="259"/>
      <c r="T2185" s="260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61" t="s">
        <v>185</v>
      </c>
      <c r="AU2185" s="261" t="s">
        <v>85</v>
      </c>
      <c r="AV2185" s="14" t="s">
        <v>85</v>
      </c>
      <c r="AW2185" s="14" t="s">
        <v>34</v>
      </c>
      <c r="AX2185" s="14" t="s">
        <v>76</v>
      </c>
      <c r="AY2185" s="261" t="s">
        <v>176</v>
      </c>
    </row>
    <row r="2186" s="14" customFormat="1">
      <c r="A2186" s="14"/>
      <c r="B2186" s="251"/>
      <c r="C2186" s="252"/>
      <c r="D2186" s="242" t="s">
        <v>185</v>
      </c>
      <c r="E2186" s="253" t="s">
        <v>1</v>
      </c>
      <c r="F2186" s="254" t="s">
        <v>450</v>
      </c>
      <c r="G2186" s="252"/>
      <c r="H2186" s="255">
        <v>2.7000000000000002</v>
      </c>
      <c r="I2186" s="256"/>
      <c r="J2186" s="252"/>
      <c r="K2186" s="252"/>
      <c r="L2186" s="257"/>
      <c r="M2186" s="258"/>
      <c r="N2186" s="259"/>
      <c r="O2186" s="259"/>
      <c r="P2186" s="259"/>
      <c r="Q2186" s="259"/>
      <c r="R2186" s="259"/>
      <c r="S2186" s="259"/>
      <c r="T2186" s="260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61" t="s">
        <v>185</v>
      </c>
      <c r="AU2186" s="261" t="s">
        <v>85</v>
      </c>
      <c r="AV2186" s="14" t="s">
        <v>85</v>
      </c>
      <c r="AW2186" s="14" t="s">
        <v>34</v>
      </c>
      <c r="AX2186" s="14" t="s">
        <v>76</v>
      </c>
      <c r="AY2186" s="261" t="s">
        <v>176</v>
      </c>
    </row>
    <row r="2187" s="14" customFormat="1">
      <c r="A2187" s="14"/>
      <c r="B2187" s="251"/>
      <c r="C2187" s="252"/>
      <c r="D2187" s="242" t="s">
        <v>185</v>
      </c>
      <c r="E2187" s="253" t="s">
        <v>1</v>
      </c>
      <c r="F2187" s="254" t="s">
        <v>451</v>
      </c>
      <c r="G2187" s="252"/>
      <c r="H2187" s="255">
        <v>1.5</v>
      </c>
      <c r="I2187" s="256"/>
      <c r="J2187" s="252"/>
      <c r="K2187" s="252"/>
      <c r="L2187" s="257"/>
      <c r="M2187" s="258"/>
      <c r="N2187" s="259"/>
      <c r="O2187" s="259"/>
      <c r="P2187" s="259"/>
      <c r="Q2187" s="259"/>
      <c r="R2187" s="259"/>
      <c r="S2187" s="259"/>
      <c r="T2187" s="260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61" t="s">
        <v>185</v>
      </c>
      <c r="AU2187" s="261" t="s">
        <v>85</v>
      </c>
      <c r="AV2187" s="14" t="s">
        <v>85</v>
      </c>
      <c r="AW2187" s="14" t="s">
        <v>34</v>
      </c>
      <c r="AX2187" s="14" t="s">
        <v>76</v>
      </c>
      <c r="AY2187" s="261" t="s">
        <v>176</v>
      </c>
    </row>
    <row r="2188" s="14" customFormat="1">
      <c r="A2188" s="14"/>
      <c r="B2188" s="251"/>
      <c r="C2188" s="252"/>
      <c r="D2188" s="242" t="s">
        <v>185</v>
      </c>
      <c r="E2188" s="253" t="s">
        <v>1</v>
      </c>
      <c r="F2188" s="254" t="s">
        <v>452</v>
      </c>
      <c r="G2188" s="252"/>
      <c r="H2188" s="255">
        <v>2.2999999999999998</v>
      </c>
      <c r="I2188" s="256"/>
      <c r="J2188" s="252"/>
      <c r="K2188" s="252"/>
      <c r="L2188" s="257"/>
      <c r="M2188" s="258"/>
      <c r="N2188" s="259"/>
      <c r="O2188" s="259"/>
      <c r="P2188" s="259"/>
      <c r="Q2188" s="259"/>
      <c r="R2188" s="259"/>
      <c r="S2188" s="259"/>
      <c r="T2188" s="260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61" t="s">
        <v>185</v>
      </c>
      <c r="AU2188" s="261" t="s">
        <v>85</v>
      </c>
      <c r="AV2188" s="14" t="s">
        <v>85</v>
      </c>
      <c r="AW2188" s="14" t="s">
        <v>34</v>
      </c>
      <c r="AX2188" s="14" t="s">
        <v>76</v>
      </c>
      <c r="AY2188" s="261" t="s">
        <v>176</v>
      </c>
    </row>
    <row r="2189" s="14" customFormat="1">
      <c r="A2189" s="14"/>
      <c r="B2189" s="251"/>
      <c r="C2189" s="252"/>
      <c r="D2189" s="242" t="s">
        <v>185</v>
      </c>
      <c r="E2189" s="253" t="s">
        <v>1</v>
      </c>
      <c r="F2189" s="254" t="s">
        <v>453</v>
      </c>
      <c r="G2189" s="252"/>
      <c r="H2189" s="255">
        <v>1.8</v>
      </c>
      <c r="I2189" s="256"/>
      <c r="J2189" s="252"/>
      <c r="K2189" s="252"/>
      <c r="L2189" s="257"/>
      <c r="M2189" s="258"/>
      <c r="N2189" s="259"/>
      <c r="O2189" s="259"/>
      <c r="P2189" s="259"/>
      <c r="Q2189" s="259"/>
      <c r="R2189" s="259"/>
      <c r="S2189" s="259"/>
      <c r="T2189" s="260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61" t="s">
        <v>185</v>
      </c>
      <c r="AU2189" s="261" t="s">
        <v>85</v>
      </c>
      <c r="AV2189" s="14" t="s">
        <v>85</v>
      </c>
      <c r="AW2189" s="14" t="s">
        <v>34</v>
      </c>
      <c r="AX2189" s="14" t="s">
        <v>76</v>
      </c>
      <c r="AY2189" s="261" t="s">
        <v>176</v>
      </c>
    </row>
    <row r="2190" s="14" customFormat="1">
      <c r="A2190" s="14"/>
      <c r="B2190" s="251"/>
      <c r="C2190" s="252"/>
      <c r="D2190" s="242" t="s">
        <v>185</v>
      </c>
      <c r="E2190" s="253" t="s">
        <v>1</v>
      </c>
      <c r="F2190" s="254" t="s">
        <v>454</v>
      </c>
      <c r="G2190" s="252"/>
      <c r="H2190" s="255">
        <v>1.7</v>
      </c>
      <c r="I2190" s="256"/>
      <c r="J2190" s="252"/>
      <c r="K2190" s="252"/>
      <c r="L2190" s="257"/>
      <c r="M2190" s="258"/>
      <c r="N2190" s="259"/>
      <c r="O2190" s="259"/>
      <c r="P2190" s="259"/>
      <c r="Q2190" s="259"/>
      <c r="R2190" s="259"/>
      <c r="S2190" s="259"/>
      <c r="T2190" s="260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1" t="s">
        <v>185</v>
      </c>
      <c r="AU2190" s="261" t="s">
        <v>85</v>
      </c>
      <c r="AV2190" s="14" t="s">
        <v>85</v>
      </c>
      <c r="AW2190" s="14" t="s">
        <v>34</v>
      </c>
      <c r="AX2190" s="14" t="s">
        <v>76</v>
      </c>
      <c r="AY2190" s="261" t="s">
        <v>176</v>
      </c>
    </row>
    <row r="2191" s="15" customFormat="1">
      <c r="A2191" s="15"/>
      <c r="B2191" s="267"/>
      <c r="C2191" s="268"/>
      <c r="D2191" s="242" t="s">
        <v>185</v>
      </c>
      <c r="E2191" s="269" t="s">
        <v>1</v>
      </c>
      <c r="F2191" s="270" t="s">
        <v>291</v>
      </c>
      <c r="G2191" s="268"/>
      <c r="H2191" s="271">
        <v>13.699999999999999</v>
      </c>
      <c r="I2191" s="272"/>
      <c r="J2191" s="268"/>
      <c r="K2191" s="268"/>
      <c r="L2191" s="273"/>
      <c r="M2191" s="274"/>
      <c r="N2191" s="275"/>
      <c r="O2191" s="275"/>
      <c r="P2191" s="275"/>
      <c r="Q2191" s="275"/>
      <c r="R2191" s="275"/>
      <c r="S2191" s="275"/>
      <c r="T2191" s="276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77" t="s">
        <v>185</v>
      </c>
      <c r="AU2191" s="277" t="s">
        <v>85</v>
      </c>
      <c r="AV2191" s="15" t="s">
        <v>177</v>
      </c>
      <c r="AW2191" s="15" t="s">
        <v>34</v>
      </c>
      <c r="AX2191" s="15" t="s">
        <v>76</v>
      </c>
      <c r="AY2191" s="277" t="s">
        <v>176</v>
      </c>
    </row>
    <row r="2192" s="13" customFormat="1">
      <c r="A2192" s="13"/>
      <c r="B2192" s="240"/>
      <c r="C2192" s="241"/>
      <c r="D2192" s="242" t="s">
        <v>185</v>
      </c>
      <c r="E2192" s="243" t="s">
        <v>1</v>
      </c>
      <c r="F2192" s="244" t="s">
        <v>419</v>
      </c>
      <c r="G2192" s="241"/>
      <c r="H2192" s="243" t="s">
        <v>1</v>
      </c>
      <c r="I2192" s="245"/>
      <c r="J2192" s="241"/>
      <c r="K2192" s="241"/>
      <c r="L2192" s="246"/>
      <c r="M2192" s="247"/>
      <c r="N2192" s="248"/>
      <c r="O2192" s="248"/>
      <c r="P2192" s="248"/>
      <c r="Q2192" s="248"/>
      <c r="R2192" s="248"/>
      <c r="S2192" s="248"/>
      <c r="T2192" s="249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0" t="s">
        <v>185</v>
      </c>
      <c r="AU2192" s="250" t="s">
        <v>85</v>
      </c>
      <c r="AV2192" s="13" t="s">
        <v>83</v>
      </c>
      <c r="AW2192" s="13" t="s">
        <v>34</v>
      </c>
      <c r="AX2192" s="13" t="s">
        <v>76</v>
      </c>
      <c r="AY2192" s="250" t="s">
        <v>176</v>
      </c>
    </row>
    <row r="2193" s="14" customFormat="1">
      <c r="A2193" s="14"/>
      <c r="B2193" s="251"/>
      <c r="C2193" s="252"/>
      <c r="D2193" s="242" t="s">
        <v>185</v>
      </c>
      <c r="E2193" s="253" t="s">
        <v>1</v>
      </c>
      <c r="F2193" s="254" t="s">
        <v>457</v>
      </c>
      <c r="G2193" s="252"/>
      <c r="H2193" s="255">
        <v>1.8</v>
      </c>
      <c r="I2193" s="256"/>
      <c r="J2193" s="252"/>
      <c r="K2193" s="252"/>
      <c r="L2193" s="257"/>
      <c r="M2193" s="258"/>
      <c r="N2193" s="259"/>
      <c r="O2193" s="259"/>
      <c r="P2193" s="259"/>
      <c r="Q2193" s="259"/>
      <c r="R2193" s="259"/>
      <c r="S2193" s="259"/>
      <c r="T2193" s="260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61" t="s">
        <v>185</v>
      </c>
      <c r="AU2193" s="261" t="s">
        <v>85</v>
      </c>
      <c r="AV2193" s="14" t="s">
        <v>85</v>
      </c>
      <c r="AW2193" s="14" t="s">
        <v>34</v>
      </c>
      <c r="AX2193" s="14" t="s">
        <v>76</v>
      </c>
      <c r="AY2193" s="261" t="s">
        <v>176</v>
      </c>
    </row>
    <row r="2194" s="15" customFormat="1">
      <c r="A2194" s="15"/>
      <c r="B2194" s="267"/>
      <c r="C2194" s="268"/>
      <c r="D2194" s="242" t="s">
        <v>185</v>
      </c>
      <c r="E2194" s="269" t="s">
        <v>1</v>
      </c>
      <c r="F2194" s="270" t="s">
        <v>291</v>
      </c>
      <c r="G2194" s="268"/>
      <c r="H2194" s="271">
        <v>1.8</v>
      </c>
      <c r="I2194" s="272"/>
      <c r="J2194" s="268"/>
      <c r="K2194" s="268"/>
      <c r="L2194" s="273"/>
      <c r="M2194" s="274"/>
      <c r="N2194" s="275"/>
      <c r="O2194" s="275"/>
      <c r="P2194" s="275"/>
      <c r="Q2194" s="275"/>
      <c r="R2194" s="275"/>
      <c r="S2194" s="275"/>
      <c r="T2194" s="276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77" t="s">
        <v>185</v>
      </c>
      <c r="AU2194" s="277" t="s">
        <v>85</v>
      </c>
      <c r="AV2194" s="15" t="s">
        <v>177</v>
      </c>
      <c r="AW2194" s="15" t="s">
        <v>34</v>
      </c>
      <c r="AX2194" s="15" t="s">
        <v>76</v>
      </c>
      <c r="AY2194" s="277" t="s">
        <v>176</v>
      </c>
    </row>
    <row r="2195" s="16" customFormat="1">
      <c r="A2195" s="16"/>
      <c r="B2195" s="278"/>
      <c r="C2195" s="279"/>
      <c r="D2195" s="242" t="s">
        <v>185</v>
      </c>
      <c r="E2195" s="280" t="s">
        <v>1</v>
      </c>
      <c r="F2195" s="281" t="s">
        <v>307</v>
      </c>
      <c r="G2195" s="279"/>
      <c r="H2195" s="282">
        <v>15.5</v>
      </c>
      <c r="I2195" s="283"/>
      <c r="J2195" s="279"/>
      <c r="K2195" s="279"/>
      <c r="L2195" s="284"/>
      <c r="M2195" s="285"/>
      <c r="N2195" s="286"/>
      <c r="O2195" s="286"/>
      <c r="P2195" s="286"/>
      <c r="Q2195" s="286"/>
      <c r="R2195" s="286"/>
      <c r="S2195" s="286"/>
      <c r="T2195" s="287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T2195" s="288" t="s">
        <v>185</v>
      </c>
      <c r="AU2195" s="288" t="s">
        <v>85</v>
      </c>
      <c r="AV2195" s="16" t="s">
        <v>183</v>
      </c>
      <c r="AW2195" s="16" t="s">
        <v>34</v>
      </c>
      <c r="AX2195" s="16" t="s">
        <v>83</v>
      </c>
      <c r="AY2195" s="288" t="s">
        <v>176</v>
      </c>
    </row>
    <row r="2196" s="2" customFormat="1" ht="24.15" customHeight="1">
      <c r="A2196" s="39"/>
      <c r="B2196" s="40"/>
      <c r="C2196" s="227" t="s">
        <v>2003</v>
      </c>
      <c r="D2196" s="227" t="s">
        <v>179</v>
      </c>
      <c r="E2196" s="228" t="s">
        <v>2004</v>
      </c>
      <c r="F2196" s="229" t="s">
        <v>2005</v>
      </c>
      <c r="G2196" s="230" t="s">
        <v>243</v>
      </c>
      <c r="H2196" s="231">
        <v>16.600000000000001</v>
      </c>
      <c r="I2196" s="232"/>
      <c r="J2196" s="233">
        <f>ROUND(I2196*H2196,2)</f>
        <v>0</v>
      </c>
      <c r="K2196" s="229" t="s">
        <v>225</v>
      </c>
      <c r="L2196" s="45"/>
      <c r="M2196" s="234" t="s">
        <v>1</v>
      </c>
      <c r="N2196" s="235" t="s">
        <v>41</v>
      </c>
      <c r="O2196" s="92"/>
      <c r="P2196" s="236">
        <f>O2196*H2196</f>
        <v>0</v>
      </c>
      <c r="Q2196" s="236">
        <v>0.0015</v>
      </c>
      <c r="R2196" s="236">
        <f>Q2196*H2196</f>
        <v>0.024900000000000002</v>
      </c>
      <c r="S2196" s="236">
        <v>0</v>
      </c>
      <c r="T2196" s="237">
        <f>S2196*H2196</f>
        <v>0</v>
      </c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R2196" s="238" t="s">
        <v>324</v>
      </c>
      <c r="AT2196" s="238" t="s">
        <v>179</v>
      </c>
      <c r="AU2196" s="238" t="s">
        <v>85</v>
      </c>
      <c r="AY2196" s="18" t="s">
        <v>176</v>
      </c>
      <c r="BE2196" s="239">
        <f>IF(N2196="základní",J2196,0)</f>
        <v>0</v>
      </c>
      <c r="BF2196" s="239">
        <f>IF(N2196="snížená",J2196,0)</f>
        <v>0</v>
      </c>
      <c r="BG2196" s="239">
        <f>IF(N2196="zákl. přenesená",J2196,0)</f>
        <v>0</v>
      </c>
      <c r="BH2196" s="239">
        <f>IF(N2196="sníž. přenesená",J2196,0)</f>
        <v>0</v>
      </c>
      <c r="BI2196" s="239">
        <f>IF(N2196="nulová",J2196,0)</f>
        <v>0</v>
      </c>
      <c r="BJ2196" s="18" t="s">
        <v>83</v>
      </c>
      <c r="BK2196" s="239">
        <f>ROUND(I2196*H2196,2)</f>
        <v>0</v>
      </c>
      <c r="BL2196" s="18" t="s">
        <v>324</v>
      </c>
      <c r="BM2196" s="238" t="s">
        <v>2006</v>
      </c>
    </row>
    <row r="2197" s="2" customFormat="1">
      <c r="A2197" s="39"/>
      <c r="B2197" s="40"/>
      <c r="C2197" s="41"/>
      <c r="D2197" s="262" t="s">
        <v>194</v>
      </c>
      <c r="E2197" s="41"/>
      <c r="F2197" s="263" t="s">
        <v>2007</v>
      </c>
      <c r="G2197" s="41"/>
      <c r="H2197" s="41"/>
      <c r="I2197" s="264"/>
      <c r="J2197" s="41"/>
      <c r="K2197" s="41"/>
      <c r="L2197" s="45"/>
      <c r="M2197" s="265"/>
      <c r="N2197" s="266"/>
      <c r="O2197" s="92"/>
      <c r="P2197" s="92"/>
      <c r="Q2197" s="92"/>
      <c r="R2197" s="92"/>
      <c r="S2197" s="92"/>
      <c r="T2197" s="93"/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T2197" s="18" t="s">
        <v>194</v>
      </c>
      <c r="AU2197" s="18" t="s">
        <v>85</v>
      </c>
    </row>
    <row r="2198" s="13" customFormat="1">
      <c r="A2198" s="13"/>
      <c r="B2198" s="240"/>
      <c r="C2198" s="241"/>
      <c r="D2198" s="242" t="s">
        <v>185</v>
      </c>
      <c r="E2198" s="243" t="s">
        <v>1</v>
      </c>
      <c r="F2198" s="244" t="s">
        <v>207</v>
      </c>
      <c r="G2198" s="241"/>
      <c r="H2198" s="243" t="s">
        <v>1</v>
      </c>
      <c r="I2198" s="245"/>
      <c r="J2198" s="241"/>
      <c r="K2198" s="241"/>
      <c r="L2198" s="246"/>
      <c r="M2198" s="247"/>
      <c r="N2198" s="248"/>
      <c r="O2198" s="248"/>
      <c r="P2198" s="248"/>
      <c r="Q2198" s="248"/>
      <c r="R2198" s="248"/>
      <c r="S2198" s="248"/>
      <c r="T2198" s="249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0" t="s">
        <v>185</v>
      </c>
      <c r="AU2198" s="250" t="s">
        <v>85</v>
      </c>
      <c r="AV2198" s="13" t="s">
        <v>83</v>
      </c>
      <c r="AW2198" s="13" t="s">
        <v>34</v>
      </c>
      <c r="AX2198" s="13" t="s">
        <v>76</v>
      </c>
      <c r="AY2198" s="250" t="s">
        <v>176</v>
      </c>
    </row>
    <row r="2199" s="13" customFormat="1">
      <c r="A2199" s="13"/>
      <c r="B2199" s="240"/>
      <c r="C2199" s="241"/>
      <c r="D2199" s="242" t="s">
        <v>185</v>
      </c>
      <c r="E2199" s="243" t="s">
        <v>1</v>
      </c>
      <c r="F2199" s="244" t="s">
        <v>281</v>
      </c>
      <c r="G2199" s="241"/>
      <c r="H2199" s="243" t="s">
        <v>1</v>
      </c>
      <c r="I2199" s="245"/>
      <c r="J2199" s="241"/>
      <c r="K2199" s="241"/>
      <c r="L2199" s="246"/>
      <c r="M2199" s="247"/>
      <c r="N2199" s="248"/>
      <c r="O2199" s="248"/>
      <c r="P2199" s="248"/>
      <c r="Q2199" s="248"/>
      <c r="R2199" s="248"/>
      <c r="S2199" s="248"/>
      <c r="T2199" s="24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50" t="s">
        <v>185</v>
      </c>
      <c r="AU2199" s="250" t="s">
        <v>85</v>
      </c>
      <c r="AV2199" s="13" t="s">
        <v>83</v>
      </c>
      <c r="AW2199" s="13" t="s">
        <v>34</v>
      </c>
      <c r="AX2199" s="13" t="s">
        <v>76</v>
      </c>
      <c r="AY2199" s="250" t="s">
        <v>176</v>
      </c>
    </row>
    <row r="2200" s="13" customFormat="1">
      <c r="A2200" s="13"/>
      <c r="B2200" s="240"/>
      <c r="C2200" s="241"/>
      <c r="D2200" s="242" t="s">
        <v>185</v>
      </c>
      <c r="E2200" s="243" t="s">
        <v>1</v>
      </c>
      <c r="F2200" s="244" t="s">
        <v>188</v>
      </c>
      <c r="G2200" s="241"/>
      <c r="H2200" s="243" t="s">
        <v>1</v>
      </c>
      <c r="I2200" s="245"/>
      <c r="J2200" s="241"/>
      <c r="K2200" s="241"/>
      <c r="L2200" s="246"/>
      <c r="M2200" s="247"/>
      <c r="N2200" s="248"/>
      <c r="O2200" s="248"/>
      <c r="P2200" s="248"/>
      <c r="Q2200" s="248"/>
      <c r="R2200" s="248"/>
      <c r="S2200" s="248"/>
      <c r="T2200" s="249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50" t="s">
        <v>185</v>
      </c>
      <c r="AU2200" s="250" t="s">
        <v>85</v>
      </c>
      <c r="AV2200" s="13" t="s">
        <v>83</v>
      </c>
      <c r="AW2200" s="13" t="s">
        <v>34</v>
      </c>
      <c r="AX2200" s="13" t="s">
        <v>76</v>
      </c>
      <c r="AY2200" s="250" t="s">
        <v>176</v>
      </c>
    </row>
    <row r="2201" s="13" customFormat="1">
      <c r="A2201" s="13"/>
      <c r="B2201" s="240"/>
      <c r="C2201" s="241"/>
      <c r="D2201" s="242" t="s">
        <v>185</v>
      </c>
      <c r="E2201" s="243" t="s">
        <v>1</v>
      </c>
      <c r="F2201" s="244" t="s">
        <v>2008</v>
      </c>
      <c r="G2201" s="241"/>
      <c r="H2201" s="243" t="s">
        <v>1</v>
      </c>
      <c r="I2201" s="245"/>
      <c r="J2201" s="241"/>
      <c r="K2201" s="241"/>
      <c r="L2201" s="246"/>
      <c r="M2201" s="247"/>
      <c r="N2201" s="248"/>
      <c r="O2201" s="248"/>
      <c r="P2201" s="248"/>
      <c r="Q2201" s="248"/>
      <c r="R2201" s="248"/>
      <c r="S2201" s="248"/>
      <c r="T2201" s="249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0" t="s">
        <v>185</v>
      </c>
      <c r="AU2201" s="250" t="s">
        <v>85</v>
      </c>
      <c r="AV2201" s="13" t="s">
        <v>83</v>
      </c>
      <c r="AW2201" s="13" t="s">
        <v>34</v>
      </c>
      <c r="AX2201" s="13" t="s">
        <v>76</v>
      </c>
      <c r="AY2201" s="250" t="s">
        <v>176</v>
      </c>
    </row>
    <row r="2202" s="13" customFormat="1">
      <c r="A2202" s="13"/>
      <c r="B2202" s="240"/>
      <c r="C2202" s="241"/>
      <c r="D2202" s="242" t="s">
        <v>185</v>
      </c>
      <c r="E2202" s="243" t="s">
        <v>1</v>
      </c>
      <c r="F2202" s="244" t="s">
        <v>417</v>
      </c>
      <c r="G2202" s="241"/>
      <c r="H2202" s="243" t="s">
        <v>1</v>
      </c>
      <c r="I2202" s="245"/>
      <c r="J2202" s="241"/>
      <c r="K2202" s="241"/>
      <c r="L2202" s="246"/>
      <c r="M2202" s="247"/>
      <c r="N2202" s="248"/>
      <c r="O2202" s="248"/>
      <c r="P2202" s="248"/>
      <c r="Q2202" s="248"/>
      <c r="R2202" s="248"/>
      <c r="S2202" s="248"/>
      <c r="T2202" s="24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0" t="s">
        <v>185</v>
      </c>
      <c r="AU2202" s="250" t="s">
        <v>85</v>
      </c>
      <c r="AV2202" s="13" t="s">
        <v>83</v>
      </c>
      <c r="AW2202" s="13" t="s">
        <v>34</v>
      </c>
      <c r="AX2202" s="13" t="s">
        <v>76</v>
      </c>
      <c r="AY2202" s="250" t="s">
        <v>176</v>
      </c>
    </row>
    <row r="2203" s="14" customFormat="1">
      <c r="A2203" s="14"/>
      <c r="B2203" s="251"/>
      <c r="C2203" s="252"/>
      <c r="D2203" s="242" t="s">
        <v>185</v>
      </c>
      <c r="E2203" s="253" t="s">
        <v>1</v>
      </c>
      <c r="F2203" s="254" t="s">
        <v>455</v>
      </c>
      <c r="G2203" s="252"/>
      <c r="H2203" s="255">
        <v>6</v>
      </c>
      <c r="I2203" s="256"/>
      <c r="J2203" s="252"/>
      <c r="K2203" s="252"/>
      <c r="L2203" s="257"/>
      <c r="M2203" s="258"/>
      <c r="N2203" s="259"/>
      <c r="O2203" s="259"/>
      <c r="P2203" s="259"/>
      <c r="Q2203" s="259"/>
      <c r="R2203" s="259"/>
      <c r="S2203" s="259"/>
      <c r="T2203" s="260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61" t="s">
        <v>185</v>
      </c>
      <c r="AU2203" s="261" t="s">
        <v>85</v>
      </c>
      <c r="AV2203" s="14" t="s">
        <v>85</v>
      </c>
      <c r="AW2203" s="14" t="s">
        <v>34</v>
      </c>
      <c r="AX2203" s="14" t="s">
        <v>76</v>
      </c>
      <c r="AY2203" s="261" t="s">
        <v>176</v>
      </c>
    </row>
    <row r="2204" s="13" customFormat="1">
      <c r="A2204" s="13"/>
      <c r="B2204" s="240"/>
      <c r="C2204" s="241"/>
      <c r="D2204" s="242" t="s">
        <v>185</v>
      </c>
      <c r="E2204" s="243" t="s">
        <v>1</v>
      </c>
      <c r="F2204" s="244" t="s">
        <v>423</v>
      </c>
      <c r="G2204" s="241"/>
      <c r="H2204" s="243" t="s">
        <v>1</v>
      </c>
      <c r="I2204" s="245"/>
      <c r="J2204" s="241"/>
      <c r="K2204" s="241"/>
      <c r="L2204" s="246"/>
      <c r="M2204" s="247"/>
      <c r="N2204" s="248"/>
      <c r="O2204" s="248"/>
      <c r="P2204" s="248"/>
      <c r="Q2204" s="248"/>
      <c r="R2204" s="248"/>
      <c r="S2204" s="248"/>
      <c r="T2204" s="249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50" t="s">
        <v>185</v>
      </c>
      <c r="AU2204" s="250" t="s">
        <v>85</v>
      </c>
      <c r="AV2204" s="13" t="s">
        <v>83</v>
      </c>
      <c r="AW2204" s="13" t="s">
        <v>34</v>
      </c>
      <c r="AX2204" s="13" t="s">
        <v>76</v>
      </c>
      <c r="AY2204" s="250" t="s">
        <v>176</v>
      </c>
    </row>
    <row r="2205" s="14" customFormat="1">
      <c r="A2205" s="14"/>
      <c r="B2205" s="251"/>
      <c r="C2205" s="252"/>
      <c r="D2205" s="242" t="s">
        <v>185</v>
      </c>
      <c r="E2205" s="253" t="s">
        <v>1</v>
      </c>
      <c r="F2205" s="254" t="s">
        <v>459</v>
      </c>
      <c r="G2205" s="252"/>
      <c r="H2205" s="255">
        <v>10.6</v>
      </c>
      <c r="I2205" s="256"/>
      <c r="J2205" s="252"/>
      <c r="K2205" s="252"/>
      <c r="L2205" s="257"/>
      <c r="M2205" s="258"/>
      <c r="N2205" s="259"/>
      <c r="O2205" s="259"/>
      <c r="P2205" s="259"/>
      <c r="Q2205" s="259"/>
      <c r="R2205" s="259"/>
      <c r="S2205" s="259"/>
      <c r="T2205" s="260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61" t="s">
        <v>185</v>
      </c>
      <c r="AU2205" s="261" t="s">
        <v>85</v>
      </c>
      <c r="AV2205" s="14" t="s">
        <v>85</v>
      </c>
      <c r="AW2205" s="14" t="s">
        <v>34</v>
      </c>
      <c r="AX2205" s="14" t="s">
        <v>76</v>
      </c>
      <c r="AY2205" s="261" t="s">
        <v>176</v>
      </c>
    </row>
    <row r="2206" s="16" customFormat="1">
      <c r="A2206" s="16"/>
      <c r="B2206" s="278"/>
      <c r="C2206" s="279"/>
      <c r="D2206" s="242" t="s">
        <v>185</v>
      </c>
      <c r="E2206" s="280" t="s">
        <v>1</v>
      </c>
      <c r="F2206" s="281" t="s">
        <v>307</v>
      </c>
      <c r="G2206" s="279"/>
      <c r="H2206" s="282">
        <v>16.600000000000001</v>
      </c>
      <c r="I2206" s="283"/>
      <c r="J2206" s="279"/>
      <c r="K2206" s="279"/>
      <c r="L2206" s="284"/>
      <c r="M2206" s="285"/>
      <c r="N2206" s="286"/>
      <c r="O2206" s="286"/>
      <c r="P2206" s="286"/>
      <c r="Q2206" s="286"/>
      <c r="R2206" s="286"/>
      <c r="S2206" s="286"/>
      <c r="T2206" s="287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T2206" s="288" t="s">
        <v>185</v>
      </c>
      <c r="AU2206" s="288" t="s">
        <v>85</v>
      </c>
      <c r="AV2206" s="16" t="s">
        <v>183</v>
      </c>
      <c r="AW2206" s="16" t="s">
        <v>34</v>
      </c>
      <c r="AX2206" s="16" t="s">
        <v>83</v>
      </c>
      <c r="AY2206" s="288" t="s">
        <v>176</v>
      </c>
    </row>
    <row r="2207" s="2" customFormat="1" ht="16.5" customHeight="1">
      <c r="A2207" s="39"/>
      <c r="B2207" s="40"/>
      <c r="C2207" s="227" t="s">
        <v>2009</v>
      </c>
      <c r="D2207" s="227" t="s">
        <v>179</v>
      </c>
      <c r="E2207" s="228" t="s">
        <v>2010</v>
      </c>
      <c r="F2207" s="229" t="s">
        <v>2011</v>
      </c>
      <c r="G2207" s="230" t="s">
        <v>252</v>
      </c>
      <c r="H2207" s="231">
        <v>71.016000000000005</v>
      </c>
      <c r="I2207" s="232"/>
      <c r="J2207" s="233">
        <f>ROUND(I2207*H2207,2)</f>
        <v>0</v>
      </c>
      <c r="K2207" s="229" t="s">
        <v>225</v>
      </c>
      <c r="L2207" s="45"/>
      <c r="M2207" s="234" t="s">
        <v>1</v>
      </c>
      <c r="N2207" s="235" t="s">
        <v>41</v>
      </c>
      <c r="O2207" s="92"/>
      <c r="P2207" s="236">
        <f>O2207*H2207</f>
        <v>0</v>
      </c>
      <c r="Q2207" s="236">
        <v>9.0000000000000006E-05</v>
      </c>
      <c r="R2207" s="236">
        <f>Q2207*H2207</f>
        <v>0.0063914400000000008</v>
      </c>
      <c r="S2207" s="236">
        <v>0</v>
      </c>
      <c r="T2207" s="237">
        <f>S2207*H2207</f>
        <v>0</v>
      </c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R2207" s="238" t="s">
        <v>324</v>
      </c>
      <c r="AT2207" s="238" t="s">
        <v>179</v>
      </c>
      <c r="AU2207" s="238" t="s">
        <v>85</v>
      </c>
      <c r="AY2207" s="18" t="s">
        <v>176</v>
      </c>
      <c r="BE2207" s="239">
        <f>IF(N2207="základní",J2207,0)</f>
        <v>0</v>
      </c>
      <c r="BF2207" s="239">
        <f>IF(N2207="snížená",J2207,0)</f>
        <v>0</v>
      </c>
      <c r="BG2207" s="239">
        <f>IF(N2207="zákl. přenesená",J2207,0)</f>
        <v>0</v>
      </c>
      <c r="BH2207" s="239">
        <f>IF(N2207="sníž. přenesená",J2207,0)</f>
        <v>0</v>
      </c>
      <c r="BI2207" s="239">
        <f>IF(N2207="nulová",J2207,0)</f>
        <v>0</v>
      </c>
      <c r="BJ2207" s="18" t="s">
        <v>83</v>
      </c>
      <c r="BK2207" s="239">
        <f>ROUND(I2207*H2207,2)</f>
        <v>0</v>
      </c>
      <c r="BL2207" s="18" t="s">
        <v>324</v>
      </c>
      <c r="BM2207" s="238" t="s">
        <v>2012</v>
      </c>
    </row>
    <row r="2208" s="2" customFormat="1">
      <c r="A2208" s="39"/>
      <c r="B2208" s="40"/>
      <c r="C2208" s="41"/>
      <c r="D2208" s="262" t="s">
        <v>194</v>
      </c>
      <c r="E2208" s="41"/>
      <c r="F2208" s="263" t="s">
        <v>2013</v>
      </c>
      <c r="G2208" s="41"/>
      <c r="H2208" s="41"/>
      <c r="I2208" s="264"/>
      <c r="J2208" s="41"/>
      <c r="K2208" s="41"/>
      <c r="L2208" s="45"/>
      <c r="M2208" s="265"/>
      <c r="N2208" s="266"/>
      <c r="O2208" s="92"/>
      <c r="P2208" s="92"/>
      <c r="Q2208" s="92"/>
      <c r="R2208" s="92"/>
      <c r="S2208" s="92"/>
      <c r="T2208" s="93"/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T2208" s="18" t="s">
        <v>194</v>
      </c>
      <c r="AU2208" s="18" t="s">
        <v>85</v>
      </c>
    </row>
    <row r="2209" s="13" customFormat="1">
      <c r="A2209" s="13"/>
      <c r="B2209" s="240"/>
      <c r="C2209" s="241"/>
      <c r="D2209" s="242" t="s">
        <v>185</v>
      </c>
      <c r="E2209" s="243" t="s">
        <v>1</v>
      </c>
      <c r="F2209" s="244" t="s">
        <v>207</v>
      </c>
      <c r="G2209" s="241"/>
      <c r="H2209" s="243" t="s">
        <v>1</v>
      </c>
      <c r="I2209" s="245"/>
      <c r="J2209" s="241"/>
      <c r="K2209" s="241"/>
      <c r="L2209" s="246"/>
      <c r="M2209" s="247"/>
      <c r="N2209" s="248"/>
      <c r="O2209" s="248"/>
      <c r="P2209" s="248"/>
      <c r="Q2209" s="248"/>
      <c r="R2209" s="248"/>
      <c r="S2209" s="248"/>
      <c r="T2209" s="24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0" t="s">
        <v>185</v>
      </c>
      <c r="AU2209" s="250" t="s">
        <v>85</v>
      </c>
      <c r="AV2209" s="13" t="s">
        <v>83</v>
      </c>
      <c r="AW2209" s="13" t="s">
        <v>34</v>
      </c>
      <c r="AX2209" s="13" t="s">
        <v>76</v>
      </c>
      <c r="AY2209" s="250" t="s">
        <v>176</v>
      </c>
    </row>
    <row r="2210" s="13" customFormat="1">
      <c r="A2210" s="13"/>
      <c r="B2210" s="240"/>
      <c r="C2210" s="241"/>
      <c r="D2210" s="242" t="s">
        <v>185</v>
      </c>
      <c r="E2210" s="243" t="s">
        <v>1</v>
      </c>
      <c r="F2210" s="244" t="s">
        <v>281</v>
      </c>
      <c r="G2210" s="241"/>
      <c r="H2210" s="243" t="s">
        <v>1</v>
      </c>
      <c r="I2210" s="245"/>
      <c r="J2210" s="241"/>
      <c r="K2210" s="241"/>
      <c r="L2210" s="246"/>
      <c r="M2210" s="247"/>
      <c r="N2210" s="248"/>
      <c r="O2210" s="248"/>
      <c r="P2210" s="248"/>
      <c r="Q2210" s="248"/>
      <c r="R2210" s="248"/>
      <c r="S2210" s="248"/>
      <c r="T2210" s="249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50" t="s">
        <v>185</v>
      </c>
      <c r="AU2210" s="250" t="s">
        <v>85</v>
      </c>
      <c r="AV2210" s="13" t="s">
        <v>83</v>
      </c>
      <c r="AW2210" s="13" t="s">
        <v>34</v>
      </c>
      <c r="AX2210" s="13" t="s">
        <v>76</v>
      </c>
      <c r="AY2210" s="250" t="s">
        <v>176</v>
      </c>
    </row>
    <row r="2211" s="13" customFormat="1">
      <c r="A2211" s="13"/>
      <c r="B2211" s="240"/>
      <c r="C2211" s="241"/>
      <c r="D2211" s="242" t="s">
        <v>185</v>
      </c>
      <c r="E2211" s="243" t="s">
        <v>1</v>
      </c>
      <c r="F2211" s="244" t="s">
        <v>188</v>
      </c>
      <c r="G2211" s="241"/>
      <c r="H2211" s="243" t="s">
        <v>1</v>
      </c>
      <c r="I2211" s="245"/>
      <c r="J2211" s="241"/>
      <c r="K2211" s="241"/>
      <c r="L2211" s="246"/>
      <c r="M2211" s="247"/>
      <c r="N2211" s="248"/>
      <c r="O2211" s="248"/>
      <c r="P2211" s="248"/>
      <c r="Q2211" s="248"/>
      <c r="R2211" s="248"/>
      <c r="S2211" s="248"/>
      <c r="T2211" s="249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50" t="s">
        <v>185</v>
      </c>
      <c r="AU2211" s="250" t="s">
        <v>85</v>
      </c>
      <c r="AV2211" s="13" t="s">
        <v>83</v>
      </c>
      <c r="AW2211" s="13" t="s">
        <v>34</v>
      </c>
      <c r="AX2211" s="13" t="s">
        <v>76</v>
      </c>
      <c r="AY2211" s="250" t="s">
        <v>176</v>
      </c>
    </row>
    <row r="2212" s="13" customFormat="1">
      <c r="A2212" s="13"/>
      <c r="B2212" s="240"/>
      <c r="C2212" s="241"/>
      <c r="D2212" s="242" t="s">
        <v>185</v>
      </c>
      <c r="E2212" s="243" t="s">
        <v>1</v>
      </c>
      <c r="F2212" s="244" t="s">
        <v>419</v>
      </c>
      <c r="G2212" s="241"/>
      <c r="H2212" s="243" t="s">
        <v>1</v>
      </c>
      <c r="I2212" s="245"/>
      <c r="J2212" s="241"/>
      <c r="K2212" s="241"/>
      <c r="L2212" s="246"/>
      <c r="M2212" s="247"/>
      <c r="N2212" s="248"/>
      <c r="O2212" s="248"/>
      <c r="P2212" s="248"/>
      <c r="Q2212" s="248"/>
      <c r="R2212" s="248"/>
      <c r="S2212" s="248"/>
      <c r="T2212" s="24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50" t="s">
        <v>185</v>
      </c>
      <c r="AU2212" s="250" t="s">
        <v>85</v>
      </c>
      <c r="AV2212" s="13" t="s">
        <v>83</v>
      </c>
      <c r="AW2212" s="13" t="s">
        <v>34</v>
      </c>
      <c r="AX2212" s="13" t="s">
        <v>76</v>
      </c>
      <c r="AY2212" s="250" t="s">
        <v>176</v>
      </c>
    </row>
    <row r="2213" s="14" customFormat="1">
      <c r="A2213" s="14"/>
      <c r="B2213" s="251"/>
      <c r="C2213" s="252"/>
      <c r="D2213" s="242" t="s">
        <v>185</v>
      </c>
      <c r="E2213" s="253" t="s">
        <v>1</v>
      </c>
      <c r="F2213" s="254" t="s">
        <v>1964</v>
      </c>
      <c r="G2213" s="252"/>
      <c r="H2213" s="255">
        <v>15.65</v>
      </c>
      <c r="I2213" s="256"/>
      <c r="J2213" s="252"/>
      <c r="K2213" s="252"/>
      <c r="L2213" s="257"/>
      <c r="M2213" s="258"/>
      <c r="N2213" s="259"/>
      <c r="O2213" s="259"/>
      <c r="P2213" s="259"/>
      <c r="Q2213" s="259"/>
      <c r="R2213" s="259"/>
      <c r="S2213" s="259"/>
      <c r="T2213" s="260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61" t="s">
        <v>185</v>
      </c>
      <c r="AU2213" s="261" t="s">
        <v>85</v>
      </c>
      <c r="AV2213" s="14" t="s">
        <v>85</v>
      </c>
      <c r="AW2213" s="14" t="s">
        <v>34</v>
      </c>
      <c r="AX2213" s="14" t="s">
        <v>76</v>
      </c>
      <c r="AY2213" s="261" t="s">
        <v>176</v>
      </c>
    </row>
    <row r="2214" s="14" customFormat="1">
      <c r="A2214" s="14"/>
      <c r="B2214" s="251"/>
      <c r="C2214" s="252"/>
      <c r="D2214" s="242" t="s">
        <v>185</v>
      </c>
      <c r="E2214" s="253" t="s">
        <v>1</v>
      </c>
      <c r="F2214" s="254" t="s">
        <v>1965</v>
      </c>
      <c r="G2214" s="252"/>
      <c r="H2214" s="255">
        <v>20.5</v>
      </c>
      <c r="I2214" s="256"/>
      <c r="J2214" s="252"/>
      <c r="K2214" s="252"/>
      <c r="L2214" s="257"/>
      <c r="M2214" s="258"/>
      <c r="N2214" s="259"/>
      <c r="O2214" s="259"/>
      <c r="P2214" s="259"/>
      <c r="Q2214" s="259"/>
      <c r="R2214" s="259"/>
      <c r="S2214" s="259"/>
      <c r="T2214" s="260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61" t="s">
        <v>185</v>
      </c>
      <c r="AU2214" s="261" t="s">
        <v>85</v>
      </c>
      <c r="AV2214" s="14" t="s">
        <v>85</v>
      </c>
      <c r="AW2214" s="14" t="s">
        <v>34</v>
      </c>
      <c r="AX2214" s="14" t="s">
        <v>76</v>
      </c>
      <c r="AY2214" s="261" t="s">
        <v>176</v>
      </c>
    </row>
    <row r="2215" s="15" customFormat="1">
      <c r="A2215" s="15"/>
      <c r="B2215" s="267"/>
      <c r="C2215" s="268"/>
      <c r="D2215" s="242" t="s">
        <v>185</v>
      </c>
      <c r="E2215" s="269" t="s">
        <v>1</v>
      </c>
      <c r="F2215" s="270" t="s">
        <v>291</v>
      </c>
      <c r="G2215" s="268"/>
      <c r="H2215" s="271">
        <v>36.149999999999999</v>
      </c>
      <c r="I2215" s="272"/>
      <c r="J2215" s="268"/>
      <c r="K2215" s="268"/>
      <c r="L2215" s="273"/>
      <c r="M2215" s="274"/>
      <c r="N2215" s="275"/>
      <c r="O2215" s="275"/>
      <c r="P2215" s="275"/>
      <c r="Q2215" s="275"/>
      <c r="R2215" s="275"/>
      <c r="S2215" s="275"/>
      <c r="T2215" s="276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77" t="s">
        <v>185</v>
      </c>
      <c r="AU2215" s="277" t="s">
        <v>85</v>
      </c>
      <c r="AV2215" s="15" t="s">
        <v>177</v>
      </c>
      <c r="AW2215" s="15" t="s">
        <v>34</v>
      </c>
      <c r="AX2215" s="15" t="s">
        <v>76</v>
      </c>
      <c r="AY2215" s="277" t="s">
        <v>176</v>
      </c>
    </row>
    <row r="2216" s="13" customFormat="1">
      <c r="A2216" s="13"/>
      <c r="B2216" s="240"/>
      <c r="C2216" s="241"/>
      <c r="D2216" s="242" t="s">
        <v>185</v>
      </c>
      <c r="E2216" s="243" t="s">
        <v>1</v>
      </c>
      <c r="F2216" s="244" t="s">
        <v>1920</v>
      </c>
      <c r="G2216" s="241"/>
      <c r="H2216" s="243" t="s">
        <v>1</v>
      </c>
      <c r="I2216" s="245"/>
      <c r="J2216" s="241"/>
      <c r="K2216" s="241"/>
      <c r="L2216" s="246"/>
      <c r="M2216" s="247"/>
      <c r="N2216" s="248"/>
      <c r="O2216" s="248"/>
      <c r="P2216" s="248"/>
      <c r="Q2216" s="248"/>
      <c r="R2216" s="248"/>
      <c r="S2216" s="248"/>
      <c r="T2216" s="24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0" t="s">
        <v>185</v>
      </c>
      <c r="AU2216" s="250" t="s">
        <v>85</v>
      </c>
      <c r="AV2216" s="13" t="s">
        <v>83</v>
      </c>
      <c r="AW2216" s="13" t="s">
        <v>34</v>
      </c>
      <c r="AX2216" s="13" t="s">
        <v>76</v>
      </c>
      <c r="AY2216" s="250" t="s">
        <v>176</v>
      </c>
    </row>
    <row r="2217" s="13" customFormat="1">
      <c r="A2217" s="13"/>
      <c r="B2217" s="240"/>
      <c r="C2217" s="241"/>
      <c r="D2217" s="242" t="s">
        <v>185</v>
      </c>
      <c r="E2217" s="243" t="s">
        <v>1</v>
      </c>
      <c r="F2217" s="244" t="s">
        <v>1921</v>
      </c>
      <c r="G2217" s="241"/>
      <c r="H2217" s="243" t="s">
        <v>1</v>
      </c>
      <c r="I2217" s="245"/>
      <c r="J2217" s="241"/>
      <c r="K2217" s="241"/>
      <c r="L2217" s="246"/>
      <c r="M2217" s="247"/>
      <c r="N2217" s="248"/>
      <c r="O2217" s="248"/>
      <c r="P2217" s="248"/>
      <c r="Q2217" s="248"/>
      <c r="R2217" s="248"/>
      <c r="S2217" s="248"/>
      <c r="T2217" s="249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0" t="s">
        <v>185</v>
      </c>
      <c r="AU2217" s="250" t="s">
        <v>85</v>
      </c>
      <c r="AV2217" s="13" t="s">
        <v>83</v>
      </c>
      <c r="AW2217" s="13" t="s">
        <v>34</v>
      </c>
      <c r="AX2217" s="13" t="s">
        <v>76</v>
      </c>
      <c r="AY2217" s="250" t="s">
        <v>176</v>
      </c>
    </row>
    <row r="2218" s="14" customFormat="1">
      <c r="A2218" s="14"/>
      <c r="B2218" s="251"/>
      <c r="C2218" s="252"/>
      <c r="D2218" s="242" t="s">
        <v>185</v>
      </c>
      <c r="E2218" s="253" t="s">
        <v>1</v>
      </c>
      <c r="F2218" s="254" t="s">
        <v>1972</v>
      </c>
      <c r="G2218" s="252"/>
      <c r="H2218" s="255">
        <v>34.866</v>
      </c>
      <c r="I2218" s="256"/>
      <c r="J2218" s="252"/>
      <c r="K2218" s="252"/>
      <c r="L2218" s="257"/>
      <c r="M2218" s="258"/>
      <c r="N2218" s="259"/>
      <c r="O2218" s="259"/>
      <c r="P2218" s="259"/>
      <c r="Q2218" s="259"/>
      <c r="R2218" s="259"/>
      <c r="S2218" s="259"/>
      <c r="T2218" s="260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61" t="s">
        <v>185</v>
      </c>
      <c r="AU2218" s="261" t="s">
        <v>85</v>
      </c>
      <c r="AV2218" s="14" t="s">
        <v>85</v>
      </c>
      <c r="AW2218" s="14" t="s">
        <v>34</v>
      </c>
      <c r="AX2218" s="14" t="s">
        <v>76</v>
      </c>
      <c r="AY2218" s="261" t="s">
        <v>176</v>
      </c>
    </row>
    <row r="2219" s="15" customFormat="1">
      <c r="A2219" s="15"/>
      <c r="B2219" s="267"/>
      <c r="C2219" s="268"/>
      <c r="D2219" s="242" t="s">
        <v>185</v>
      </c>
      <c r="E2219" s="269" t="s">
        <v>1</v>
      </c>
      <c r="F2219" s="270" t="s">
        <v>291</v>
      </c>
      <c r="G2219" s="268"/>
      <c r="H2219" s="271">
        <v>34.866</v>
      </c>
      <c r="I2219" s="272"/>
      <c r="J2219" s="268"/>
      <c r="K2219" s="268"/>
      <c r="L2219" s="273"/>
      <c r="M2219" s="274"/>
      <c r="N2219" s="275"/>
      <c r="O2219" s="275"/>
      <c r="P2219" s="275"/>
      <c r="Q2219" s="275"/>
      <c r="R2219" s="275"/>
      <c r="S2219" s="275"/>
      <c r="T2219" s="276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77" t="s">
        <v>185</v>
      </c>
      <c r="AU2219" s="277" t="s">
        <v>85</v>
      </c>
      <c r="AV2219" s="15" t="s">
        <v>177</v>
      </c>
      <c r="AW2219" s="15" t="s">
        <v>34</v>
      </c>
      <c r="AX2219" s="15" t="s">
        <v>76</v>
      </c>
      <c r="AY2219" s="277" t="s">
        <v>176</v>
      </c>
    </row>
    <row r="2220" s="16" customFormat="1">
      <c r="A2220" s="16"/>
      <c r="B2220" s="278"/>
      <c r="C2220" s="279"/>
      <c r="D2220" s="242" t="s">
        <v>185</v>
      </c>
      <c r="E2220" s="280" t="s">
        <v>1</v>
      </c>
      <c r="F2220" s="281" t="s">
        <v>307</v>
      </c>
      <c r="G2220" s="279"/>
      <c r="H2220" s="282">
        <v>71.016000000000005</v>
      </c>
      <c r="I2220" s="283"/>
      <c r="J2220" s="279"/>
      <c r="K2220" s="279"/>
      <c r="L2220" s="284"/>
      <c r="M2220" s="285"/>
      <c r="N2220" s="286"/>
      <c r="O2220" s="286"/>
      <c r="P2220" s="286"/>
      <c r="Q2220" s="286"/>
      <c r="R2220" s="286"/>
      <c r="S2220" s="286"/>
      <c r="T2220" s="287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T2220" s="288" t="s">
        <v>185</v>
      </c>
      <c r="AU2220" s="288" t="s">
        <v>85</v>
      </c>
      <c r="AV2220" s="16" t="s">
        <v>183</v>
      </c>
      <c r="AW2220" s="16" t="s">
        <v>34</v>
      </c>
      <c r="AX2220" s="16" t="s">
        <v>83</v>
      </c>
      <c r="AY2220" s="288" t="s">
        <v>176</v>
      </c>
    </row>
    <row r="2221" s="2" customFormat="1" ht="21.75" customHeight="1">
      <c r="A2221" s="39"/>
      <c r="B2221" s="40"/>
      <c r="C2221" s="227" t="s">
        <v>2014</v>
      </c>
      <c r="D2221" s="227" t="s">
        <v>179</v>
      </c>
      <c r="E2221" s="228" t="s">
        <v>2015</v>
      </c>
      <c r="F2221" s="229" t="s">
        <v>2016</v>
      </c>
      <c r="G2221" s="230" t="s">
        <v>252</v>
      </c>
      <c r="H2221" s="231">
        <v>130.65000000000001</v>
      </c>
      <c r="I2221" s="232"/>
      <c r="J2221" s="233">
        <f>ROUND(I2221*H2221,2)</f>
        <v>0</v>
      </c>
      <c r="K2221" s="229" t="s">
        <v>225</v>
      </c>
      <c r="L2221" s="45"/>
      <c r="M2221" s="234" t="s">
        <v>1</v>
      </c>
      <c r="N2221" s="235" t="s">
        <v>41</v>
      </c>
      <c r="O2221" s="92"/>
      <c r="P2221" s="236">
        <f>O2221*H2221</f>
        <v>0</v>
      </c>
      <c r="Q2221" s="236">
        <v>0</v>
      </c>
      <c r="R2221" s="236">
        <f>Q2221*H2221</f>
        <v>0</v>
      </c>
      <c r="S2221" s="236">
        <v>0</v>
      </c>
      <c r="T2221" s="237">
        <f>S2221*H2221</f>
        <v>0</v>
      </c>
      <c r="U2221" s="39"/>
      <c r="V2221" s="39"/>
      <c r="W2221" s="39"/>
      <c r="X2221" s="39"/>
      <c r="Y2221" s="39"/>
      <c r="Z2221" s="39"/>
      <c r="AA2221" s="39"/>
      <c r="AB2221" s="39"/>
      <c r="AC2221" s="39"/>
      <c r="AD2221" s="39"/>
      <c r="AE2221" s="39"/>
      <c r="AR2221" s="238" t="s">
        <v>324</v>
      </c>
      <c r="AT2221" s="238" t="s">
        <v>179</v>
      </c>
      <c r="AU2221" s="238" t="s">
        <v>85</v>
      </c>
      <c r="AY2221" s="18" t="s">
        <v>176</v>
      </c>
      <c r="BE2221" s="239">
        <f>IF(N2221="základní",J2221,0)</f>
        <v>0</v>
      </c>
      <c r="BF2221" s="239">
        <f>IF(N2221="snížená",J2221,0)</f>
        <v>0</v>
      </c>
      <c r="BG2221" s="239">
        <f>IF(N2221="zákl. přenesená",J2221,0)</f>
        <v>0</v>
      </c>
      <c r="BH2221" s="239">
        <f>IF(N2221="sníž. přenesená",J2221,0)</f>
        <v>0</v>
      </c>
      <c r="BI2221" s="239">
        <f>IF(N2221="nulová",J2221,0)</f>
        <v>0</v>
      </c>
      <c r="BJ2221" s="18" t="s">
        <v>83</v>
      </c>
      <c r="BK2221" s="239">
        <f>ROUND(I2221*H2221,2)</f>
        <v>0</v>
      </c>
      <c r="BL2221" s="18" t="s">
        <v>324</v>
      </c>
      <c r="BM2221" s="238" t="s">
        <v>2017</v>
      </c>
    </row>
    <row r="2222" s="2" customFormat="1">
      <c r="A2222" s="39"/>
      <c r="B2222" s="40"/>
      <c r="C2222" s="41"/>
      <c r="D2222" s="262" t="s">
        <v>194</v>
      </c>
      <c r="E2222" s="41"/>
      <c r="F2222" s="263" t="s">
        <v>2018</v>
      </c>
      <c r="G2222" s="41"/>
      <c r="H2222" s="41"/>
      <c r="I2222" s="264"/>
      <c r="J2222" s="41"/>
      <c r="K2222" s="41"/>
      <c r="L2222" s="45"/>
      <c r="M2222" s="265"/>
      <c r="N2222" s="266"/>
      <c r="O2222" s="92"/>
      <c r="P2222" s="92"/>
      <c r="Q2222" s="92"/>
      <c r="R2222" s="92"/>
      <c r="S2222" s="92"/>
      <c r="T2222" s="93"/>
      <c r="U2222" s="39"/>
      <c r="V2222" s="39"/>
      <c r="W2222" s="39"/>
      <c r="X2222" s="39"/>
      <c r="Y2222" s="39"/>
      <c r="Z2222" s="39"/>
      <c r="AA2222" s="39"/>
      <c r="AB2222" s="39"/>
      <c r="AC2222" s="39"/>
      <c r="AD2222" s="39"/>
      <c r="AE2222" s="39"/>
      <c r="AT2222" s="18" t="s">
        <v>194</v>
      </c>
      <c r="AU2222" s="18" t="s">
        <v>85</v>
      </c>
    </row>
    <row r="2223" s="13" customFormat="1">
      <c r="A2223" s="13"/>
      <c r="B2223" s="240"/>
      <c r="C2223" s="241"/>
      <c r="D2223" s="242" t="s">
        <v>185</v>
      </c>
      <c r="E2223" s="243" t="s">
        <v>1</v>
      </c>
      <c r="F2223" s="244" t="s">
        <v>207</v>
      </c>
      <c r="G2223" s="241"/>
      <c r="H2223" s="243" t="s">
        <v>1</v>
      </c>
      <c r="I2223" s="245"/>
      <c r="J2223" s="241"/>
      <c r="K2223" s="241"/>
      <c r="L2223" s="246"/>
      <c r="M2223" s="247"/>
      <c r="N2223" s="248"/>
      <c r="O2223" s="248"/>
      <c r="P2223" s="248"/>
      <c r="Q2223" s="248"/>
      <c r="R2223" s="248"/>
      <c r="S2223" s="248"/>
      <c r="T2223" s="249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0" t="s">
        <v>185</v>
      </c>
      <c r="AU2223" s="250" t="s">
        <v>85</v>
      </c>
      <c r="AV2223" s="13" t="s">
        <v>83</v>
      </c>
      <c r="AW2223" s="13" t="s">
        <v>34</v>
      </c>
      <c r="AX2223" s="13" t="s">
        <v>76</v>
      </c>
      <c r="AY2223" s="250" t="s">
        <v>176</v>
      </c>
    </row>
    <row r="2224" s="13" customFormat="1">
      <c r="A2224" s="13"/>
      <c r="B2224" s="240"/>
      <c r="C2224" s="241"/>
      <c r="D2224" s="242" t="s">
        <v>185</v>
      </c>
      <c r="E2224" s="243" t="s">
        <v>1</v>
      </c>
      <c r="F2224" s="244" t="s">
        <v>281</v>
      </c>
      <c r="G2224" s="241"/>
      <c r="H2224" s="243" t="s">
        <v>1</v>
      </c>
      <c r="I2224" s="245"/>
      <c r="J2224" s="241"/>
      <c r="K2224" s="241"/>
      <c r="L2224" s="246"/>
      <c r="M2224" s="247"/>
      <c r="N2224" s="248"/>
      <c r="O2224" s="248"/>
      <c r="P2224" s="248"/>
      <c r="Q2224" s="248"/>
      <c r="R2224" s="248"/>
      <c r="S2224" s="248"/>
      <c r="T2224" s="249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50" t="s">
        <v>185</v>
      </c>
      <c r="AU2224" s="250" t="s">
        <v>85</v>
      </c>
      <c r="AV2224" s="13" t="s">
        <v>83</v>
      </c>
      <c r="AW2224" s="13" t="s">
        <v>34</v>
      </c>
      <c r="AX2224" s="13" t="s">
        <v>76</v>
      </c>
      <c r="AY2224" s="250" t="s">
        <v>176</v>
      </c>
    </row>
    <row r="2225" s="13" customFormat="1">
      <c r="A2225" s="13"/>
      <c r="B2225" s="240"/>
      <c r="C2225" s="241"/>
      <c r="D2225" s="242" t="s">
        <v>185</v>
      </c>
      <c r="E2225" s="243" t="s">
        <v>1</v>
      </c>
      <c r="F2225" s="244" t="s">
        <v>188</v>
      </c>
      <c r="G2225" s="241"/>
      <c r="H2225" s="243" t="s">
        <v>1</v>
      </c>
      <c r="I2225" s="245"/>
      <c r="J2225" s="241"/>
      <c r="K2225" s="241"/>
      <c r="L2225" s="246"/>
      <c r="M2225" s="247"/>
      <c r="N2225" s="248"/>
      <c r="O2225" s="248"/>
      <c r="P2225" s="248"/>
      <c r="Q2225" s="248"/>
      <c r="R2225" s="248"/>
      <c r="S2225" s="248"/>
      <c r="T2225" s="249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50" t="s">
        <v>185</v>
      </c>
      <c r="AU2225" s="250" t="s">
        <v>85</v>
      </c>
      <c r="AV2225" s="13" t="s">
        <v>83</v>
      </c>
      <c r="AW2225" s="13" t="s">
        <v>34</v>
      </c>
      <c r="AX2225" s="13" t="s">
        <v>76</v>
      </c>
      <c r="AY2225" s="250" t="s">
        <v>176</v>
      </c>
    </row>
    <row r="2226" s="13" customFormat="1">
      <c r="A2226" s="13"/>
      <c r="B2226" s="240"/>
      <c r="C2226" s="241"/>
      <c r="D2226" s="242" t="s">
        <v>185</v>
      </c>
      <c r="E2226" s="243" t="s">
        <v>1</v>
      </c>
      <c r="F2226" s="244" t="s">
        <v>2019</v>
      </c>
      <c r="G2226" s="241"/>
      <c r="H2226" s="243" t="s">
        <v>1</v>
      </c>
      <c r="I2226" s="245"/>
      <c r="J2226" s="241"/>
      <c r="K2226" s="241"/>
      <c r="L2226" s="246"/>
      <c r="M2226" s="247"/>
      <c r="N2226" s="248"/>
      <c r="O2226" s="248"/>
      <c r="P2226" s="248"/>
      <c r="Q2226" s="248"/>
      <c r="R2226" s="248"/>
      <c r="S2226" s="248"/>
      <c r="T2226" s="249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50" t="s">
        <v>185</v>
      </c>
      <c r="AU2226" s="250" t="s">
        <v>85</v>
      </c>
      <c r="AV2226" s="13" t="s">
        <v>83</v>
      </c>
      <c r="AW2226" s="13" t="s">
        <v>34</v>
      </c>
      <c r="AX2226" s="13" t="s">
        <v>76</v>
      </c>
      <c r="AY2226" s="250" t="s">
        <v>176</v>
      </c>
    </row>
    <row r="2227" s="13" customFormat="1">
      <c r="A2227" s="13"/>
      <c r="B2227" s="240"/>
      <c r="C2227" s="241"/>
      <c r="D2227" s="242" t="s">
        <v>185</v>
      </c>
      <c r="E2227" s="243" t="s">
        <v>1</v>
      </c>
      <c r="F2227" s="244" t="s">
        <v>419</v>
      </c>
      <c r="G2227" s="241"/>
      <c r="H2227" s="243" t="s">
        <v>1</v>
      </c>
      <c r="I2227" s="245"/>
      <c r="J2227" s="241"/>
      <c r="K2227" s="241"/>
      <c r="L2227" s="246"/>
      <c r="M2227" s="247"/>
      <c r="N2227" s="248"/>
      <c r="O2227" s="248"/>
      <c r="P2227" s="248"/>
      <c r="Q2227" s="248"/>
      <c r="R2227" s="248"/>
      <c r="S2227" s="248"/>
      <c r="T2227" s="24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0" t="s">
        <v>185</v>
      </c>
      <c r="AU2227" s="250" t="s">
        <v>85</v>
      </c>
      <c r="AV2227" s="13" t="s">
        <v>83</v>
      </c>
      <c r="AW2227" s="13" t="s">
        <v>34</v>
      </c>
      <c r="AX2227" s="13" t="s">
        <v>76</v>
      </c>
      <c r="AY2227" s="250" t="s">
        <v>176</v>
      </c>
    </row>
    <row r="2228" s="14" customFormat="1">
      <c r="A2228" s="14"/>
      <c r="B2228" s="251"/>
      <c r="C2228" s="252"/>
      <c r="D2228" s="242" t="s">
        <v>185</v>
      </c>
      <c r="E2228" s="253" t="s">
        <v>1</v>
      </c>
      <c r="F2228" s="254" t="s">
        <v>1964</v>
      </c>
      <c r="G2228" s="252"/>
      <c r="H2228" s="255">
        <v>15.65</v>
      </c>
      <c r="I2228" s="256"/>
      <c r="J2228" s="252"/>
      <c r="K2228" s="252"/>
      <c r="L2228" s="257"/>
      <c r="M2228" s="258"/>
      <c r="N2228" s="259"/>
      <c r="O2228" s="259"/>
      <c r="P2228" s="259"/>
      <c r="Q2228" s="259"/>
      <c r="R2228" s="259"/>
      <c r="S2228" s="259"/>
      <c r="T2228" s="260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61" t="s">
        <v>185</v>
      </c>
      <c r="AU2228" s="261" t="s">
        <v>85</v>
      </c>
      <c r="AV2228" s="14" t="s">
        <v>85</v>
      </c>
      <c r="AW2228" s="14" t="s">
        <v>34</v>
      </c>
      <c r="AX2228" s="14" t="s">
        <v>76</v>
      </c>
      <c r="AY2228" s="261" t="s">
        <v>176</v>
      </c>
    </row>
    <row r="2229" s="14" customFormat="1">
      <c r="A2229" s="14"/>
      <c r="B2229" s="251"/>
      <c r="C2229" s="252"/>
      <c r="D2229" s="242" t="s">
        <v>185</v>
      </c>
      <c r="E2229" s="253" t="s">
        <v>1</v>
      </c>
      <c r="F2229" s="254" t="s">
        <v>1965</v>
      </c>
      <c r="G2229" s="252"/>
      <c r="H2229" s="255">
        <v>20.5</v>
      </c>
      <c r="I2229" s="256"/>
      <c r="J2229" s="252"/>
      <c r="K2229" s="252"/>
      <c r="L2229" s="257"/>
      <c r="M2229" s="258"/>
      <c r="N2229" s="259"/>
      <c r="O2229" s="259"/>
      <c r="P2229" s="259"/>
      <c r="Q2229" s="259"/>
      <c r="R2229" s="259"/>
      <c r="S2229" s="259"/>
      <c r="T2229" s="260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61" t="s">
        <v>185</v>
      </c>
      <c r="AU2229" s="261" t="s">
        <v>85</v>
      </c>
      <c r="AV2229" s="14" t="s">
        <v>85</v>
      </c>
      <c r="AW2229" s="14" t="s">
        <v>34</v>
      </c>
      <c r="AX2229" s="14" t="s">
        <v>76</v>
      </c>
      <c r="AY2229" s="261" t="s">
        <v>176</v>
      </c>
    </row>
    <row r="2230" s="15" customFormat="1">
      <c r="A2230" s="15"/>
      <c r="B2230" s="267"/>
      <c r="C2230" s="268"/>
      <c r="D2230" s="242" t="s">
        <v>185</v>
      </c>
      <c r="E2230" s="269" t="s">
        <v>1</v>
      </c>
      <c r="F2230" s="270" t="s">
        <v>291</v>
      </c>
      <c r="G2230" s="268"/>
      <c r="H2230" s="271">
        <v>36.149999999999999</v>
      </c>
      <c r="I2230" s="272"/>
      <c r="J2230" s="268"/>
      <c r="K2230" s="268"/>
      <c r="L2230" s="273"/>
      <c r="M2230" s="274"/>
      <c r="N2230" s="275"/>
      <c r="O2230" s="275"/>
      <c r="P2230" s="275"/>
      <c r="Q2230" s="275"/>
      <c r="R2230" s="275"/>
      <c r="S2230" s="275"/>
      <c r="T2230" s="276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77" t="s">
        <v>185</v>
      </c>
      <c r="AU2230" s="277" t="s">
        <v>85</v>
      </c>
      <c r="AV2230" s="15" t="s">
        <v>177</v>
      </c>
      <c r="AW2230" s="15" t="s">
        <v>34</v>
      </c>
      <c r="AX2230" s="15" t="s">
        <v>76</v>
      </c>
      <c r="AY2230" s="277" t="s">
        <v>176</v>
      </c>
    </row>
    <row r="2231" s="13" customFormat="1">
      <c r="A2231" s="13"/>
      <c r="B2231" s="240"/>
      <c r="C2231" s="241"/>
      <c r="D2231" s="242" t="s">
        <v>185</v>
      </c>
      <c r="E2231" s="243" t="s">
        <v>1</v>
      </c>
      <c r="F2231" s="244" t="s">
        <v>2020</v>
      </c>
      <c r="G2231" s="241"/>
      <c r="H2231" s="243" t="s">
        <v>1</v>
      </c>
      <c r="I2231" s="245"/>
      <c r="J2231" s="241"/>
      <c r="K2231" s="241"/>
      <c r="L2231" s="246"/>
      <c r="M2231" s="247"/>
      <c r="N2231" s="248"/>
      <c r="O2231" s="248"/>
      <c r="P2231" s="248"/>
      <c r="Q2231" s="248"/>
      <c r="R2231" s="248"/>
      <c r="S2231" s="248"/>
      <c r="T2231" s="24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0" t="s">
        <v>185</v>
      </c>
      <c r="AU2231" s="250" t="s">
        <v>85</v>
      </c>
      <c r="AV2231" s="13" t="s">
        <v>83</v>
      </c>
      <c r="AW2231" s="13" t="s">
        <v>34</v>
      </c>
      <c r="AX2231" s="13" t="s">
        <v>76</v>
      </c>
      <c r="AY2231" s="250" t="s">
        <v>176</v>
      </c>
    </row>
    <row r="2232" s="13" customFormat="1">
      <c r="A2232" s="13"/>
      <c r="B2232" s="240"/>
      <c r="C2232" s="241"/>
      <c r="D2232" s="242" t="s">
        <v>185</v>
      </c>
      <c r="E2232" s="243" t="s">
        <v>1</v>
      </c>
      <c r="F2232" s="244" t="s">
        <v>1920</v>
      </c>
      <c r="G2232" s="241"/>
      <c r="H2232" s="243" t="s">
        <v>1</v>
      </c>
      <c r="I2232" s="245"/>
      <c r="J2232" s="241"/>
      <c r="K2232" s="241"/>
      <c r="L2232" s="246"/>
      <c r="M2232" s="247"/>
      <c r="N2232" s="248"/>
      <c r="O2232" s="248"/>
      <c r="P2232" s="248"/>
      <c r="Q2232" s="248"/>
      <c r="R2232" s="248"/>
      <c r="S2232" s="248"/>
      <c r="T2232" s="249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0" t="s">
        <v>185</v>
      </c>
      <c r="AU2232" s="250" t="s">
        <v>85</v>
      </c>
      <c r="AV2232" s="13" t="s">
        <v>83</v>
      </c>
      <c r="AW2232" s="13" t="s">
        <v>34</v>
      </c>
      <c r="AX2232" s="13" t="s">
        <v>76</v>
      </c>
      <c r="AY2232" s="250" t="s">
        <v>176</v>
      </c>
    </row>
    <row r="2233" s="14" customFormat="1">
      <c r="A2233" s="14"/>
      <c r="B2233" s="251"/>
      <c r="C2233" s="252"/>
      <c r="D2233" s="242" t="s">
        <v>185</v>
      </c>
      <c r="E2233" s="253" t="s">
        <v>1</v>
      </c>
      <c r="F2233" s="254" t="s">
        <v>1946</v>
      </c>
      <c r="G2233" s="252"/>
      <c r="H2233" s="255">
        <v>47.25</v>
      </c>
      <c r="I2233" s="256"/>
      <c r="J2233" s="252"/>
      <c r="K2233" s="252"/>
      <c r="L2233" s="257"/>
      <c r="M2233" s="258"/>
      <c r="N2233" s="259"/>
      <c r="O2233" s="259"/>
      <c r="P2233" s="259"/>
      <c r="Q2233" s="259"/>
      <c r="R2233" s="259"/>
      <c r="S2233" s="259"/>
      <c r="T2233" s="260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61" t="s">
        <v>185</v>
      </c>
      <c r="AU2233" s="261" t="s">
        <v>85</v>
      </c>
      <c r="AV2233" s="14" t="s">
        <v>85</v>
      </c>
      <c r="AW2233" s="14" t="s">
        <v>34</v>
      </c>
      <c r="AX2233" s="14" t="s">
        <v>76</v>
      </c>
      <c r="AY2233" s="261" t="s">
        <v>176</v>
      </c>
    </row>
    <row r="2234" s="14" customFormat="1">
      <c r="A2234" s="14"/>
      <c r="B2234" s="251"/>
      <c r="C2234" s="252"/>
      <c r="D2234" s="242" t="s">
        <v>185</v>
      </c>
      <c r="E2234" s="253" t="s">
        <v>1</v>
      </c>
      <c r="F2234" s="254" t="s">
        <v>2021</v>
      </c>
      <c r="G2234" s="252"/>
      <c r="H2234" s="255">
        <v>47.25</v>
      </c>
      <c r="I2234" s="256"/>
      <c r="J2234" s="252"/>
      <c r="K2234" s="252"/>
      <c r="L2234" s="257"/>
      <c r="M2234" s="258"/>
      <c r="N2234" s="259"/>
      <c r="O2234" s="259"/>
      <c r="P2234" s="259"/>
      <c r="Q2234" s="259"/>
      <c r="R2234" s="259"/>
      <c r="S2234" s="259"/>
      <c r="T2234" s="260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61" t="s">
        <v>185</v>
      </c>
      <c r="AU2234" s="261" t="s">
        <v>85</v>
      </c>
      <c r="AV2234" s="14" t="s">
        <v>85</v>
      </c>
      <c r="AW2234" s="14" t="s">
        <v>34</v>
      </c>
      <c r="AX2234" s="14" t="s">
        <v>76</v>
      </c>
      <c r="AY2234" s="261" t="s">
        <v>176</v>
      </c>
    </row>
    <row r="2235" s="15" customFormat="1">
      <c r="A2235" s="15"/>
      <c r="B2235" s="267"/>
      <c r="C2235" s="268"/>
      <c r="D2235" s="242" t="s">
        <v>185</v>
      </c>
      <c r="E2235" s="269" t="s">
        <v>1</v>
      </c>
      <c r="F2235" s="270" t="s">
        <v>291</v>
      </c>
      <c r="G2235" s="268"/>
      <c r="H2235" s="271">
        <v>94.5</v>
      </c>
      <c r="I2235" s="272"/>
      <c r="J2235" s="268"/>
      <c r="K2235" s="268"/>
      <c r="L2235" s="273"/>
      <c r="M2235" s="274"/>
      <c r="N2235" s="275"/>
      <c r="O2235" s="275"/>
      <c r="P2235" s="275"/>
      <c r="Q2235" s="275"/>
      <c r="R2235" s="275"/>
      <c r="S2235" s="275"/>
      <c r="T2235" s="276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77" t="s">
        <v>185</v>
      </c>
      <c r="AU2235" s="277" t="s">
        <v>85</v>
      </c>
      <c r="AV2235" s="15" t="s">
        <v>177</v>
      </c>
      <c r="AW2235" s="15" t="s">
        <v>34</v>
      </c>
      <c r="AX2235" s="15" t="s">
        <v>76</v>
      </c>
      <c r="AY2235" s="277" t="s">
        <v>176</v>
      </c>
    </row>
    <row r="2236" s="16" customFormat="1">
      <c r="A2236" s="16"/>
      <c r="B2236" s="278"/>
      <c r="C2236" s="279"/>
      <c r="D2236" s="242" t="s">
        <v>185</v>
      </c>
      <c r="E2236" s="280" t="s">
        <v>1</v>
      </c>
      <c r="F2236" s="281" t="s">
        <v>307</v>
      </c>
      <c r="G2236" s="279"/>
      <c r="H2236" s="282">
        <v>130.65000000000001</v>
      </c>
      <c r="I2236" s="283"/>
      <c r="J2236" s="279"/>
      <c r="K2236" s="279"/>
      <c r="L2236" s="284"/>
      <c r="M2236" s="285"/>
      <c r="N2236" s="286"/>
      <c r="O2236" s="286"/>
      <c r="P2236" s="286"/>
      <c r="Q2236" s="286"/>
      <c r="R2236" s="286"/>
      <c r="S2236" s="286"/>
      <c r="T2236" s="287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88" t="s">
        <v>185</v>
      </c>
      <c r="AU2236" s="288" t="s">
        <v>85</v>
      </c>
      <c r="AV2236" s="16" t="s">
        <v>183</v>
      </c>
      <c r="AW2236" s="16" t="s">
        <v>34</v>
      </c>
      <c r="AX2236" s="16" t="s">
        <v>83</v>
      </c>
      <c r="AY2236" s="288" t="s">
        <v>176</v>
      </c>
    </row>
    <row r="2237" s="2" customFormat="1" ht="21.75" customHeight="1">
      <c r="A2237" s="39"/>
      <c r="B2237" s="40"/>
      <c r="C2237" s="227" t="s">
        <v>2022</v>
      </c>
      <c r="D2237" s="227" t="s">
        <v>179</v>
      </c>
      <c r="E2237" s="228" t="s">
        <v>2023</v>
      </c>
      <c r="F2237" s="229" t="s">
        <v>2024</v>
      </c>
      <c r="G2237" s="230" t="s">
        <v>252</v>
      </c>
      <c r="H2237" s="231">
        <v>16</v>
      </c>
      <c r="I2237" s="232"/>
      <c r="J2237" s="233">
        <f>ROUND(I2237*H2237,2)</f>
        <v>0</v>
      </c>
      <c r="K2237" s="229" t="s">
        <v>225</v>
      </c>
      <c r="L2237" s="45"/>
      <c r="M2237" s="234" t="s">
        <v>1</v>
      </c>
      <c r="N2237" s="235" t="s">
        <v>41</v>
      </c>
      <c r="O2237" s="92"/>
      <c r="P2237" s="236">
        <f>O2237*H2237</f>
        <v>0</v>
      </c>
      <c r="Q2237" s="236">
        <v>0.00027999999999999998</v>
      </c>
      <c r="R2237" s="236">
        <f>Q2237*H2237</f>
        <v>0.0044799999999999996</v>
      </c>
      <c r="S2237" s="236">
        <v>0</v>
      </c>
      <c r="T2237" s="237">
        <f>S2237*H2237</f>
        <v>0</v>
      </c>
      <c r="U2237" s="39"/>
      <c r="V2237" s="39"/>
      <c r="W2237" s="39"/>
      <c r="X2237" s="39"/>
      <c r="Y2237" s="39"/>
      <c r="Z2237" s="39"/>
      <c r="AA2237" s="39"/>
      <c r="AB2237" s="39"/>
      <c r="AC2237" s="39"/>
      <c r="AD2237" s="39"/>
      <c r="AE2237" s="39"/>
      <c r="AR2237" s="238" t="s">
        <v>324</v>
      </c>
      <c r="AT2237" s="238" t="s">
        <v>179</v>
      </c>
      <c r="AU2237" s="238" t="s">
        <v>85</v>
      </c>
      <c r="AY2237" s="18" t="s">
        <v>176</v>
      </c>
      <c r="BE2237" s="239">
        <f>IF(N2237="základní",J2237,0)</f>
        <v>0</v>
      </c>
      <c r="BF2237" s="239">
        <f>IF(N2237="snížená",J2237,0)</f>
        <v>0</v>
      </c>
      <c r="BG2237" s="239">
        <f>IF(N2237="zákl. přenesená",J2237,0)</f>
        <v>0</v>
      </c>
      <c r="BH2237" s="239">
        <f>IF(N2237="sníž. přenesená",J2237,0)</f>
        <v>0</v>
      </c>
      <c r="BI2237" s="239">
        <f>IF(N2237="nulová",J2237,0)</f>
        <v>0</v>
      </c>
      <c r="BJ2237" s="18" t="s">
        <v>83</v>
      </c>
      <c r="BK2237" s="239">
        <f>ROUND(I2237*H2237,2)</f>
        <v>0</v>
      </c>
      <c r="BL2237" s="18" t="s">
        <v>324</v>
      </c>
      <c r="BM2237" s="238" t="s">
        <v>2025</v>
      </c>
    </row>
    <row r="2238" s="2" customFormat="1">
      <c r="A2238" s="39"/>
      <c r="B2238" s="40"/>
      <c r="C2238" s="41"/>
      <c r="D2238" s="262" t="s">
        <v>194</v>
      </c>
      <c r="E2238" s="41"/>
      <c r="F2238" s="263" t="s">
        <v>2026</v>
      </c>
      <c r="G2238" s="41"/>
      <c r="H2238" s="41"/>
      <c r="I2238" s="264"/>
      <c r="J2238" s="41"/>
      <c r="K2238" s="41"/>
      <c r="L2238" s="45"/>
      <c r="M2238" s="265"/>
      <c r="N2238" s="266"/>
      <c r="O2238" s="92"/>
      <c r="P2238" s="92"/>
      <c r="Q2238" s="92"/>
      <c r="R2238" s="92"/>
      <c r="S2238" s="92"/>
      <c r="T2238" s="93"/>
      <c r="U2238" s="39"/>
      <c r="V2238" s="39"/>
      <c r="W2238" s="39"/>
      <c r="X2238" s="39"/>
      <c r="Y2238" s="39"/>
      <c r="Z2238" s="39"/>
      <c r="AA2238" s="39"/>
      <c r="AB2238" s="39"/>
      <c r="AC2238" s="39"/>
      <c r="AD2238" s="39"/>
      <c r="AE2238" s="39"/>
      <c r="AT2238" s="18" t="s">
        <v>194</v>
      </c>
      <c r="AU2238" s="18" t="s">
        <v>85</v>
      </c>
    </row>
    <row r="2239" s="13" customFormat="1">
      <c r="A2239" s="13"/>
      <c r="B2239" s="240"/>
      <c r="C2239" s="241"/>
      <c r="D2239" s="242" t="s">
        <v>185</v>
      </c>
      <c r="E2239" s="243" t="s">
        <v>1</v>
      </c>
      <c r="F2239" s="244" t="s">
        <v>207</v>
      </c>
      <c r="G2239" s="241"/>
      <c r="H2239" s="243" t="s">
        <v>1</v>
      </c>
      <c r="I2239" s="245"/>
      <c r="J2239" s="241"/>
      <c r="K2239" s="241"/>
      <c r="L2239" s="246"/>
      <c r="M2239" s="247"/>
      <c r="N2239" s="248"/>
      <c r="O2239" s="248"/>
      <c r="P2239" s="248"/>
      <c r="Q2239" s="248"/>
      <c r="R2239" s="248"/>
      <c r="S2239" s="248"/>
      <c r="T2239" s="24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0" t="s">
        <v>185</v>
      </c>
      <c r="AU2239" s="250" t="s">
        <v>85</v>
      </c>
      <c r="AV2239" s="13" t="s">
        <v>83</v>
      </c>
      <c r="AW2239" s="13" t="s">
        <v>34</v>
      </c>
      <c r="AX2239" s="13" t="s">
        <v>76</v>
      </c>
      <c r="AY2239" s="250" t="s">
        <v>176</v>
      </c>
    </row>
    <row r="2240" s="13" customFormat="1">
      <c r="A2240" s="13"/>
      <c r="B2240" s="240"/>
      <c r="C2240" s="241"/>
      <c r="D2240" s="242" t="s">
        <v>185</v>
      </c>
      <c r="E2240" s="243" t="s">
        <v>1</v>
      </c>
      <c r="F2240" s="244" t="s">
        <v>281</v>
      </c>
      <c r="G2240" s="241"/>
      <c r="H2240" s="243" t="s">
        <v>1</v>
      </c>
      <c r="I2240" s="245"/>
      <c r="J2240" s="241"/>
      <c r="K2240" s="241"/>
      <c r="L2240" s="246"/>
      <c r="M2240" s="247"/>
      <c r="N2240" s="248"/>
      <c r="O2240" s="248"/>
      <c r="P2240" s="248"/>
      <c r="Q2240" s="248"/>
      <c r="R2240" s="248"/>
      <c r="S2240" s="248"/>
      <c r="T2240" s="249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0" t="s">
        <v>185</v>
      </c>
      <c r="AU2240" s="250" t="s">
        <v>85</v>
      </c>
      <c r="AV2240" s="13" t="s">
        <v>83</v>
      </c>
      <c r="AW2240" s="13" t="s">
        <v>34</v>
      </c>
      <c r="AX2240" s="13" t="s">
        <v>76</v>
      </c>
      <c r="AY2240" s="250" t="s">
        <v>176</v>
      </c>
    </row>
    <row r="2241" s="13" customFormat="1">
      <c r="A2241" s="13"/>
      <c r="B2241" s="240"/>
      <c r="C2241" s="241"/>
      <c r="D2241" s="242" t="s">
        <v>185</v>
      </c>
      <c r="E2241" s="243" t="s">
        <v>1</v>
      </c>
      <c r="F2241" s="244" t="s">
        <v>188</v>
      </c>
      <c r="G2241" s="241"/>
      <c r="H2241" s="243" t="s">
        <v>1</v>
      </c>
      <c r="I2241" s="245"/>
      <c r="J2241" s="241"/>
      <c r="K2241" s="241"/>
      <c r="L2241" s="246"/>
      <c r="M2241" s="247"/>
      <c r="N2241" s="248"/>
      <c r="O2241" s="248"/>
      <c r="P2241" s="248"/>
      <c r="Q2241" s="248"/>
      <c r="R2241" s="248"/>
      <c r="S2241" s="248"/>
      <c r="T2241" s="24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0" t="s">
        <v>185</v>
      </c>
      <c r="AU2241" s="250" t="s">
        <v>85</v>
      </c>
      <c r="AV2241" s="13" t="s">
        <v>83</v>
      </c>
      <c r="AW2241" s="13" t="s">
        <v>34</v>
      </c>
      <c r="AX2241" s="13" t="s">
        <v>76</v>
      </c>
      <c r="AY2241" s="250" t="s">
        <v>176</v>
      </c>
    </row>
    <row r="2242" s="13" customFormat="1">
      <c r="A2242" s="13"/>
      <c r="B2242" s="240"/>
      <c r="C2242" s="241"/>
      <c r="D2242" s="242" t="s">
        <v>185</v>
      </c>
      <c r="E2242" s="243" t="s">
        <v>1</v>
      </c>
      <c r="F2242" s="244" t="s">
        <v>2008</v>
      </c>
      <c r="G2242" s="241"/>
      <c r="H2242" s="243" t="s">
        <v>1</v>
      </c>
      <c r="I2242" s="245"/>
      <c r="J2242" s="241"/>
      <c r="K2242" s="241"/>
      <c r="L2242" s="246"/>
      <c r="M2242" s="247"/>
      <c r="N2242" s="248"/>
      <c r="O2242" s="248"/>
      <c r="P2242" s="248"/>
      <c r="Q2242" s="248"/>
      <c r="R2242" s="248"/>
      <c r="S2242" s="248"/>
      <c r="T2242" s="249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0" t="s">
        <v>185</v>
      </c>
      <c r="AU2242" s="250" t="s">
        <v>85</v>
      </c>
      <c r="AV2242" s="13" t="s">
        <v>83</v>
      </c>
      <c r="AW2242" s="13" t="s">
        <v>34</v>
      </c>
      <c r="AX2242" s="13" t="s">
        <v>76</v>
      </c>
      <c r="AY2242" s="250" t="s">
        <v>176</v>
      </c>
    </row>
    <row r="2243" s="13" customFormat="1">
      <c r="A2243" s="13"/>
      <c r="B2243" s="240"/>
      <c r="C2243" s="241"/>
      <c r="D2243" s="242" t="s">
        <v>185</v>
      </c>
      <c r="E2243" s="243" t="s">
        <v>1</v>
      </c>
      <c r="F2243" s="244" t="s">
        <v>417</v>
      </c>
      <c r="G2243" s="241"/>
      <c r="H2243" s="243" t="s">
        <v>1</v>
      </c>
      <c r="I2243" s="245"/>
      <c r="J2243" s="241"/>
      <c r="K2243" s="241"/>
      <c r="L2243" s="246"/>
      <c r="M2243" s="247"/>
      <c r="N2243" s="248"/>
      <c r="O2243" s="248"/>
      <c r="P2243" s="248"/>
      <c r="Q2243" s="248"/>
      <c r="R2243" s="248"/>
      <c r="S2243" s="248"/>
      <c r="T2243" s="24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0" t="s">
        <v>185</v>
      </c>
      <c r="AU2243" s="250" t="s">
        <v>85</v>
      </c>
      <c r="AV2243" s="13" t="s">
        <v>83</v>
      </c>
      <c r="AW2243" s="13" t="s">
        <v>34</v>
      </c>
      <c r="AX2243" s="13" t="s">
        <v>76</v>
      </c>
      <c r="AY2243" s="250" t="s">
        <v>176</v>
      </c>
    </row>
    <row r="2244" s="14" customFormat="1">
      <c r="A2244" s="14"/>
      <c r="B2244" s="251"/>
      <c r="C2244" s="252"/>
      <c r="D2244" s="242" t="s">
        <v>185</v>
      </c>
      <c r="E2244" s="253" t="s">
        <v>1</v>
      </c>
      <c r="F2244" s="254" t="s">
        <v>2027</v>
      </c>
      <c r="G2244" s="252"/>
      <c r="H2244" s="255">
        <v>8</v>
      </c>
      <c r="I2244" s="256"/>
      <c r="J2244" s="252"/>
      <c r="K2244" s="252"/>
      <c r="L2244" s="257"/>
      <c r="M2244" s="258"/>
      <c r="N2244" s="259"/>
      <c r="O2244" s="259"/>
      <c r="P2244" s="259"/>
      <c r="Q2244" s="259"/>
      <c r="R2244" s="259"/>
      <c r="S2244" s="259"/>
      <c r="T2244" s="260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61" t="s">
        <v>185</v>
      </c>
      <c r="AU2244" s="261" t="s">
        <v>85</v>
      </c>
      <c r="AV2244" s="14" t="s">
        <v>85</v>
      </c>
      <c r="AW2244" s="14" t="s">
        <v>34</v>
      </c>
      <c r="AX2244" s="14" t="s">
        <v>76</v>
      </c>
      <c r="AY2244" s="261" t="s">
        <v>176</v>
      </c>
    </row>
    <row r="2245" s="13" customFormat="1">
      <c r="A2245" s="13"/>
      <c r="B2245" s="240"/>
      <c r="C2245" s="241"/>
      <c r="D2245" s="242" t="s">
        <v>185</v>
      </c>
      <c r="E2245" s="243" t="s">
        <v>1</v>
      </c>
      <c r="F2245" s="244" t="s">
        <v>423</v>
      </c>
      <c r="G2245" s="241"/>
      <c r="H2245" s="243" t="s">
        <v>1</v>
      </c>
      <c r="I2245" s="245"/>
      <c r="J2245" s="241"/>
      <c r="K2245" s="241"/>
      <c r="L2245" s="246"/>
      <c r="M2245" s="247"/>
      <c r="N2245" s="248"/>
      <c r="O2245" s="248"/>
      <c r="P2245" s="248"/>
      <c r="Q2245" s="248"/>
      <c r="R2245" s="248"/>
      <c r="S2245" s="248"/>
      <c r="T2245" s="24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50" t="s">
        <v>185</v>
      </c>
      <c r="AU2245" s="250" t="s">
        <v>85</v>
      </c>
      <c r="AV2245" s="13" t="s">
        <v>83</v>
      </c>
      <c r="AW2245" s="13" t="s">
        <v>34</v>
      </c>
      <c r="AX2245" s="13" t="s">
        <v>76</v>
      </c>
      <c r="AY2245" s="250" t="s">
        <v>176</v>
      </c>
    </row>
    <row r="2246" s="14" customFormat="1">
      <c r="A2246" s="14"/>
      <c r="B2246" s="251"/>
      <c r="C2246" s="252"/>
      <c r="D2246" s="242" t="s">
        <v>185</v>
      </c>
      <c r="E2246" s="253" t="s">
        <v>1</v>
      </c>
      <c r="F2246" s="254" t="s">
        <v>2028</v>
      </c>
      <c r="G2246" s="252"/>
      <c r="H2246" s="255">
        <v>8</v>
      </c>
      <c r="I2246" s="256"/>
      <c r="J2246" s="252"/>
      <c r="K2246" s="252"/>
      <c r="L2246" s="257"/>
      <c r="M2246" s="258"/>
      <c r="N2246" s="259"/>
      <c r="O2246" s="259"/>
      <c r="P2246" s="259"/>
      <c r="Q2246" s="259"/>
      <c r="R2246" s="259"/>
      <c r="S2246" s="259"/>
      <c r="T2246" s="260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61" t="s">
        <v>185</v>
      </c>
      <c r="AU2246" s="261" t="s">
        <v>85</v>
      </c>
      <c r="AV2246" s="14" t="s">
        <v>85</v>
      </c>
      <c r="AW2246" s="14" t="s">
        <v>34</v>
      </c>
      <c r="AX2246" s="14" t="s">
        <v>76</v>
      </c>
      <c r="AY2246" s="261" t="s">
        <v>176</v>
      </c>
    </row>
    <row r="2247" s="16" customFormat="1">
      <c r="A2247" s="16"/>
      <c r="B2247" s="278"/>
      <c r="C2247" s="279"/>
      <c r="D2247" s="242" t="s">
        <v>185</v>
      </c>
      <c r="E2247" s="280" t="s">
        <v>1</v>
      </c>
      <c r="F2247" s="281" t="s">
        <v>307</v>
      </c>
      <c r="G2247" s="279"/>
      <c r="H2247" s="282">
        <v>16</v>
      </c>
      <c r="I2247" s="283"/>
      <c r="J2247" s="279"/>
      <c r="K2247" s="279"/>
      <c r="L2247" s="284"/>
      <c r="M2247" s="285"/>
      <c r="N2247" s="286"/>
      <c r="O2247" s="286"/>
      <c r="P2247" s="286"/>
      <c r="Q2247" s="286"/>
      <c r="R2247" s="286"/>
      <c r="S2247" s="286"/>
      <c r="T2247" s="287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88" t="s">
        <v>185</v>
      </c>
      <c r="AU2247" s="288" t="s">
        <v>85</v>
      </c>
      <c r="AV2247" s="16" t="s">
        <v>183</v>
      </c>
      <c r="AW2247" s="16" t="s">
        <v>34</v>
      </c>
      <c r="AX2247" s="16" t="s">
        <v>83</v>
      </c>
      <c r="AY2247" s="288" t="s">
        <v>176</v>
      </c>
    </row>
    <row r="2248" s="2" customFormat="1" ht="16.5" customHeight="1">
      <c r="A2248" s="39"/>
      <c r="B2248" s="40"/>
      <c r="C2248" s="227" t="s">
        <v>2029</v>
      </c>
      <c r="D2248" s="227" t="s">
        <v>179</v>
      </c>
      <c r="E2248" s="228" t="s">
        <v>2030</v>
      </c>
      <c r="F2248" s="229" t="s">
        <v>2031</v>
      </c>
      <c r="G2248" s="230" t="s">
        <v>182</v>
      </c>
      <c r="H2248" s="231">
        <v>8</v>
      </c>
      <c r="I2248" s="232"/>
      <c r="J2248" s="233">
        <f>ROUND(I2248*H2248,2)</f>
        <v>0</v>
      </c>
      <c r="K2248" s="229" t="s">
        <v>225</v>
      </c>
      <c r="L2248" s="45"/>
      <c r="M2248" s="234" t="s">
        <v>1</v>
      </c>
      <c r="N2248" s="235" t="s">
        <v>41</v>
      </c>
      <c r="O2248" s="92"/>
      <c r="P2248" s="236">
        <f>O2248*H2248</f>
        <v>0</v>
      </c>
      <c r="Q2248" s="236">
        <v>0.00021000000000000001</v>
      </c>
      <c r="R2248" s="236">
        <f>Q2248*H2248</f>
        <v>0.0016800000000000001</v>
      </c>
      <c r="S2248" s="236">
        <v>0</v>
      </c>
      <c r="T2248" s="237">
        <f>S2248*H2248</f>
        <v>0</v>
      </c>
      <c r="U2248" s="39"/>
      <c r="V2248" s="39"/>
      <c r="W2248" s="39"/>
      <c r="X2248" s="39"/>
      <c r="Y2248" s="39"/>
      <c r="Z2248" s="39"/>
      <c r="AA2248" s="39"/>
      <c r="AB2248" s="39"/>
      <c r="AC2248" s="39"/>
      <c r="AD2248" s="39"/>
      <c r="AE2248" s="39"/>
      <c r="AR2248" s="238" t="s">
        <v>324</v>
      </c>
      <c r="AT2248" s="238" t="s">
        <v>179</v>
      </c>
      <c r="AU2248" s="238" t="s">
        <v>85</v>
      </c>
      <c r="AY2248" s="18" t="s">
        <v>176</v>
      </c>
      <c r="BE2248" s="239">
        <f>IF(N2248="základní",J2248,0)</f>
        <v>0</v>
      </c>
      <c r="BF2248" s="239">
        <f>IF(N2248="snížená",J2248,0)</f>
        <v>0</v>
      </c>
      <c r="BG2248" s="239">
        <f>IF(N2248="zákl. přenesená",J2248,0)</f>
        <v>0</v>
      </c>
      <c r="BH2248" s="239">
        <f>IF(N2248="sníž. přenesená",J2248,0)</f>
        <v>0</v>
      </c>
      <c r="BI2248" s="239">
        <f>IF(N2248="nulová",J2248,0)</f>
        <v>0</v>
      </c>
      <c r="BJ2248" s="18" t="s">
        <v>83</v>
      </c>
      <c r="BK2248" s="239">
        <f>ROUND(I2248*H2248,2)</f>
        <v>0</v>
      </c>
      <c r="BL2248" s="18" t="s">
        <v>324</v>
      </c>
      <c r="BM2248" s="238" t="s">
        <v>2032</v>
      </c>
    </row>
    <row r="2249" s="2" customFormat="1">
      <c r="A2249" s="39"/>
      <c r="B2249" s="40"/>
      <c r="C2249" s="41"/>
      <c r="D2249" s="262" t="s">
        <v>194</v>
      </c>
      <c r="E2249" s="41"/>
      <c r="F2249" s="263" t="s">
        <v>2033</v>
      </c>
      <c r="G2249" s="41"/>
      <c r="H2249" s="41"/>
      <c r="I2249" s="264"/>
      <c r="J2249" s="41"/>
      <c r="K2249" s="41"/>
      <c r="L2249" s="45"/>
      <c r="M2249" s="265"/>
      <c r="N2249" s="266"/>
      <c r="O2249" s="92"/>
      <c r="P2249" s="92"/>
      <c r="Q2249" s="92"/>
      <c r="R2249" s="92"/>
      <c r="S2249" s="92"/>
      <c r="T2249" s="93"/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T2249" s="18" t="s">
        <v>194</v>
      </c>
      <c r="AU2249" s="18" t="s">
        <v>85</v>
      </c>
    </row>
    <row r="2250" s="13" customFormat="1">
      <c r="A2250" s="13"/>
      <c r="B2250" s="240"/>
      <c r="C2250" s="241"/>
      <c r="D2250" s="242" t="s">
        <v>185</v>
      </c>
      <c r="E2250" s="243" t="s">
        <v>1</v>
      </c>
      <c r="F2250" s="244" t="s">
        <v>207</v>
      </c>
      <c r="G2250" s="241"/>
      <c r="H2250" s="243" t="s">
        <v>1</v>
      </c>
      <c r="I2250" s="245"/>
      <c r="J2250" s="241"/>
      <c r="K2250" s="241"/>
      <c r="L2250" s="246"/>
      <c r="M2250" s="247"/>
      <c r="N2250" s="248"/>
      <c r="O2250" s="248"/>
      <c r="P2250" s="248"/>
      <c r="Q2250" s="248"/>
      <c r="R2250" s="248"/>
      <c r="S2250" s="248"/>
      <c r="T2250" s="24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0" t="s">
        <v>185</v>
      </c>
      <c r="AU2250" s="250" t="s">
        <v>85</v>
      </c>
      <c r="AV2250" s="13" t="s">
        <v>83</v>
      </c>
      <c r="AW2250" s="13" t="s">
        <v>34</v>
      </c>
      <c r="AX2250" s="13" t="s">
        <v>76</v>
      </c>
      <c r="AY2250" s="250" t="s">
        <v>176</v>
      </c>
    </row>
    <row r="2251" s="13" customFormat="1">
      <c r="A2251" s="13"/>
      <c r="B2251" s="240"/>
      <c r="C2251" s="241"/>
      <c r="D2251" s="242" t="s">
        <v>185</v>
      </c>
      <c r="E2251" s="243" t="s">
        <v>1</v>
      </c>
      <c r="F2251" s="244" t="s">
        <v>281</v>
      </c>
      <c r="G2251" s="241"/>
      <c r="H2251" s="243" t="s">
        <v>1</v>
      </c>
      <c r="I2251" s="245"/>
      <c r="J2251" s="241"/>
      <c r="K2251" s="241"/>
      <c r="L2251" s="246"/>
      <c r="M2251" s="247"/>
      <c r="N2251" s="248"/>
      <c r="O2251" s="248"/>
      <c r="P2251" s="248"/>
      <c r="Q2251" s="248"/>
      <c r="R2251" s="248"/>
      <c r="S2251" s="248"/>
      <c r="T2251" s="249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0" t="s">
        <v>185</v>
      </c>
      <c r="AU2251" s="250" t="s">
        <v>85</v>
      </c>
      <c r="AV2251" s="13" t="s">
        <v>83</v>
      </c>
      <c r="AW2251" s="13" t="s">
        <v>34</v>
      </c>
      <c r="AX2251" s="13" t="s">
        <v>76</v>
      </c>
      <c r="AY2251" s="250" t="s">
        <v>176</v>
      </c>
    </row>
    <row r="2252" s="13" customFormat="1">
      <c r="A2252" s="13"/>
      <c r="B2252" s="240"/>
      <c r="C2252" s="241"/>
      <c r="D2252" s="242" t="s">
        <v>185</v>
      </c>
      <c r="E2252" s="243" t="s">
        <v>1</v>
      </c>
      <c r="F2252" s="244" t="s">
        <v>188</v>
      </c>
      <c r="G2252" s="241"/>
      <c r="H2252" s="243" t="s">
        <v>1</v>
      </c>
      <c r="I2252" s="245"/>
      <c r="J2252" s="241"/>
      <c r="K2252" s="241"/>
      <c r="L2252" s="246"/>
      <c r="M2252" s="247"/>
      <c r="N2252" s="248"/>
      <c r="O2252" s="248"/>
      <c r="P2252" s="248"/>
      <c r="Q2252" s="248"/>
      <c r="R2252" s="248"/>
      <c r="S2252" s="248"/>
      <c r="T2252" s="24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0" t="s">
        <v>185</v>
      </c>
      <c r="AU2252" s="250" t="s">
        <v>85</v>
      </c>
      <c r="AV2252" s="13" t="s">
        <v>83</v>
      </c>
      <c r="AW2252" s="13" t="s">
        <v>34</v>
      </c>
      <c r="AX2252" s="13" t="s">
        <v>76</v>
      </c>
      <c r="AY2252" s="250" t="s">
        <v>176</v>
      </c>
    </row>
    <row r="2253" s="13" customFormat="1">
      <c r="A2253" s="13"/>
      <c r="B2253" s="240"/>
      <c r="C2253" s="241"/>
      <c r="D2253" s="242" t="s">
        <v>185</v>
      </c>
      <c r="E2253" s="243" t="s">
        <v>1</v>
      </c>
      <c r="F2253" s="244" t="s">
        <v>2008</v>
      </c>
      <c r="G2253" s="241"/>
      <c r="H2253" s="243" t="s">
        <v>1</v>
      </c>
      <c r="I2253" s="245"/>
      <c r="J2253" s="241"/>
      <c r="K2253" s="241"/>
      <c r="L2253" s="246"/>
      <c r="M2253" s="247"/>
      <c r="N2253" s="248"/>
      <c r="O2253" s="248"/>
      <c r="P2253" s="248"/>
      <c r="Q2253" s="248"/>
      <c r="R2253" s="248"/>
      <c r="S2253" s="248"/>
      <c r="T2253" s="24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0" t="s">
        <v>185</v>
      </c>
      <c r="AU2253" s="250" t="s">
        <v>85</v>
      </c>
      <c r="AV2253" s="13" t="s">
        <v>83</v>
      </c>
      <c r="AW2253" s="13" t="s">
        <v>34</v>
      </c>
      <c r="AX2253" s="13" t="s">
        <v>76</v>
      </c>
      <c r="AY2253" s="250" t="s">
        <v>176</v>
      </c>
    </row>
    <row r="2254" s="13" customFormat="1">
      <c r="A2254" s="13"/>
      <c r="B2254" s="240"/>
      <c r="C2254" s="241"/>
      <c r="D2254" s="242" t="s">
        <v>185</v>
      </c>
      <c r="E2254" s="243" t="s">
        <v>1</v>
      </c>
      <c r="F2254" s="244" t="s">
        <v>417</v>
      </c>
      <c r="G2254" s="241"/>
      <c r="H2254" s="243" t="s">
        <v>1</v>
      </c>
      <c r="I2254" s="245"/>
      <c r="J2254" s="241"/>
      <c r="K2254" s="241"/>
      <c r="L2254" s="246"/>
      <c r="M2254" s="247"/>
      <c r="N2254" s="248"/>
      <c r="O2254" s="248"/>
      <c r="P2254" s="248"/>
      <c r="Q2254" s="248"/>
      <c r="R2254" s="248"/>
      <c r="S2254" s="248"/>
      <c r="T2254" s="249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0" t="s">
        <v>185</v>
      </c>
      <c r="AU2254" s="250" t="s">
        <v>85</v>
      </c>
      <c r="AV2254" s="13" t="s">
        <v>83</v>
      </c>
      <c r="AW2254" s="13" t="s">
        <v>34</v>
      </c>
      <c r="AX2254" s="13" t="s">
        <v>76</v>
      </c>
      <c r="AY2254" s="250" t="s">
        <v>176</v>
      </c>
    </row>
    <row r="2255" s="14" customFormat="1">
      <c r="A2255" s="14"/>
      <c r="B2255" s="251"/>
      <c r="C2255" s="252"/>
      <c r="D2255" s="242" t="s">
        <v>185</v>
      </c>
      <c r="E2255" s="253" t="s">
        <v>1</v>
      </c>
      <c r="F2255" s="254" t="s">
        <v>2034</v>
      </c>
      <c r="G2255" s="252"/>
      <c r="H2255" s="255">
        <v>4</v>
      </c>
      <c r="I2255" s="256"/>
      <c r="J2255" s="252"/>
      <c r="K2255" s="252"/>
      <c r="L2255" s="257"/>
      <c r="M2255" s="258"/>
      <c r="N2255" s="259"/>
      <c r="O2255" s="259"/>
      <c r="P2255" s="259"/>
      <c r="Q2255" s="259"/>
      <c r="R2255" s="259"/>
      <c r="S2255" s="259"/>
      <c r="T2255" s="260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1" t="s">
        <v>185</v>
      </c>
      <c r="AU2255" s="261" t="s">
        <v>85</v>
      </c>
      <c r="AV2255" s="14" t="s">
        <v>85</v>
      </c>
      <c r="AW2255" s="14" t="s">
        <v>34</v>
      </c>
      <c r="AX2255" s="14" t="s">
        <v>76</v>
      </c>
      <c r="AY2255" s="261" t="s">
        <v>176</v>
      </c>
    </row>
    <row r="2256" s="13" customFormat="1">
      <c r="A2256" s="13"/>
      <c r="B2256" s="240"/>
      <c r="C2256" s="241"/>
      <c r="D2256" s="242" t="s">
        <v>185</v>
      </c>
      <c r="E2256" s="243" t="s">
        <v>1</v>
      </c>
      <c r="F2256" s="244" t="s">
        <v>423</v>
      </c>
      <c r="G2256" s="241"/>
      <c r="H2256" s="243" t="s">
        <v>1</v>
      </c>
      <c r="I2256" s="245"/>
      <c r="J2256" s="241"/>
      <c r="K2256" s="241"/>
      <c r="L2256" s="246"/>
      <c r="M2256" s="247"/>
      <c r="N2256" s="248"/>
      <c r="O2256" s="248"/>
      <c r="P2256" s="248"/>
      <c r="Q2256" s="248"/>
      <c r="R2256" s="248"/>
      <c r="S2256" s="248"/>
      <c r="T2256" s="249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50" t="s">
        <v>185</v>
      </c>
      <c r="AU2256" s="250" t="s">
        <v>85</v>
      </c>
      <c r="AV2256" s="13" t="s">
        <v>83</v>
      </c>
      <c r="AW2256" s="13" t="s">
        <v>34</v>
      </c>
      <c r="AX2256" s="13" t="s">
        <v>76</v>
      </c>
      <c r="AY2256" s="250" t="s">
        <v>176</v>
      </c>
    </row>
    <row r="2257" s="14" customFormat="1">
      <c r="A2257" s="14"/>
      <c r="B2257" s="251"/>
      <c r="C2257" s="252"/>
      <c r="D2257" s="242" t="s">
        <v>185</v>
      </c>
      <c r="E2257" s="253" t="s">
        <v>1</v>
      </c>
      <c r="F2257" s="254" t="s">
        <v>2035</v>
      </c>
      <c r="G2257" s="252"/>
      <c r="H2257" s="255">
        <v>4</v>
      </c>
      <c r="I2257" s="256"/>
      <c r="J2257" s="252"/>
      <c r="K2257" s="252"/>
      <c r="L2257" s="257"/>
      <c r="M2257" s="258"/>
      <c r="N2257" s="259"/>
      <c r="O2257" s="259"/>
      <c r="P2257" s="259"/>
      <c r="Q2257" s="259"/>
      <c r="R2257" s="259"/>
      <c r="S2257" s="259"/>
      <c r="T2257" s="260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61" t="s">
        <v>185</v>
      </c>
      <c r="AU2257" s="261" t="s">
        <v>85</v>
      </c>
      <c r="AV2257" s="14" t="s">
        <v>85</v>
      </c>
      <c r="AW2257" s="14" t="s">
        <v>34</v>
      </c>
      <c r="AX2257" s="14" t="s">
        <v>76</v>
      </c>
      <c r="AY2257" s="261" t="s">
        <v>176</v>
      </c>
    </row>
    <row r="2258" s="16" customFormat="1">
      <c r="A2258" s="16"/>
      <c r="B2258" s="278"/>
      <c r="C2258" s="279"/>
      <c r="D2258" s="242" t="s">
        <v>185</v>
      </c>
      <c r="E2258" s="280" t="s">
        <v>1</v>
      </c>
      <c r="F2258" s="281" t="s">
        <v>307</v>
      </c>
      <c r="G2258" s="279"/>
      <c r="H2258" s="282">
        <v>8</v>
      </c>
      <c r="I2258" s="283"/>
      <c r="J2258" s="279"/>
      <c r="K2258" s="279"/>
      <c r="L2258" s="284"/>
      <c r="M2258" s="285"/>
      <c r="N2258" s="286"/>
      <c r="O2258" s="286"/>
      <c r="P2258" s="286"/>
      <c r="Q2258" s="286"/>
      <c r="R2258" s="286"/>
      <c r="S2258" s="286"/>
      <c r="T2258" s="287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T2258" s="288" t="s">
        <v>185</v>
      </c>
      <c r="AU2258" s="288" t="s">
        <v>85</v>
      </c>
      <c r="AV2258" s="16" t="s">
        <v>183</v>
      </c>
      <c r="AW2258" s="16" t="s">
        <v>34</v>
      </c>
      <c r="AX2258" s="16" t="s">
        <v>83</v>
      </c>
      <c r="AY2258" s="288" t="s">
        <v>176</v>
      </c>
    </row>
    <row r="2259" s="2" customFormat="1" ht="16.5" customHeight="1">
      <c r="A2259" s="39"/>
      <c r="B2259" s="40"/>
      <c r="C2259" s="227" t="s">
        <v>2036</v>
      </c>
      <c r="D2259" s="227" t="s">
        <v>179</v>
      </c>
      <c r="E2259" s="228" t="s">
        <v>2037</v>
      </c>
      <c r="F2259" s="229" t="s">
        <v>2038</v>
      </c>
      <c r="G2259" s="230" t="s">
        <v>252</v>
      </c>
      <c r="H2259" s="231">
        <v>23.420000000000002</v>
      </c>
      <c r="I2259" s="232"/>
      <c r="J2259" s="233">
        <f>ROUND(I2259*H2259,2)</f>
        <v>0</v>
      </c>
      <c r="K2259" s="229" t="s">
        <v>225</v>
      </c>
      <c r="L2259" s="45"/>
      <c r="M2259" s="234" t="s">
        <v>1</v>
      </c>
      <c r="N2259" s="235" t="s">
        <v>41</v>
      </c>
      <c r="O2259" s="92"/>
      <c r="P2259" s="236">
        <f>O2259*H2259</f>
        <v>0</v>
      </c>
      <c r="Q2259" s="236">
        <v>0.00142</v>
      </c>
      <c r="R2259" s="236">
        <f>Q2259*H2259</f>
        <v>0.033256400000000005</v>
      </c>
      <c r="S2259" s="236">
        <v>0</v>
      </c>
      <c r="T2259" s="237">
        <f>S2259*H2259</f>
        <v>0</v>
      </c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R2259" s="238" t="s">
        <v>324</v>
      </c>
      <c r="AT2259" s="238" t="s">
        <v>179</v>
      </c>
      <c r="AU2259" s="238" t="s">
        <v>85</v>
      </c>
      <c r="AY2259" s="18" t="s">
        <v>176</v>
      </c>
      <c r="BE2259" s="239">
        <f>IF(N2259="základní",J2259,0)</f>
        <v>0</v>
      </c>
      <c r="BF2259" s="239">
        <f>IF(N2259="snížená",J2259,0)</f>
        <v>0</v>
      </c>
      <c r="BG2259" s="239">
        <f>IF(N2259="zákl. přenesená",J2259,0)</f>
        <v>0</v>
      </c>
      <c r="BH2259" s="239">
        <f>IF(N2259="sníž. přenesená",J2259,0)</f>
        <v>0</v>
      </c>
      <c r="BI2259" s="239">
        <f>IF(N2259="nulová",J2259,0)</f>
        <v>0</v>
      </c>
      <c r="BJ2259" s="18" t="s">
        <v>83</v>
      </c>
      <c r="BK2259" s="239">
        <f>ROUND(I2259*H2259,2)</f>
        <v>0</v>
      </c>
      <c r="BL2259" s="18" t="s">
        <v>324</v>
      </c>
      <c r="BM2259" s="238" t="s">
        <v>2039</v>
      </c>
    </row>
    <row r="2260" s="2" customFormat="1">
      <c r="A2260" s="39"/>
      <c r="B2260" s="40"/>
      <c r="C2260" s="41"/>
      <c r="D2260" s="262" t="s">
        <v>194</v>
      </c>
      <c r="E2260" s="41"/>
      <c r="F2260" s="263" t="s">
        <v>2040</v>
      </c>
      <c r="G2260" s="41"/>
      <c r="H2260" s="41"/>
      <c r="I2260" s="264"/>
      <c r="J2260" s="41"/>
      <c r="K2260" s="41"/>
      <c r="L2260" s="45"/>
      <c r="M2260" s="265"/>
      <c r="N2260" s="266"/>
      <c r="O2260" s="92"/>
      <c r="P2260" s="92"/>
      <c r="Q2260" s="92"/>
      <c r="R2260" s="92"/>
      <c r="S2260" s="92"/>
      <c r="T2260" s="93"/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T2260" s="18" t="s">
        <v>194</v>
      </c>
      <c r="AU2260" s="18" t="s">
        <v>85</v>
      </c>
    </row>
    <row r="2261" s="13" customFormat="1">
      <c r="A2261" s="13"/>
      <c r="B2261" s="240"/>
      <c r="C2261" s="241"/>
      <c r="D2261" s="242" t="s">
        <v>185</v>
      </c>
      <c r="E2261" s="243" t="s">
        <v>1</v>
      </c>
      <c r="F2261" s="244" t="s">
        <v>207</v>
      </c>
      <c r="G2261" s="241"/>
      <c r="H2261" s="243" t="s">
        <v>1</v>
      </c>
      <c r="I2261" s="245"/>
      <c r="J2261" s="241"/>
      <c r="K2261" s="241"/>
      <c r="L2261" s="246"/>
      <c r="M2261" s="247"/>
      <c r="N2261" s="248"/>
      <c r="O2261" s="248"/>
      <c r="P2261" s="248"/>
      <c r="Q2261" s="248"/>
      <c r="R2261" s="248"/>
      <c r="S2261" s="248"/>
      <c r="T2261" s="24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0" t="s">
        <v>185</v>
      </c>
      <c r="AU2261" s="250" t="s">
        <v>85</v>
      </c>
      <c r="AV2261" s="13" t="s">
        <v>83</v>
      </c>
      <c r="AW2261" s="13" t="s">
        <v>34</v>
      </c>
      <c r="AX2261" s="13" t="s">
        <v>76</v>
      </c>
      <c r="AY2261" s="250" t="s">
        <v>176</v>
      </c>
    </row>
    <row r="2262" s="13" customFormat="1">
      <c r="A2262" s="13"/>
      <c r="B2262" s="240"/>
      <c r="C2262" s="241"/>
      <c r="D2262" s="242" t="s">
        <v>185</v>
      </c>
      <c r="E2262" s="243" t="s">
        <v>1</v>
      </c>
      <c r="F2262" s="244" t="s">
        <v>281</v>
      </c>
      <c r="G2262" s="241"/>
      <c r="H2262" s="243" t="s">
        <v>1</v>
      </c>
      <c r="I2262" s="245"/>
      <c r="J2262" s="241"/>
      <c r="K2262" s="241"/>
      <c r="L2262" s="246"/>
      <c r="M2262" s="247"/>
      <c r="N2262" s="248"/>
      <c r="O2262" s="248"/>
      <c r="P2262" s="248"/>
      <c r="Q2262" s="248"/>
      <c r="R2262" s="248"/>
      <c r="S2262" s="248"/>
      <c r="T2262" s="249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0" t="s">
        <v>185</v>
      </c>
      <c r="AU2262" s="250" t="s">
        <v>85</v>
      </c>
      <c r="AV2262" s="13" t="s">
        <v>83</v>
      </c>
      <c r="AW2262" s="13" t="s">
        <v>34</v>
      </c>
      <c r="AX2262" s="13" t="s">
        <v>76</v>
      </c>
      <c r="AY2262" s="250" t="s">
        <v>176</v>
      </c>
    </row>
    <row r="2263" s="13" customFormat="1">
      <c r="A2263" s="13"/>
      <c r="B2263" s="240"/>
      <c r="C2263" s="241"/>
      <c r="D2263" s="242" t="s">
        <v>185</v>
      </c>
      <c r="E2263" s="243" t="s">
        <v>1</v>
      </c>
      <c r="F2263" s="244" t="s">
        <v>188</v>
      </c>
      <c r="G2263" s="241"/>
      <c r="H2263" s="243" t="s">
        <v>1</v>
      </c>
      <c r="I2263" s="245"/>
      <c r="J2263" s="241"/>
      <c r="K2263" s="241"/>
      <c r="L2263" s="246"/>
      <c r="M2263" s="247"/>
      <c r="N2263" s="248"/>
      <c r="O2263" s="248"/>
      <c r="P2263" s="248"/>
      <c r="Q2263" s="248"/>
      <c r="R2263" s="248"/>
      <c r="S2263" s="248"/>
      <c r="T2263" s="24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0" t="s">
        <v>185</v>
      </c>
      <c r="AU2263" s="250" t="s">
        <v>85</v>
      </c>
      <c r="AV2263" s="13" t="s">
        <v>83</v>
      </c>
      <c r="AW2263" s="13" t="s">
        <v>34</v>
      </c>
      <c r="AX2263" s="13" t="s">
        <v>76</v>
      </c>
      <c r="AY2263" s="250" t="s">
        <v>176</v>
      </c>
    </row>
    <row r="2264" s="13" customFormat="1">
      <c r="A2264" s="13"/>
      <c r="B2264" s="240"/>
      <c r="C2264" s="241"/>
      <c r="D2264" s="242" t="s">
        <v>185</v>
      </c>
      <c r="E2264" s="243" t="s">
        <v>1</v>
      </c>
      <c r="F2264" s="244" t="s">
        <v>2008</v>
      </c>
      <c r="G2264" s="241"/>
      <c r="H2264" s="243" t="s">
        <v>1</v>
      </c>
      <c r="I2264" s="245"/>
      <c r="J2264" s="241"/>
      <c r="K2264" s="241"/>
      <c r="L2264" s="246"/>
      <c r="M2264" s="247"/>
      <c r="N2264" s="248"/>
      <c r="O2264" s="248"/>
      <c r="P2264" s="248"/>
      <c r="Q2264" s="248"/>
      <c r="R2264" s="248"/>
      <c r="S2264" s="248"/>
      <c r="T2264" s="249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50" t="s">
        <v>185</v>
      </c>
      <c r="AU2264" s="250" t="s">
        <v>85</v>
      </c>
      <c r="AV2264" s="13" t="s">
        <v>83</v>
      </c>
      <c r="AW2264" s="13" t="s">
        <v>34</v>
      </c>
      <c r="AX2264" s="13" t="s">
        <v>76</v>
      </c>
      <c r="AY2264" s="250" t="s">
        <v>176</v>
      </c>
    </row>
    <row r="2265" s="13" customFormat="1">
      <c r="A2265" s="13"/>
      <c r="B2265" s="240"/>
      <c r="C2265" s="241"/>
      <c r="D2265" s="242" t="s">
        <v>185</v>
      </c>
      <c r="E2265" s="243" t="s">
        <v>1</v>
      </c>
      <c r="F2265" s="244" t="s">
        <v>417</v>
      </c>
      <c r="G2265" s="241"/>
      <c r="H2265" s="243" t="s">
        <v>1</v>
      </c>
      <c r="I2265" s="245"/>
      <c r="J2265" s="241"/>
      <c r="K2265" s="241"/>
      <c r="L2265" s="246"/>
      <c r="M2265" s="247"/>
      <c r="N2265" s="248"/>
      <c r="O2265" s="248"/>
      <c r="P2265" s="248"/>
      <c r="Q2265" s="248"/>
      <c r="R2265" s="248"/>
      <c r="S2265" s="248"/>
      <c r="T2265" s="249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0" t="s">
        <v>185</v>
      </c>
      <c r="AU2265" s="250" t="s">
        <v>85</v>
      </c>
      <c r="AV2265" s="13" t="s">
        <v>83</v>
      </c>
      <c r="AW2265" s="13" t="s">
        <v>34</v>
      </c>
      <c r="AX2265" s="13" t="s">
        <v>76</v>
      </c>
      <c r="AY2265" s="250" t="s">
        <v>176</v>
      </c>
    </row>
    <row r="2266" s="14" customFormat="1">
      <c r="A2266" s="14"/>
      <c r="B2266" s="251"/>
      <c r="C2266" s="252"/>
      <c r="D2266" s="242" t="s">
        <v>185</v>
      </c>
      <c r="E2266" s="253" t="s">
        <v>1</v>
      </c>
      <c r="F2266" s="254" t="s">
        <v>494</v>
      </c>
      <c r="G2266" s="252"/>
      <c r="H2266" s="255">
        <v>10</v>
      </c>
      <c r="I2266" s="256"/>
      <c r="J2266" s="252"/>
      <c r="K2266" s="252"/>
      <c r="L2266" s="257"/>
      <c r="M2266" s="258"/>
      <c r="N2266" s="259"/>
      <c r="O2266" s="259"/>
      <c r="P2266" s="259"/>
      <c r="Q2266" s="259"/>
      <c r="R2266" s="259"/>
      <c r="S2266" s="259"/>
      <c r="T2266" s="260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1" t="s">
        <v>185</v>
      </c>
      <c r="AU2266" s="261" t="s">
        <v>85</v>
      </c>
      <c r="AV2266" s="14" t="s">
        <v>85</v>
      </c>
      <c r="AW2266" s="14" t="s">
        <v>34</v>
      </c>
      <c r="AX2266" s="14" t="s">
        <v>76</v>
      </c>
      <c r="AY2266" s="261" t="s">
        <v>176</v>
      </c>
    </row>
    <row r="2267" s="13" customFormat="1">
      <c r="A2267" s="13"/>
      <c r="B2267" s="240"/>
      <c r="C2267" s="241"/>
      <c r="D2267" s="242" t="s">
        <v>185</v>
      </c>
      <c r="E2267" s="243" t="s">
        <v>1</v>
      </c>
      <c r="F2267" s="244" t="s">
        <v>423</v>
      </c>
      <c r="G2267" s="241"/>
      <c r="H2267" s="243" t="s">
        <v>1</v>
      </c>
      <c r="I2267" s="245"/>
      <c r="J2267" s="241"/>
      <c r="K2267" s="241"/>
      <c r="L2267" s="246"/>
      <c r="M2267" s="247"/>
      <c r="N2267" s="248"/>
      <c r="O2267" s="248"/>
      <c r="P2267" s="248"/>
      <c r="Q2267" s="248"/>
      <c r="R2267" s="248"/>
      <c r="S2267" s="248"/>
      <c r="T2267" s="24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0" t="s">
        <v>185</v>
      </c>
      <c r="AU2267" s="250" t="s">
        <v>85</v>
      </c>
      <c r="AV2267" s="13" t="s">
        <v>83</v>
      </c>
      <c r="AW2267" s="13" t="s">
        <v>34</v>
      </c>
      <c r="AX2267" s="13" t="s">
        <v>76</v>
      </c>
      <c r="AY2267" s="250" t="s">
        <v>176</v>
      </c>
    </row>
    <row r="2268" s="14" customFormat="1">
      <c r="A2268" s="14"/>
      <c r="B2268" s="251"/>
      <c r="C2268" s="252"/>
      <c r="D2268" s="242" t="s">
        <v>185</v>
      </c>
      <c r="E2268" s="253" t="s">
        <v>1</v>
      </c>
      <c r="F2268" s="254" t="s">
        <v>497</v>
      </c>
      <c r="G2268" s="252"/>
      <c r="H2268" s="255">
        <v>13.42</v>
      </c>
      <c r="I2268" s="256"/>
      <c r="J2268" s="252"/>
      <c r="K2268" s="252"/>
      <c r="L2268" s="257"/>
      <c r="M2268" s="258"/>
      <c r="N2268" s="259"/>
      <c r="O2268" s="259"/>
      <c r="P2268" s="259"/>
      <c r="Q2268" s="259"/>
      <c r="R2268" s="259"/>
      <c r="S2268" s="259"/>
      <c r="T2268" s="260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61" t="s">
        <v>185</v>
      </c>
      <c r="AU2268" s="261" t="s">
        <v>85</v>
      </c>
      <c r="AV2268" s="14" t="s">
        <v>85</v>
      </c>
      <c r="AW2268" s="14" t="s">
        <v>34</v>
      </c>
      <c r="AX2268" s="14" t="s">
        <v>76</v>
      </c>
      <c r="AY2268" s="261" t="s">
        <v>176</v>
      </c>
    </row>
    <row r="2269" s="16" customFormat="1">
      <c r="A2269" s="16"/>
      <c r="B2269" s="278"/>
      <c r="C2269" s="279"/>
      <c r="D2269" s="242" t="s">
        <v>185</v>
      </c>
      <c r="E2269" s="280" t="s">
        <v>1</v>
      </c>
      <c r="F2269" s="281" t="s">
        <v>307</v>
      </c>
      <c r="G2269" s="279"/>
      <c r="H2269" s="282">
        <v>23.420000000000002</v>
      </c>
      <c r="I2269" s="283"/>
      <c r="J2269" s="279"/>
      <c r="K2269" s="279"/>
      <c r="L2269" s="284"/>
      <c r="M2269" s="285"/>
      <c r="N2269" s="286"/>
      <c r="O2269" s="286"/>
      <c r="P2269" s="286"/>
      <c r="Q2269" s="286"/>
      <c r="R2269" s="286"/>
      <c r="S2269" s="286"/>
      <c r="T2269" s="287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T2269" s="288" t="s">
        <v>185</v>
      </c>
      <c r="AU2269" s="288" t="s">
        <v>85</v>
      </c>
      <c r="AV2269" s="16" t="s">
        <v>183</v>
      </c>
      <c r="AW2269" s="16" t="s">
        <v>34</v>
      </c>
      <c r="AX2269" s="16" t="s">
        <v>83</v>
      </c>
      <c r="AY2269" s="288" t="s">
        <v>176</v>
      </c>
    </row>
    <row r="2270" s="2" customFormat="1" ht="24.15" customHeight="1">
      <c r="A2270" s="39"/>
      <c r="B2270" s="40"/>
      <c r="C2270" s="227" t="s">
        <v>2041</v>
      </c>
      <c r="D2270" s="227" t="s">
        <v>179</v>
      </c>
      <c r="E2270" s="228" t="s">
        <v>2042</v>
      </c>
      <c r="F2270" s="229" t="s">
        <v>2043</v>
      </c>
      <c r="G2270" s="230" t="s">
        <v>252</v>
      </c>
      <c r="H2270" s="231">
        <v>93.409999999999997</v>
      </c>
      <c r="I2270" s="232"/>
      <c r="J2270" s="233">
        <f>ROUND(I2270*H2270,2)</f>
        <v>0</v>
      </c>
      <c r="K2270" s="229" t="s">
        <v>225</v>
      </c>
      <c r="L2270" s="45"/>
      <c r="M2270" s="234" t="s">
        <v>1</v>
      </c>
      <c r="N2270" s="235" t="s">
        <v>41</v>
      </c>
      <c r="O2270" s="92"/>
      <c r="P2270" s="236">
        <f>O2270*H2270</f>
        <v>0</v>
      </c>
      <c r="Q2270" s="236">
        <v>0.00020000000000000001</v>
      </c>
      <c r="R2270" s="236">
        <f>Q2270*H2270</f>
        <v>0.018682000000000001</v>
      </c>
      <c r="S2270" s="236">
        <v>0</v>
      </c>
      <c r="T2270" s="237">
        <f>S2270*H2270</f>
        <v>0</v>
      </c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R2270" s="238" t="s">
        <v>324</v>
      </c>
      <c r="AT2270" s="238" t="s">
        <v>179</v>
      </c>
      <c r="AU2270" s="238" t="s">
        <v>85</v>
      </c>
      <c r="AY2270" s="18" t="s">
        <v>176</v>
      </c>
      <c r="BE2270" s="239">
        <f>IF(N2270="základní",J2270,0)</f>
        <v>0</v>
      </c>
      <c r="BF2270" s="239">
        <f>IF(N2270="snížená",J2270,0)</f>
        <v>0</v>
      </c>
      <c r="BG2270" s="239">
        <f>IF(N2270="zákl. přenesená",J2270,0)</f>
        <v>0</v>
      </c>
      <c r="BH2270" s="239">
        <f>IF(N2270="sníž. přenesená",J2270,0)</f>
        <v>0</v>
      </c>
      <c r="BI2270" s="239">
        <f>IF(N2270="nulová",J2270,0)</f>
        <v>0</v>
      </c>
      <c r="BJ2270" s="18" t="s">
        <v>83</v>
      </c>
      <c r="BK2270" s="239">
        <f>ROUND(I2270*H2270,2)</f>
        <v>0</v>
      </c>
      <c r="BL2270" s="18" t="s">
        <v>324</v>
      </c>
      <c r="BM2270" s="238" t="s">
        <v>2044</v>
      </c>
    </row>
    <row r="2271" s="2" customFormat="1">
      <c r="A2271" s="39"/>
      <c r="B2271" s="40"/>
      <c r="C2271" s="41"/>
      <c r="D2271" s="262" t="s">
        <v>194</v>
      </c>
      <c r="E2271" s="41"/>
      <c r="F2271" s="263" t="s">
        <v>2045</v>
      </c>
      <c r="G2271" s="41"/>
      <c r="H2271" s="41"/>
      <c r="I2271" s="264"/>
      <c r="J2271" s="41"/>
      <c r="K2271" s="41"/>
      <c r="L2271" s="45"/>
      <c r="M2271" s="265"/>
      <c r="N2271" s="266"/>
      <c r="O2271" s="92"/>
      <c r="P2271" s="92"/>
      <c r="Q2271" s="92"/>
      <c r="R2271" s="92"/>
      <c r="S2271" s="92"/>
      <c r="T2271" s="93"/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T2271" s="18" t="s">
        <v>194</v>
      </c>
      <c r="AU2271" s="18" t="s">
        <v>85</v>
      </c>
    </row>
    <row r="2272" s="2" customFormat="1" ht="24.15" customHeight="1">
      <c r="A2272" s="39"/>
      <c r="B2272" s="40"/>
      <c r="C2272" s="289" t="s">
        <v>2046</v>
      </c>
      <c r="D2272" s="289" t="s">
        <v>547</v>
      </c>
      <c r="E2272" s="290" t="s">
        <v>2047</v>
      </c>
      <c r="F2272" s="291" t="s">
        <v>2048</v>
      </c>
      <c r="G2272" s="292" t="s">
        <v>252</v>
      </c>
      <c r="H2272" s="293">
        <v>102.75100000000001</v>
      </c>
      <c r="I2272" s="294"/>
      <c r="J2272" s="295">
        <f>ROUND(I2272*H2272,2)</f>
        <v>0</v>
      </c>
      <c r="K2272" s="291" t="s">
        <v>1</v>
      </c>
      <c r="L2272" s="296"/>
      <c r="M2272" s="297" t="s">
        <v>1</v>
      </c>
      <c r="N2272" s="298" t="s">
        <v>41</v>
      </c>
      <c r="O2272" s="92"/>
      <c r="P2272" s="236">
        <f>O2272*H2272</f>
        <v>0</v>
      </c>
      <c r="Q2272" s="236">
        <v>0.00010000000000000001</v>
      </c>
      <c r="R2272" s="236">
        <f>Q2272*H2272</f>
        <v>0.010275100000000001</v>
      </c>
      <c r="S2272" s="236">
        <v>0</v>
      </c>
      <c r="T2272" s="237">
        <f>S2272*H2272</f>
        <v>0</v>
      </c>
      <c r="U2272" s="39"/>
      <c r="V2272" s="39"/>
      <c r="W2272" s="39"/>
      <c r="X2272" s="39"/>
      <c r="Y2272" s="39"/>
      <c r="Z2272" s="39"/>
      <c r="AA2272" s="39"/>
      <c r="AB2272" s="39"/>
      <c r="AC2272" s="39"/>
      <c r="AD2272" s="39"/>
      <c r="AE2272" s="39"/>
      <c r="AR2272" s="238" t="s">
        <v>540</v>
      </c>
      <c r="AT2272" s="238" t="s">
        <v>547</v>
      </c>
      <c r="AU2272" s="238" t="s">
        <v>85</v>
      </c>
      <c r="AY2272" s="18" t="s">
        <v>176</v>
      </c>
      <c r="BE2272" s="239">
        <f>IF(N2272="základní",J2272,0)</f>
        <v>0</v>
      </c>
      <c r="BF2272" s="239">
        <f>IF(N2272="snížená",J2272,0)</f>
        <v>0</v>
      </c>
      <c r="BG2272" s="239">
        <f>IF(N2272="zákl. přenesená",J2272,0)</f>
        <v>0</v>
      </c>
      <c r="BH2272" s="239">
        <f>IF(N2272="sníž. přenesená",J2272,0)</f>
        <v>0</v>
      </c>
      <c r="BI2272" s="239">
        <f>IF(N2272="nulová",J2272,0)</f>
        <v>0</v>
      </c>
      <c r="BJ2272" s="18" t="s">
        <v>83</v>
      </c>
      <c r="BK2272" s="239">
        <f>ROUND(I2272*H2272,2)</f>
        <v>0</v>
      </c>
      <c r="BL2272" s="18" t="s">
        <v>324</v>
      </c>
      <c r="BM2272" s="238" t="s">
        <v>2049</v>
      </c>
    </row>
    <row r="2273" s="13" customFormat="1">
      <c r="A2273" s="13"/>
      <c r="B2273" s="240"/>
      <c r="C2273" s="241"/>
      <c r="D2273" s="242" t="s">
        <v>185</v>
      </c>
      <c r="E2273" s="243" t="s">
        <v>1</v>
      </c>
      <c r="F2273" s="244" t="s">
        <v>207</v>
      </c>
      <c r="G2273" s="241"/>
      <c r="H2273" s="243" t="s">
        <v>1</v>
      </c>
      <c r="I2273" s="245"/>
      <c r="J2273" s="241"/>
      <c r="K2273" s="241"/>
      <c r="L2273" s="246"/>
      <c r="M2273" s="247"/>
      <c r="N2273" s="248"/>
      <c r="O2273" s="248"/>
      <c r="P2273" s="248"/>
      <c r="Q2273" s="248"/>
      <c r="R2273" s="248"/>
      <c r="S2273" s="248"/>
      <c r="T2273" s="249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50" t="s">
        <v>185</v>
      </c>
      <c r="AU2273" s="250" t="s">
        <v>85</v>
      </c>
      <c r="AV2273" s="13" t="s">
        <v>83</v>
      </c>
      <c r="AW2273" s="13" t="s">
        <v>34</v>
      </c>
      <c r="AX2273" s="13" t="s">
        <v>76</v>
      </c>
      <c r="AY2273" s="250" t="s">
        <v>176</v>
      </c>
    </row>
    <row r="2274" s="13" customFormat="1">
      <c r="A2274" s="13"/>
      <c r="B2274" s="240"/>
      <c r="C2274" s="241"/>
      <c r="D2274" s="242" t="s">
        <v>185</v>
      </c>
      <c r="E2274" s="243" t="s">
        <v>1</v>
      </c>
      <c r="F2274" s="244" t="s">
        <v>281</v>
      </c>
      <c r="G2274" s="241"/>
      <c r="H2274" s="243" t="s">
        <v>1</v>
      </c>
      <c r="I2274" s="245"/>
      <c r="J2274" s="241"/>
      <c r="K2274" s="241"/>
      <c r="L2274" s="246"/>
      <c r="M2274" s="247"/>
      <c r="N2274" s="248"/>
      <c r="O2274" s="248"/>
      <c r="P2274" s="248"/>
      <c r="Q2274" s="248"/>
      <c r="R2274" s="248"/>
      <c r="S2274" s="248"/>
      <c r="T2274" s="24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50" t="s">
        <v>185</v>
      </c>
      <c r="AU2274" s="250" t="s">
        <v>85</v>
      </c>
      <c r="AV2274" s="13" t="s">
        <v>83</v>
      </c>
      <c r="AW2274" s="13" t="s">
        <v>34</v>
      </c>
      <c r="AX2274" s="13" t="s">
        <v>76</v>
      </c>
      <c r="AY2274" s="250" t="s">
        <v>176</v>
      </c>
    </row>
    <row r="2275" s="13" customFormat="1">
      <c r="A2275" s="13"/>
      <c r="B2275" s="240"/>
      <c r="C2275" s="241"/>
      <c r="D2275" s="242" t="s">
        <v>185</v>
      </c>
      <c r="E2275" s="243" t="s">
        <v>1</v>
      </c>
      <c r="F2275" s="244" t="s">
        <v>188</v>
      </c>
      <c r="G2275" s="241"/>
      <c r="H2275" s="243" t="s">
        <v>1</v>
      </c>
      <c r="I2275" s="245"/>
      <c r="J2275" s="241"/>
      <c r="K2275" s="241"/>
      <c r="L2275" s="246"/>
      <c r="M2275" s="247"/>
      <c r="N2275" s="248"/>
      <c r="O2275" s="248"/>
      <c r="P2275" s="248"/>
      <c r="Q2275" s="248"/>
      <c r="R2275" s="248"/>
      <c r="S2275" s="248"/>
      <c r="T2275" s="24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50" t="s">
        <v>185</v>
      </c>
      <c r="AU2275" s="250" t="s">
        <v>85</v>
      </c>
      <c r="AV2275" s="13" t="s">
        <v>83</v>
      </c>
      <c r="AW2275" s="13" t="s">
        <v>34</v>
      </c>
      <c r="AX2275" s="13" t="s">
        <v>76</v>
      </c>
      <c r="AY2275" s="250" t="s">
        <v>176</v>
      </c>
    </row>
    <row r="2276" s="13" customFormat="1">
      <c r="A2276" s="13"/>
      <c r="B2276" s="240"/>
      <c r="C2276" s="241"/>
      <c r="D2276" s="242" t="s">
        <v>185</v>
      </c>
      <c r="E2276" s="243" t="s">
        <v>1</v>
      </c>
      <c r="F2276" s="244" t="s">
        <v>487</v>
      </c>
      <c r="G2276" s="241"/>
      <c r="H2276" s="243" t="s">
        <v>1</v>
      </c>
      <c r="I2276" s="245"/>
      <c r="J2276" s="241"/>
      <c r="K2276" s="241"/>
      <c r="L2276" s="246"/>
      <c r="M2276" s="247"/>
      <c r="N2276" s="248"/>
      <c r="O2276" s="248"/>
      <c r="P2276" s="248"/>
      <c r="Q2276" s="248"/>
      <c r="R2276" s="248"/>
      <c r="S2276" s="248"/>
      <c r="T2276" s="249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0" t="s">
        <v>185</v>
      </c>
      <c r="AU2276" s="250" t="s">
        <v>85</v>
      </c>
      <c r="AV2276" s="13" t="s">
        <v>83</v>
      </c>
      <c r="AW2276" s="13" t="s">
        <v>34</v>
      </c>
      <c r="AX2276" s="13" t="s">
        <v>76</v>
      </c>
      <c r="AY2276" s="250" t="s">
        <v>176</v>
      </c>
    </row>
    <row r="2277" s="13" customFormat="1">
      <c r="A2277" s="13"/>
      <c r="B2277" s="240"/>
      <c r="C2277" s="241"/>
      <c r="D2277" s="242" t="s">
        <v>185</v>
      </c>
      <c r="E2277" s="243" t="s">
        <v>1</v>
      </c>
      <c r="F2277" s="244" t="s">
        <v>410</v>
      </c>
      <c r="G2277" s="241"/>
      <c r="H2277" s="243" t="s">
        <v>1</v>
      </c>
      <c r="I2277" s="245"/>
      <c r="J2277" s="241"/>
      <c r="K2277" s="241"/>
      <c r="L2277" s="246"/>
      <c r="M2277" s="247"/>
      <c r="N2277" s="248"/>
      <c r="O2277" s="248"/>
      <c r="P2277" s="248"/>
      <c r="Q2277" s="248"/>
      <c r="R2277" s="248"/>
      <c r="S2277" s="248"/>
      <c r="T2277" s="249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0" t="s">
        <v>185</v>
      </c>
      <c r="AU2277" s="250" t="s">
        <v>85</v>
      </c>
      <c r="AV2277" s="13" t="s">
        <v>83</v>
      </c>
      <c r="AW2277" s="13" t="s">
        <v>34</v>
      </c>
      <c r="AX2277" s="13" t="s">
        <v>76</v>
      </c>
      <c r="AY2277" s="250" t="s">
        <v>176</v>
      </c>
    </row>
    <row r="2278" s="14" customFormat="1">
      <c r="A2278" s="14"/>
      <c r="B2278" s="251"/>
      <c r="C2278" s="252"/>
      <c r="D2278" s="242" t="s">
        <v>185</v>
      </c>
      <c r="E2278" s="253" t="s">
        <v>1</v>
      </c>
      <c r="F2278" s="254" t="s">
        <v>488</v>
      </c>
      <c r="G2278" s="252"/>
      <c r="H2278" s="255">
        <v>8.1999999999999993</v>
      </c>
      <c r="I2278" s="256"/>
      <c r="J2278" s="252"/>
      <c r="K2278" s="252"/>
      <c r="L2278" s="257"/>
      <c r="M2278" s="258"/>
      <c r="N2278" s="259"/>
      <c r="O2278" s="259"/>
      <c r="P2278" s="259"/>
      <c r="Q2278" s="259"/>
      <c r="R2278" s="259"/>
      <c r="S2278" s="259"/>
      <c r="T2278" s="260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61" t="s">
        <v>185</v>
      </c>
      <c r="AU2278" s="261" t="s">
        <v>85</v>
      </c>
      <c r="AV2278" s="14" t="s">
        <v>85</v>
      </c>
      <c r="AW2278" s="14" t="s">
        <v>34</v>
      </c>
      <c r="AX2278" s="14" t="s">
        <v>76</v>
      </c>
      <c r="AY2278" s="261" t="s">
        <v>176</v>
      </c>
    </row>
    <row r="2279" s="14" customFormat="1">
      <c r="A2279" s="14"/>
      <c r="B2279" s="251"/>
      <c r="C2279" s="252"/>
      <c r="D2279" s="242" t="s">
        <v>185</v>
      </c>
      <c r="E2279" s="253" t="s">
        <v>1</v>
      </c>
      <c r="F2279" s="254" t="s">
        <v>489</v>
      </c>
      <c r="G2279" s="252"/>
      <c r="H2279" s="255">
        <v>6.9800000000000004</v>
      </c>
      <c r="I2279" s="256"/>
      <c r="J2279" s="252"/>
      <c r="K2279" s="252"/>
      <c r="L2279" s="257"/>
      <c r="M2279" s="258"/>
      <c r="N2279" s="259"/>
      <c r="O2279" s="259"/>
      <c r="P2279" s="259"/>
      <c r="Q2279" s="259"/>
      <c r="R2279" s="259"/>
      <c r="S2279" s="259"/>
      <c r="T2279" s="260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61" t="s">
        <v>185</v>
      </c>
      <c r="AU2279" s="261" t="s">
        <v>85</v>
      </c>
      <c r="AV2279" s="14" t="s">
        <v>85</v>
      </c>
      <c r="AW2279" s="14" t="s">
        <v>34</v>
      </c>
      <c r="AX2279" s="14" t="s">
        <v>76</v>
      </c>
      <c r="AY2279" s="261" t="s">
        <v>176</v>
      </c>
    </row>
    <row r="2280" s="14" customFormat="1">
      <c r="A2280" s="14"/>
      <c r="B2280" s="251"/>
      <c r="C2280" s="252"/>
      <c r="D2280" s="242" t="s">
        <v>185</v>
      </c>
      <c r="E2280" s="253" t="s">
        <v>1</v>
      </c>
      <c r="F2280" s="254" t="s">
        <v>490</v>
      </c>
      <c r="G2280" s="252"/>
      <c r="H2280" s="255">
        <v>4.8799999999999999</v>
      </c>
      <c r="I2280" s="256"/>
      <c r="J2280" s="252"/>
      <c r="K2280" s="252"/>
      <c r="L2280" s="257"/>
      <c r="M2280" s="258"/>
      <c r="N2280" s="259"/>
      <c r="O2280" s="259"/>
      <c r="P2280" s="259"/>
      <c r="Q2280" s="259"/>
      <c r="R2280" s="259"/>
      <c r="S2280" s="259"/>
      <c r="T2280" s="260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61" t="s">
        <v>185</v>
      </c>
      <c r="AU2280" s="261" t="s">
        <v>85</v>
      </c>
      <c r="AV2280" s="14" t="s">
        <v>85</v>
      </c>
      <c r="AW2280" s="14" t="s">
        <v>34</v>
      </c>
      <c r="AX2280" s="14" t="s">
        <v>76</v>
      </c>
      <c r="AY2280" s="261" t="s">
        <v>176</v>
      </c>
    </row>
    <row r="2281" s="14" customFormat="1">
      <c r="A2281" s="14"/>
      <c r="B2281" s="251"/>
      <c r="C2281" s="252"/>
      <c r="D2281" s="242" t="s">
        <v>185</v>
      </c>
      <c r="E2281" s="253" t="s">
        <v>1</v>
      </c>
      <c r="F2281" s="254" t="s">
        <v>491</v>
      </c>
      <c r="G2281" s="252"/>
      <c r="H2281" s="255">
        <v>6.2000000000000002</v>
      </c>
      <c r="I2281" s="256"/>
      <c r="J2281" s="252"/>
      <c r="K2281" s="252"/>
      <c r="L2281" s="257"/>
      <c r="M2281" s="258"/>
      <c r="N2281" s="259"/>
      <c r="O2281" s="259"/>
      <c r="P2281" s="259"/>
      <c r="Q2281" s="259"/>
      <c r="R2281" s="259"/>
      <c r="S2281" s="259"/>
      <c r="T2281" s="260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61" t="s">
        <v>185</v>
      </c>
      <c r="AU2281" s="261" t="s">
        <v>85</v>
      </c>
      <c r="AV2281" s="14" t="s">
        <v>85</v>
      </c>
      <c r="AW2281" s="14" t="s">
        <v>34</v>
      </c>
      <c r="AX2281" s="14" t="s">
        <v>76</v>
      </c>
      <c r="AY2281" s="261" t="s">
        <v>176</v>
      </c>
    </row>
    <row r="2282" s="14" customFormat="1">
      <c r="A2282" s="14"/>
      <c r="B2282" s="251"/>
      <c r="C2282" s="252"/>
      <c r="D2282" s="242" t="s">
        <v>185</v>
      </c>
      <c r="E2282" s="253" t="s">
        <v>1</v>
      </c>
      <c r="F2282" s="254" t="s">
        <v>492</v>
      </c>
      <c r="G2282" s="252"/>
      <c r="H2282" s="255">
        <v>5.5599999999999996</v>
      </c>
      <c r="I2282" s="256"/>
      <c r="J2282" s="252"/>
      <c r="K2282" s="252"/>
      <c r="L2282" s="257"/>
      <c r="M2282" s="258"/>
      <c r="N2282" s="259"/>
      <c r="O2282" s="259"/>
      <c r="P2282" s="259"/>
      <c r="Q2282" s="259"/>
      <c r="R2282" s="259"/>
      <c r="S2282" s="259"/>
      <c r="T2282" s="260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1" t="s">
        <v>185</v>
      </c>
      <c r="AU2282" s="261" t="s">
        <v>85</v>
      </c>
      <c r="AV2282" s="14" t="s">
        <v>85</v>
      </c>
      <c r="AW2282" s="14" t="s">
        <v>34</v>
      </c>
      <c r="AX2282" s="14" t="s">
        <v>76</v>
      </c>
      <c r="AY2282" s="261" t="s">
        <v>176</v>
      </c>
    </row>
    <row r="2283" s="14" customFormat="1">
      <c r="A2283" s="14"/>
      <c r="B2283" s="251"/>
      <c r="C2283" s="252"/>
      <c r="D2283" s="242" t="s">
        <v>185</v>
      </c>
      <c r="E2283" s="253" t="s">
        <v>1</v>
      </c>
      <c r="F2283" s="254" t="s">
        <v>493</v>
      </c>
      <c r="G2283" s="252"/>
      <c r="H2283" s="255">
        <v>5.4699999999999998</v>
      </c>
      <c r="I2283" s="256"/>
      <c r="J2283" s="252"/>
      <c r="K2283" s="252"/>
      <c r="L2283" s="257"/>
      <c r="M2283" s="258"/>
      <c r="N2283" s="259"/>
      <c r="O2283" s="259"/>
      <c r="P2283" s="259"/>
      <c r="Q2283" s="259"/>
      <c r="R2283" s="259"/>
      <c r="S2283" s="259"/>
      <c r="T2283" s="260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61" t="s">
        <v>185</v>
      </c>
      <c r="AU2283" s="261" t="s">
        <v>85</v>
      </c>
      <c r="AV2283" s="14" t="s">
        <v>85</v>
      </c>
      <c r="AW2283" s="14" t="s">
        <v>34</v>
      </c>
      <c r="AX2283" s="14" t="s">
        <v>76</v>
      </c>
      <c r="AY2283" s="261" t="s">
        <v>176</v>
      </c>
    </row>
    <row r="2284" s="15" customFormat="1">
      <c r="A2284" s="15"/>
      <c r="B2284" s="267"/>
      <c r="C2284" s="268"/>
      <c r="D2284" s="242" t="s">
        <v>185</v>
      </c>
      <c r="E2284" s="269" t="s">
        <v>1</v>
      </c>
      <c r="F2284" s="270" t="s">
        <v>291</v>
      </c>
      <c r="G2284" s="268"/>
      <c r="H2284" s="271">
        <v>37.289999999999999</v>
      </c>
      <c r="I2284" s="272"/>
      <c r="J2284" s="268"/>
      <c r="K2284" s="268"/>
      <c r="L2284" s="273"/>
      <c r="M2284" s="274"/>
      <c r="N2284" s="275"/>
      <c r="O2284" s="275"/>
      <c r="P2284" s="275"/>
      <c r="Q2284" s="275"/>
      <c r="R2284" s="275"/>
      <c r="S2284" s="275"/>
      <c r="T2284" s="276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77" t="s">
        <v>185</v>
      </c>
      <c r="AU2284" s="277" t="s">
        <v>85</v>
      </c>
      <c r="AV2284" s="15" t="s">
        <v>177</v>
      </c>
      <c r="AW2284" s="15" t="s">
        <v>34</v>
      </c>
      <c r="AX2284" s="15" t="s">
        <v>76</v>
      </c>
      <c r="AY2284" s="277" t="s">
        <v>176</v>
      </c>
    </row>
    <row r="2285" s="13" customFormat="1">
      <c r="A2285" s="13"/>
      <c r="B2285" s="240"/>
      <c r="C2285" s="241"/>
      <c r="D2285" s="242" t="s">
        <v>185</v>
      </c>
      <c r="E2285" s="243" t="s">
        <v>1</v>
      </c>
      <c r="F2285" s="244" t="s">
        <v>417</v>
      </c>
      <c r="G2285" s="241"/>
      <c r="H2285" s="243" t="s">
        <v>1</v>
      </c>
      <c r="I2285" s="245"/>
      <c r="J2285" s="241"/>
      <c r="K2285" s="241"/>
      <c r="L2285" s="246"/>
      <c r="M2285" s="247"/>
      <c r="N2285" s="248"/>
      <c r="O2285" s="248"/>
      <c r="P2285" s="248"/>
      <c r="Q2285" s="248"/>
      <c r="R2285" s="248"/>
      <c r="S2285" s="248"/>
      <c r="T2285" s="249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50" t="s">
        <v>185</v>
      </c>
      <c r="AU2285" s="250" t="s">
        <v>85</v>
      </c>
      <c r="AV2285" s="13" t="s">
        <v>83</v>
      </c>
      <c r="AW2285" s="13" t="s">
        <v>34</v>
      </c>
      <c r="AX2285" s="13" t="s">
        <v>76</v>
      </c>
      <c r="AY2285" s="250" t="s">
        <v>176</v>
      </c>
    </row>
    <row r="2286" s="14" customFormat="1">
      <c r="A2286" s="14"/>
      <c r="B2286" s="251"/>
      <c r="C2286" s="252"/>
      <c r="D2286" s="242" t="s">
        <v>185</v>
      </c>
      <c r="E2286" s="253" t="s">
        <v>1</v>
      </c>
      <c r="F2286" s="254" t="s">
        <v>494</v>
      </c>
      <c r="G2286" s="252"/>
      <c r="H2286" s="255">
        <v>10</v>
      </c>
      <c r="I2286" s="256"/>
      <c r="J2286" s="252"/>
      <c r="K2286" s="252"/>
      <c r="L2286" s="257"/>
      <c r="M2286" s="258"/>
      <c r="N2286" s="259"/>
      <c r="O2286" s="259"/>
      <c r="P2286" s="259"/>
      <c r="Q2286" s="259"/>
      <c r="R2286" s="259"/>
      <c r="S2286" s="259"/>
      <c r="T2286" s="260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1" t="s">
        <v>185</v>
      </c>
      <c r="AU2286" s="261" t="s">
        <v>85</v>
      </c>
      <c r="AV2286" s="14" t="s">
        <v>85</v>
      </c>
      <c r="AW2286" s="14" t="s">
        <v>34</v>
      </c>
      <c r="AX2286" s="14" t="s">
        <v>76</v>
      </c>
      <c r="AY2286" s="261" t="s">
        <v>176</v>
      </c>
    </row>
    <row r="2287" s="15" customFormat="1">
      <c r="A2287" s="15"/>
      <c r="B2287" s="267"/>
      <c r="C2287" s="268"/>
      <c r="D2287" s="242" t="s">
        <v>185</v>
      </c>
      <c r="E2287" s="269" t="s">
        <v>1</v>
      </c>
      <c r="F2287" s="270" t="s">
        <v>291</v>
      </c>
      <c r="G2287" s="268"/>
      <c r="H2287" s="271">
        <v>10</v>
      </c>
      <c r="I2287" s="272"/>
      <c r="J2287" s="268"/>
      <c r="K2287" s="268"/>
      <c r="L2287" s="273"/>
      <c r="M2287" s="274"/>
      <c r="N2287" s="275"/>
      <c r="O2287" s="275"/>
      <c r="P2287" s="275"/>
      <c r="Q2287" s="275"/>
      <c r="R2287" s="275"/>
      <c r="S2287" s="275"/>
      <c r="T2287" s="276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77" t="s">
        <v>185</v>
      </c>
      <c r="AU2287" s="277" t="s">
        <v>85</v>
      </c>
      <c r="AV2287" s="15" t="s">
        <v>177</v>
      </c>
      <c r="AW2287" s="15" t="s">
        <v>34</v>
      </c>
      <c r="AX2287" s="15" t="s">
        <v>76</v>
      </c>
      <c r="AY2287" s="277" t="s">
        <v>176</v>
      </c>
    </row>
    <row r="2288" s="13" customFormat="1">
      <c r="A2288" s="13"/>
      <c r="B2288" s="240"/>
      <c r="C2288" s="241"/>
      <c r="D2288" s="242" t="s">
        <v>185</v>
      </c>
      <c r="E2288" s="243" t="s">
        <v>1</v>
      </c>
      <c r="F2288" s="244" t="s">
        <v>419</v>
      </c>
      <c r="G2288" s="241"/>
      <c r="H2288" s="243" t="s">
        <v>1</v>
      </c>
      <c r="I2288" s="245"/>
      <c r="J2288" s="241"/>
      <c r="K2288" s="241"/>
      <c r="L2288" s="246"/>
      <c r="M2288" s="247"/>
      <c r="N2288" s="248"/>
      <c r="O2288" s="248"/>
      <c r="P2288" s="248"/>
      <c r="Q2288" s="248"/>
      <c r="R2288" s="248"/>
      <c r="S2288" s="248"/>
      <c r="T2288" s="24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0" t="s">
        <v>185</v>
      </c>
      <c r="AU2288" s="250" t="s">
        <v>85</v>
      </c>
      <c r="AV2288" s="13" t="s">
        <v>83</v>
      </c>
      <c r="AW2288" s="13" t="s">
        <v>34</v>
      </c>
      <c r="AX2288" s="13" t="s">
        <v>76</v>
      </c>
      <c r="AY2288" s="250" t="s">
        <v>176</v>
      </c>
    </row>
    <row r="2289" s="14" customFormat="1">
      <c r="A2289" s="14"/>
      <c r="B2289" s="251"/>
      <c r="C2289" s="252"/>
      <c r="D2289" s="242" t="s">
        <v>185</v>
      </c>
      <c r="E2289" s="253" t="s">
        <v>1</v>
      </c>
      <c r="F2289" s="254" t="s">
        <v>495</v>
      </c>
      <c r="G2289" s="252"/>
      <c r="H2289" s="255">
        <v>5.7000000000000002</v>
      </c>
      <c r="I2289" s="256"/>
      <c r="J2289" s="252"/>
      <c r="K2289" s="252"/>
      <c r="L2289" s="257"/>
      <c r="M2289" s="258"/>
      <c r="N2289" s="259"/>
      <c r="O2289" s="259"/>
      <c r="P2289" s="259"/>
      <c r="Q2289" s="259"/>
      <c r="R2289" s="259"/>
      <c r="S2289" s="259"/>
      <c r="T2289" s="260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1" t="s">
        <v>185</v>
      </c>
      <c r="AU2289" s="261" t="s">
        <v>85</v>
      </c>
      <c r="AV2289" s="14" t="s">
        <v>85</v>
      </c>
      <c r="AW2289" s="14" t="s">
        <v>34</v>
      </c>
      <c r="AX2289" s="14" t="s">
        <v>76</v>
      </c>
      <c r="AY2289" s="261" t="s">
        <v>176</v>
      </c>
    </row>
    <row r="2290" s="14" customFormat="1">
      <c r="A2290" s="14"/>
      <c r="B2290" s="251"/>
      <c r="C2290" s="252"/>
      <c r="D2290" s="242" t="s">
        <v>185</v>
      </c>
      <c r="E2290" s="253" t="s">
        <v>1</v>
      </c>
      <c r="F2290" s="254" t="s">
        <v>496</v>
      </c>
      <c r="G2290" s="252"/>
      <c r="H2290" s="255">
        <v>27</v>
      </c>
      <c r="I2290" s="256"/>
      <c r="J2290" s="252"/>
      <c r="K2290" s="252"/>
      <c r="L2290" s="257"/>
      <c r="M2290" s="258"/>
      <c r="N2290" s="259"/>
      <c r="O2290" s="259"/>
      <c r="P2290" s="259"/>
      <c r="Q2290" s="259"/>
      <c r="R2290" s="259"/>
      <c r="S2290" s="259"/>
      <c r="T2290" s="260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1" t="s">
        <v>185</v>
      </c>
      <c r="AU2290" s="261" t="s">
        <v>85</v>
      </c>
      <c r="AV2290" s="14" t="s">
        <v>85</v>
      </c>
      <c r="AW2290" s="14" t="s">
        <v>34</v>
      </c>
      <c r="AX2290" s="14" t="s">
        <v>76</v>
      </c>
      <c r="AY2290" s="261" t="s">
        <v>176</v>
      </c>
    </row>
    <row r="2291" s="15" customFormat="1">
      <c r="A2291" s="15"/>
      <c r="B2291" s="267"/>
      <c r="C2291" s="268"/>
      <c r="D2291" s="242" t="s">
        <v>185</v>
      </c>
      <c r="E2291" s="269" t="s">
        <v>1</v>
      </c>
      <c r="F2291" s="270" t="s">
        <v>291</v>
      </c>
      <c r="G2291" s="268"/>
      <c r="H2291" s="271">
        <v>32.700000000000003</v>
      </c>
      <c r="I2291" s="272"/>
      <c r="J2291" s="268"/>
      <c r="K2291" s="268"/>
      <c r="L2291" s="273"/>
      <c r="M2291" s="274"/>
      <c r="N2291" s="275"/>
      <c r="O2291" s="275"/>
      <c r="P2291" s="275"/>
      <c r="Q2291" s="275"/>
      <c r="R2291" s="275"/>
      <c r="S2291" s="275"/>
      <c r="T2291" s="276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77" t="s">
        <v>185</v>
      </c>
      <c r="AU2291" s="277" t="s">
        <v>85</v>
      </c>
      <c r="AV2291" s="15" t="s">
        <v>177</v>
      </c>
      <c r="AW2291" s="15" t="s">
        <v>34</v>
      </c>
      <c r="AX2291" s="15" t="s">
        <v>76</v>
      </c>
      <c r="AY2291" s="277" t="s">
        <v>176</v>
      </c>
    </row>
    <row r="2292" s="13" customFormat="1">
      <c r="A2292" s="13"/>
      <c r="B2292" s="240"/>
      <c r="C2292" s="241"/>
      <c r="D2292" s="242" t="s">
        <v>185</v>
      </c>
      <c r="E2292" s="243" t="s">
        <v>1</v>
      </c>
      <c r="F2292" s="244" t="s">
        <v>423</v>
      </c>
      <c r="G2292" s="241"/>
      <c r="H2292" s="243" t="s">
        <v>1</v>
      </c>
      <c r="I2292" s="245"/>
      <c r="J2292" s="241"/>
      <c r="K2292" s="241"/>
      <c r="L2292" s="246"/>
      <c r="M2292" s="247"/>
      <c r="N2292" s="248"/>
      <c r="O2292" s="248"/>
      <c r="P2292" s="248"/>
      <c r="Q2292" s="248"/>
      <c r="R2292" s="248"/>
      <c r="S2292" s="248"/>
      <c r="T2292" s="249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50" t="s">
        <v>185</v>
      </c>
      <c r="AU2292" s="250" t="s">
        <v>85</v>
      </c>
      <c r="AV2292" s="13" t="s">
        <v>83</v>
      </c>
      <c r="AW2292" s="13" t="s">
        <v>34</v>
      </c>
      <c r="AX2292" s="13" t="s">
        <v>76</v>
      </c>
      <c r="AY2292" s="250" t="s">
        <v>176</v>
      </c>
    </row>
    <row r="2293" s="14" customFormat="1">
      <c r="A2293" s="14"/>
      <c r="B2293" s="251"/>
      <c r="C2293" s="252"/>
      <c r="D2293" s="242" t="s">
        <v>185</v>
      </c>
      <c r="E2293" s="253" t="s">
        <v>1</v>
      </c>
      <c r="F2293" s="254" t="s">
        <v>497</v>
      </c>
      <c r="G2293" s="252"/>
      <c r="H2293" s="255">
        <v>13.42</v>
      </c>
      <c r="I2293" s="256"/>
      <c r="J2293" s="252"/>
      <c r="K2293" s="252"/>
      <c r="L2293" s="257"/>
      <c r="M2293" s="258"/>
      <c r="N2293" s="259"/>
      <c r="O2293" s="259"/>
      <c r="P2293" s="259"/>
      <c r="Q2293" s="259"/>
      <c r="R2293" s="259"/>
      <c r="S2293" s="259"/>
      <c r="T2293" s="260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61" t="s">
        <v>185</v>
      </c>
      <c r="AU2293" s="261" t="s">
        <v>85</v>
      </c>
      <c r="AV2293" s="14" t="s">
        <v>85</v>
      </c>
      <c r="AW2293" s="14" t="s">
        <v>34</v>
      </c>
      <c r="AX2293" s="14" t="s">
        <v>76</v>
      </c>
      <c r="AY2293" s="261" t="s">
        <v>176</v>
      </c>
    </row>
    <row r="2294" s="15" customFormat="1">
      <c r="A2294" s="15"/>
      <c r="B2294" s="267"/>
      <c r="C2294" s="268"/>
      <c r="D2294" s="242" t="s">
        <v>185</v>
      </c>
      <c r="E2294" s="269" t="s">
        <v>1</v>
      </c>
      <c r="F2294" s="270" t="s">
        <v>291</v>
      </c>
      <c r="G2294" s="268"/>
      <c r="H2294" s="271">
        <v>13.42</v>
      </c>
      <c r="I2294" s="272"/>
      <c r="J2294" s="268"/>
      <c r="K2294" s="268"/>
      <c r="L2294" s="273"/>
      <c r="M2294" s="274"/>
      <c r="N2294" s="275"/>
      <c r="O2294" s="275"/>
      <c r="P2294" s="275"/>
      <c r="Q2294" s="275"/>
      <c r="R2294" s="275"/>
      <c r="S2294" s="275"/>
      <c r="T2294" s="276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77" t="s">
        <v>185</v>
      </c>
      <c r="AU2294" s="277" t="s">
        <v>85</v>
      </c>
      <c r="AV2294" s="15" t="s">
        <v>177</v>
      </c>
      <c r="AW2294" s="15" t="s">
        <v>34</v>
      </c>
      <c r="AX2294" s="15" t="s">
        <v>76</v>
      </c>
      <c r="AY2294" s="277" t="s">
        <v>176</v>
      </c>
    </row>
    <row r="2295" s="16" customFormat="1">
      <c r="A2295" s="16"/>
      <c r="B2295" s="278"/>
      <c r="C2295" s="279"/>
      <c r="D2295" s="242" t="s">
        <v>185</v>
      </c>
      <c r="E2295" s="280" t="s">
        <v>1</v>
      </c>
      <c r="F2295" s="281" t="s">
        <v>307</v>
      </c>
      <c r="G2295" s="279"/>
      <c r="H2295" s="282">
        <v>93.409999999999997</v>
      </c>
      <c r="I2295" s="283"/>
      <c r="J2295" s="279"/>
      <c r="K2295" s="279"/>
      <c r="L2295" s="284"/>
      <c r="M2295" s="285"/>
      <c r="N2295" s="286"/>
      <c r="O2295" s="286"/>
      <c r="P2295" s="286"/>
      <c r="Q2295" s="286"/>
      <c r="R2295" s="286"/>
      <c r="S2295" s="286"/>
      <c r="T2295" s="287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T2295" s="288" t="s">
        <v>185</v>
      </c>
      <c r="AU2295" s="288" t="s">
        <v>85</v>
      </c>
      <c r="AV2295" s="16" t="s">
        <v>183</v>
      </c>
      <c r="AW2295" s="16" t="s">
        <v>34</v>
      </c>
      <c r="AX2295" s="16" t="s">
        <v>83</v>
      </c>
      <c r="AY2295" s="288" t="s">
        <v>176</v>
      </c>
    </row>
    <row r="2296" s="14" customFormat="1">
      <c r="A2296" s="14"/>
      <c r="B2296" s="251"/>
      <c r="C2296" s="252"/>
      <c r="D2296" s="242" t="s">
        <v>185</v>
      </c>
      <c r="E2296" s="252"/>
      <c r="F2296" s="254" t="s">
        <v>2050</v>
      </c>
      <c r="G2296" s="252"/>
      <c r="H2296" s="255">
        <v>102.75100000000001</v>
      </c>
      <c r="I2296" s="256"/>
      <c r="J2296" s="252"/>
      <c r="K2296" s="252"/>
      <c r="L2296" s="257"/>
      <c r="M2296" s="258"/>
      <c r="N2296" s="259"/>
      <c r="O2296" s="259"/>
      <c r="P2296" s="259"/>
      <c r="Q2296" s="259"/>
      <c r="R2296" s="259"/>
      <c r="S2296" s="259"/>
      <c r="T2296" s="260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61" t="s">
        <v>185</v>
      </c>
      <c r="AU2296" s="261" t="s">
        <v>85</v>
      </c>
      <c r="AV2296" s="14" t="s">
        <v>85</v>
      </c>
      <c r="AW2296" s="14" t="s">
        <v>4</v>
      </c>
      <c r="AX2296" s="14" t="s">
        <v>83</v>
      </c>
      <c r="AY2296" s="261" t="s">
        <v>176</v>
      </c>
    </row>
    <row r="2297" s="2" customFormat="1" ht="24.15" customHeight="1">
      <c r="A2297" s="39"/>
      <c r="B2297" s="40"/>
      <c r="C2297" s="227" t="s">
        <v>2051</v>
      </c>
      <c r="D2297" s="227" t="s">
        <v>179</v>
      </c>
      <c r="E2297" s="228" t="s">
        <v>2052</v>
      </c>
      <c r="F2297" s="229" t="s">
        <v>2053</v>
      </c>
      <c r="G2297" s="230" t="s">
        <v>252</v>
      </c>
      <c r="H2297" s="231">
        <v>47.25</v>
      </c>
      <c r="I2297" s="232"/>
      <c r="J2297" s="233">
        <f>ROUND(I2297*H2297,2)</f>
        <v>0</v>
      </c>
      <c r="K2297" s="229" t="s">
        <v>225</v>
      </c>
      <c r="L2297" s="45"/>
      <c r="M2297" s="234" t="s">
        <v>1</v>
      </c>
      <c r="N2297" s="235" t="s">
        <v>41</v>
      </c>
      <c r="O2297" s="92"/>
      <c r="P2297" s="236">
        <f>O2297*H2297</f>
        <v>0</v>
      </c>
      <c r="Q2297" s="236">
        <v>0.00020000000000000001</v>
      </c>
      <c r="R2297" s="236">
        <f>Q2297*H2297</f>
        <v>0.0094500000000000001</v>
      </c>
      <c r="S2297" s="236">
        <v>0</v>
      </c>
      <c r="T2297" s="237">
        <f>S2297*H2297</f>
        <v>0</v>
      </c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R2297" s="238" t="s">
        <v>324</v>
      </c>
      <c r="AT2297" s="238" t="s">
        <v>179</v>
      </c>
      <c r="AU2297" s="238" t="s">
        <v>85</v>
      </c>
      <c r="AY2297" s="18" t="s">
        <v>176</v>
      </c>
      <c r="BE2297" s="239">
        <f>IF(N2297="základní",J2297,0)</f>
        <v>0</v>
      </c>
      <c r="BF2297" s="239">
        <f>IF(N2297="snížená",J2297,0)</f>
        <v>0</v>
      </c>
      <c r="BG2297" s="239">
        <f>IF(N2297="zákl. přenesená",J2297,0)</f>
        <v>0</v>
      </c>
      <c r="BH2297" s="239">
        <f>IF(N2297="sníž. přenesená",J2297,0)</f>
        <v>0</v>
      </c>
      <c r="BI2297" s="239">
        <f>IF(N2297="nulová",J2297,0)</f>
        <v>0</v>
      </c>
      <c r="BJ2297" s="18" t="s">
        <v>83</v>
      </c>
      <c r="BK2297" s="239">
        <f>ROUND(I2297*H2297,2)</f>
        <v>0</v>
      </c>
      <c r="BL2297" s="18" t="s">
        <v>324</v>
      </c>
      <c r="BM2297" s="238" t="s">
        <v>2054</v>
      </c>
    </row>
    <row r="2298" s="2" customFormat="1">
      <c r="A2298" s="39"/>
      <c r="B2298" s="40"/>
      <c r="C2298" s="41"/>
      <c r="D2298" s="262" t="s">
        <v>194</v>
      </c>
      <c r="E2298" s="41"/>
      <c r="F2298" s="263" t="s">
        <v>2055</v>
      </c>
      <c r="G2298" s="41"/>
      <c r="H2298" s="41"/>
      <c r="I2298" s="264"/>
      <c r="J2298" s="41"/>
      <c r="K2298" s="41"/>
      <c r="L2298" s="45"/>
      <c r="M2298" s="265"/>
      <c r="N2298" s="266"/>
      <c r="O2298" s="92"/>
      <c r="P2298" s="92"/>
      <c r="Q2298" s="92"/>
      <c r="R2298" s="92"/>
      <c r="S2298" s="92"/>
      <c r="T2298" s="93"/>
      <c r="U2298" s="39"/>
      <c r="V2298" s="39"/>
      <c r="W2298" s="39"/>
      <c r="X2298" s="39"/>
      <c r="Y2298" s="39"/>
      <c r="Z2298" s="39"/>
      <c r="AA2298" s="39"/>
      <c r="AB2298" s="39"/>
      <c r="AC2298" s="39"/>
      <c r="AD2298" s="39"/>
      <c r="AE2298" s="39"/>
      <c r="AT2298" s="18" t="s">
        <v>194</v>
      </c>
      <c r="AU2298" s="18" t="s">
        <v>85</v>
      </c>
    </row>
    <row r="2299" s="2" customFormat="1" ht="16.5" customHeight="1">
      <c r="A2299" s="39"/>
      <c r="B2299" s="40"/>
      <c r="C2299" s="289" t="s">
        <v>2056</v>
      </c>
      <c r="D2299" s="289" t="s">
        <v>547</v>
      </c>
      <c r="E2299" s="290" t="s">
        <v>2057</v>
      </c>
      <c r="F2299" s="291" t="s">
        <v>2058</v>
      </c>
      <c r="G2299" s="292" t="s">
        <v>252</v>
      </c>
      <c r="H2299" s="293">
        <v>49.613</v>
      </c>
      <c r="I2299" s="294"/>
      <c r="J2299" s="295">
        <f>ROUND(I2299*H2299,2)</f>
        <v>0</v>
      </c>
      <c r="K2299" s="291" t="s">
        <v>225</v>
      </c>
      <c r="L2299" s="296"/>
      <c r="M2299" s="297" t="s">
        <v>1</v>
      </c>
      <c r="N2299" s="298" t="s">
        <v>41</v>
      </c>
      <c r="O2299" s="92"/>
      <c r="P2299" s="236">
        <f>O2299*H2299</f>
        <v>0</v>
      </c>
      <c r="Q2299" s="236">
        <v>0.00012</v>
      </c>
      <c r="R2299" s="236">
        <f>Q2299*H2299</f>
        <v>0.0059535600000000001</v>
      </c>
      <c r="S2299" s="236">
        <v>0</v>
      </c>
      <c r="T2299" s="237">
        <f>S2299*H2299</f>
        <v>0</v>
      </c>
      <c r="U2299" s="39"/>
      <c r="V2299" s="39"/>
      <c r="W2299" s="39"/>
      <c r="X2299" s="39"/>
      <c r="Y2299" s="39"/>
      <c r="Z2299" s="39"/>
      <c r="AA2299" s="39"/>
      <c r="AB2299" s="39"/>
      <c r="AC2299" s="39"/>
      <c r="AD2299" s="39"/>
      <c r="AE2299" s="39"/>
      <c r="AR2299" s="238" t="s">
        <v>540</v>
      </c>
      <c r="AT2299" s="238" t="s">
        <v>547</v>
      </c>
      <c r="AU2299" s="238" t="s">
        <v>85</v>
      </c>
      <c r="AY2299" s="18" t="s">
        <v>176</v>
      </c>
      <c r="BE2299" s="239">
        <f>IF(N2299="základní",J2299,0)</f>
        <v>0</v>
      </c>
      <c r="BF2299" s="239">
        <f>IF(N2299="snížená",J2299,0)</f>
        <v>0</v>
      </c>
      <c r="BG2299" s="239">
        <f>IF(N2299="zákl. přenesená",J2299,0)</f>
        <v>0</v>
      </c>
      <c r="BH2299" s="239">
        <f>IF(N2299="sníž. přenesená",J2299,0)</f>
        <v>0</v>
      </c>
      <c r="BI2299" s="239">
        <f>IF(N2299="nulová",J2299,0)</f>
        <v>0</v>
      </c>
      <c r="BJ2299" s="18" t="s">
        <v>83</v>
      </c>
      <c r="BK2299" s="239">
        <f>ROUND(I2299*H2299,2)</f>
        <v>0</v>
      </c>
      <c r="BL2299" s="18" t="s">
        <v>324</v>
      </c>
      <c r="BM2299" s="238" t="s">
        <v>2059</v>
      </c>
    </row>
    <row r="2300" s="13" customFormat="1">
      <c r="A2300" s="13"/>
      <c r="B2300" s="240"/>
      <c r="C2300" s="241"/>
      <c r="D2300" s="242" t="s">
        <v>185</v>
      </c>
      <c r="E2300" s="243" t="s">
        <v>1</v>
      </c>
      <c r="F2300" s="244" t="s">
        <v>207</v>
      </c>
      <c r="G2300" s="241"/>
      <c r="H2300" s="243" t="s">
        <v>1</v>
      </c>
      <c r="I2300" s="245"/>
      <c r="J2300" s="241"/>
      <c r="K2300" s="241"/>
      <c r="L2300" s="246"/>
      <c r="M2300" s="247"/>
      <c r="N2300" s="248"/>
      <c r="O2300" s="248"/>
      <c r="P2300" s="248"/>
      <c r="Q2300" s="248"/>
      <c r="R2300" s="248"/>
      <c r="S2300" s="248"/>
      <c r="T2300" s="249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50" t="s">
        <v>185</v>
      </c>
      <c r="AU2300" s="250" t="s">
        <v>85</v>
      </c>
      <c r="AV2300" s="13" t="s">
        <v>83</v>
      </c>
      <c r="AW2300" s="13" t="s">
        <v>34</v>
      </c>
      <c r="AX2300" s="13" t="s">
        <v>76</v>
      </c>
      <c r="AY2300" s="250" t="s">
        <v>176</v>
      </c>
    </row>
    <row r="2301" s="13" customFormat="1">
      <c r="A2301" s="13"/>
      <c r="B2301" s="240"/>
      <c r="C2301" s="241"/>
      <c r="D2301" s="242" t="s">
        <v>185</v>
      </c>
      <c r="E2301" s="243" t="s">
        <v>1</v>
      </c>
      <c r="F2301" s="244" t="s">
        <v>281</v>
      </c>
      <c r="G2301" s="241"/>
      <c r="H2301" s="243" t="s">
        <v>1</v>
      </c>
      <c r="I2301" s="245"/>
      <c r="J2301" s="241"/>
      <c r="K2301" s="241"/>
      <c r="L2301" s="246"/>
      <c r="M2301" s="247"/>
      <c r="N2301" s="248"/>
      <c r="O2301" s="248"/>
      <c r="P2301" s="248"/>
      <c r="Q2301" s="248"/>
      <c r="R2301" s="248"/>
      <c r="S2301" s="248"/>
      <c r="T2301" s="24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50" t="s">
        <v>185</v>
      </c>
      <c r="AU2301" s="250" t="s">
        <v>85</v>
      </c>
      <c r="AV2301" s="13" t="s">
        <v>83</v>
      </c>
      <c r="AW2301" s="13" t="s">
        <v>34</v>
      </c>
      <c r="AX2301" s="13" t="s">
        <v>76</v>
      </c>
      <c r="AY2301" s="250" t="s">
        <v>176</v>
      </c>
    </row>
    <row r="2302" s="13" customFormat="1">
      <c r="A2302" s="13"/>
      <c r="B2302" s="240"/>
      <c r="C2302" s="241"/>
      <c r="D2302" s="242" t="s">
        <v>185</v>
      </c>
      <c r="E2302" s="243" t="s">
        <v>1</v>
      </c>
      <c r="F2302" s="244" t="s">
        <v>188</v>
      </c>
      <c r="G2302" s="241"/>
      <c r="H2302" s="243" t="s">
        <v>1</v>
      </c>
      <c r="I2302" s="245"/>
      <c r="J2302" s="241"/>
      <c r="K2302" s="241"/>
      <c r="L2302" s="246"/>
      <c r="M2302" s="247"/>
      <c r="N2302" s="248"/>
      <c r="O2302" s="248"/>
      <c r="P2302" s="248"/>
      <c r="Q2302" s="248"/>
      <c r="R2302" s="248"/>
      <c r="S2302" s="248"/>
      <c r="T2302" s="249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0" t="s">
        <v>185</v>
      </c>
      <c r="AU2302" s="250" t="s">
        <v>85</v>
      </c>
      <c r="AV2302" s="13" t="s">
        <v>83</v>
      </c>
      <c r="AW2302" s="13" t="s">
        <v>34</v>
      </c>
      <c r="AX2302" s="13" t="s">
        <v>76</v>
      </c>
      <c r="AY2302" s="250" t="s">
        <v>176</v>
      </c>
    </row>
    <row r="2303" s="13" customFormat="1">
      <c r="A2303" s="13"/>
      <c r="B2303" s="240"/>
      <c r="C2303" s="241"/>
      <c r="D2303" s="242" t="s">
        <v>185</v>
      </c>
      <c r="E2303" s="243" t="s">
        <v>1</v>
      </c>
      <c r="F2303" s="244" t="s">
        <v>1920</v>
      </c>
      <c r="G2303" s="241"/>
      <c r="H2303" s="243" t="s">
        <v>1</v>
      </c>
      <c r="I2303" s="245"/>
      <c r="J2303" s="241"/>
      <c r="K2303" s="241"/>
      <c r="L2303" s="246"/>
      <c r="M2303" s="247"/>
      <c r="N2303" s="248"/>
      <c r="O2303" s="248"/>
      <c r="P2303" s="248"/>
      <c r="Q2303" s="248"/>
      <c r="R2303" s="248"/>
      <c r="S2303" s="248"/>
      <c r="T2303" s="249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0" t="s">
        <v>185</v>
      </c>
      <c r="AU2303" s="250" t="s">
        <v>85</v>
      </c>
      <c r="AV2303" s="13" t="s">
        <v>83</v>
      </c>
      <c r="AW2303" s="13" t="s">
        <v>34</v>
      </c>
      <c r="AX2303" s="13" t="s">
        <v>76</v>
      </c>
      <c r="AY2303" s="250" t="s">
        <v>176</v>
      </c>
    </row>
    <row r="2304" s="13" customFormat="1">
      <c r="A2304" s="13"/>
      <c r="B2304" s="240"/>
      <c r="C2304" s="241"/>
      <c r="D2304" s="242" t="s">
        <v>185</v>
      </c>
      <c r="E2304" s="243" t="s">
        <v>1</v>
      </c>
      <c r="F2304" s="244" t="s">
        <v>1921</v>
      </c>
      <c r="G2304" s="241"/>
      <c r="H2304" s="243" t="s">
        <v>1</v>
      </c>
      <c r="I2304" s="245"/>
      <c r="J2304" s="241"/>
      <c r="K2304" s="241"/>
      <c r="L2304" s="246"/>
      <c r="M2304" s="247"/>
      <c r="N2304" s="248"/>
      <c r="O2304" s="248"/>
      <c r="P2304" s="248"/>
      <c r="Q2304" s="248"/>
      <c r="R2304" s="248"/>
      <c r="S2304" s="248"/>
      <c r="T2304" s="24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0" t="s">
        <v>185</v>
      </c>
      <c r="AU2304" s="250" t="s">
        <v>85</v>
      </c>
      <c r="AV2304" s="13" t="s">
        <v>83</v>
      </c>
      <c r="AW2304" s="13" t="s">
        <v>34</v>
      </c>
      <c r="AX2304" s="13" t="s">
        <v>76</v>
      </c>
      <c r="AY2304" s="250" t="s">
        <v>176</v>
      </c>
    </row>
    <row r="2305" s="14" customFormat="1">
      <c r="A2305" s="14"/>
      <c r="B2305" s="251"/>
      <c r="C2305" s="252"/>
      <c r="D2305" s="242" t="s">
        <v>185</v>
      </c>
      <c r="E2305" s="253" t="s">
        <v>1</v>
      </c>
      <c r="F2305" s="254" t="s">
        <v>2060</v>
      </c>
      <c r="G2305" s="252"/>
      <c r="H2305" s="255">
        <v>47.25</v>
      </c>
      <c r="I2305" s="256"/>
      <c r="J2305" s="252"/>
      <c r="K2305" s="252"/>
      <c r="L2305" s="257"/>
      <c r="M2305" s="258"/>
      <c r="N2305" s="259"/>
      <c r="O2305" s="259"/>
      <c r="P2305" s="259"/>
      <c r="Q2305" s="259"/>
      <c r="R2305" s="259"/>
      <c r="S2305" s="259"/>
      <c r="T2305" s="260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1" t="s">
        <v>185</v>
      </c>
      <c r="AU2305" s="261" t="s">
        <v>85</v>
      </c>
      <c r="AV2305" s="14" t="s">
        <v>85</v>
      </c>
      <c r="AW2305" s="14" t="s">
        <v>34</v>
      </c>
      <c r="AX2305" s="14" t="s">
        <v>76</v>
      </c>
      <c r="AY2305" s="261" t="s">
        <v>176</v>
      </c>
    </row>
    <row r="2306" s="16" customFormat="1">
      <c r="A2306" s="16"/>
      <c r="B2306" s="278"/>
      <c r="C2306" s="279"/>
      <c r="D2306" s="242" t="s">
        <v>185</v>
      </c>
      <c r="E2306" s="280" t="s">
        <v>1</v>
      </c>
      <c r="F2306" s="281" t="s">
        <v>307</v>
      </c>
      <c r="G2306" s="279"/>
      <c r="H2306" s="282">
        <v>47.25</v>
      </c>
      <c r="I2306" s="283"/>
      <c r="J2306" s="279"/>
      <c r="K2306" s="279"/>
      <c r="L2306" s="284"/>
      <c r="M2306" s="285"/>
      <c r="N2306" s="286"/>
      <c r="O2306" s="286"/>
      <c r="P2306" s="286"/>
      <c r="Q2306" s="286"/>
      <c r="R2306" s="286"/>
      <c r="S2306" s="286"/>
      <c r="T2306" s="287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T2306" s="288" t="s">
        <v>185</v>
      </c>
      <c r="AU2306" s="288" t="s">
        <v>85</v>
      </c>
      <c r="AV2306" s="16" t="s">
        <v>183</v>
      </c>
      <c r="AW2306" s="16" t="s">
        <v>34</v>
      </c>
      <c r="AX2306" s="16" t="s">
        <v>83</v>
      </c>
      <c r="AY2306" s="288" t="s">
        <v>176</v>
      </c>
    </row>
    <row r="2307" s="14" customFormat="1">
      <c r="A2307" s="14"/>
      <c r="B2307" s="251"/>
      <c r="C2307" s="252"/>
      <c r="D2307" s="242" t="s">
        <v>185</v>
      </c>
      <c r="E2307" s="252"/>
      <c r="F2307" s="254" t="s">
        <v>2061</v>
      </c>
      <c r="G2307" s="252"/>
      <c r="H2307" s="255">
        <v>49.613</v>
      </c>
      <c r="I2307" s="256"/>
      <c r="J2307" s="252"/>
      <c r="K2307" s="252"/>
      <c r="L2307" s="257"/>
      <c r="M2307" s="258"/>
      <c r="N2307" s="259"/>
      <c r="O2307" s="259"/>
      <c r="P2307" s="259"/>
      <c r="Q2307" s="259"/>
      <c r="R2307" s="259"/>
      <c r="S2307" s="259"/>
      <c r="T2307" s="260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61" t="s">
        <v>185</v>
      </c>
      <c r="AU2307" s="261" t="s">
        <v>85</v>
      </c>
      <c r="AV2307" s="14" t="s">
        <v>85</v>
      </c>
      <c r="AW2307" s="14" t="s">
        <v>4</v>
      </c>
      <c r="AX2307" s="14" t="s">
        <v>83</v>
      </c>
      <c r="AY2307" s="261" t="s">
        <v>176</v>
      </c>
    </row>
    <row r="2308" s="2" customFormat="1" ht="33" customHeight="1">
      <c r="A2308" s="39"/>
      <c r="B2308" s="40"/>
      <c r="C2308" s="227" t="s">
        <v>2062</v>
      </c>
      <c r="D2308" s="227" t="s">
        <v>179</v>
      </c>
      <c r="E2308" s="228" t="s">
        <v>2063</v>
      </c>
      <c r="F2308" s="229" t="s">
        <v>2064</v>
      </c>
      <c r="G2308" s="230" t="s">
        <v>234</v>
      </c>
      <c r="H2308" s="231">
        <v>1.7849999999999999</v>
      </c>
      <c r="I2308" s="232"/>
      <c r="J2308" s="233">
        <f>ROUND(I2308*H2308,2)</f>
        <v>0</v>
      </c>
      <c r="K2308" s="229" t="s">
        <v>225</v>
      </c>
      <c r="L2308" s="45"/>
      <c r="M2308" s="234" t="s">
        <v>1</v>
      </c>
      <c r="N2308" s="235" t="s">
        <v>41</v>
      </c>
      <c r="O2308" s="92"/>
      <c r="P2308" s="236">
        <f>O2308*H2308</f>
        <v>0</v>
      </c>
      <c r="Q2308" s="236">
        <v>0</v>
      </c>
      <c r="R2308" s="236">
        <f>Q2308*H2308</f>
        <v>0</v>
      </c>
      <c r="S2308" s="236">
        <v>0</v>
      </c>
      <c r="T2308" s="237">
        <f>S2308*H2308</f>
        <v>0</v>
      </c>
      <c r="U2308" s="39"/>
      <c r="V2308" s="39"/>
      <c r="W2308" s="39"/>
      <c r="X2308" s="39"/>
      <c r="Y2308" s="39"/>
      <c r="Z2308" s="39"/>
      <c r="AA2308" s="39"/>
      <c r="AB2308" s="39"/>
      <c r="AC2308" s="39"/>
      <c r="AD2308" s="39"/>
      <c r="AE2308" s="39"/>
      <c r="AR2308" s="238" t="s">
        <v>324</v>
      </c>
      <c r="AT2308" s="238" t="s">
        <v>179</v>
      </c>
      <c r="AU2308" s="238" t="s">
        <v>85</v>
      </c>
      <c r="AY2308" s="18" t="s">
        <v>176</v>
      </c>
      <c r="BE2308" s="239">
        <f>IF(N2308="základní",J2308,0)</f>
        <v>0</v>
      </c>
      <c r="BF2308" s="239">
        <f>IF(N2308="snížená",J2308,0)</f>
        <v>0</v>
      </c>
      <c r="BG2308" s="239">
        <f>IF(N2308="zákl. přenesená",J2308,0)</f>
        <v>0</v>
      </c>
      <c r="BH2308" s="239">
        <f>IF(N2308="sníž. přenesená",J2308,0)</f>
        <v>0</v>
      </c>
      <c r="BI2308" s="239">
        <f>IF(N2308="nulová",J2308,0)</f>
        <v>0</v>
      </c>
      <c r="BJ2308" s="18" t="s">
        <v>83</v>
      </c>
      <c r="BK2308" s="239">
        <f>ROUND(I2308*H2308,2)</f>
        <v>0</v>
      </c>
      <c r="BL2308" s="18" t="s">
        <v>324</v>
      </c>
      <c r="BM2308" s="238" t="s">
        <v>2065</v>
      </c>
    </row>
    <row r="2309" s="2" customFormat="1">
      <c r="A2309" s="39"/>
      <c r="B2309" s="40"/>
      <c r="C2309" s="41"/>
      <c r="D2309" s="262" t="s">
        <v>194</v>
      </c>
      <c r="E2309" s="41"/>
      <c r="F2309" s="263" t="s">
        <v>2066</v>
      </c>
      <c r="G2309" s="41"/>
      <c r="H2309" s="41"/>
      <c r="I2309" s="264"/>
      <c r="J2309" s="41"/>
      <c r="K2309" s="41"/>
      <c r="L2309" s="45"/>
      <c r="M2309" s="265"/>
      <c r="N2309" s="266"/>
      <c r="O2309" s="92"/>
      <c r="P2309" s="92"/>
      <c r="Q2309" s="92"/>
      <c r="R2309" s="92"/>
      <c r="S2309" s="92"/>
      <c r="T2309" s="93"/>
      <c r="U2309" s="39"/>
      <c r="V2309" s="39"/>
      <c r="W2309" s="39"/>
      <c r="X2309" s="39"/>
      <c r="Y2309" s="39"/>
      <c r="Z2309" s="39"/>
      <c r="AA2309" s="39"/>
      <c r="AB2309" s="39"/>
      <c r="AC2309" s="39"/>
      <c r="AD2309" s="39"/>
      <c r="AE2309" s="39"/>
      <c r="AT2309" s="18" t="s">
        <v>194</v>
      </c>
      <c r="AU2309" s="18" t="s">
        <v>85</v>
      </c>
    </row>
    <row r="2310" s="12" customFormat="1" ht="22.8" customHeight="1">
      <c r="A2310" s="12"/>
      <c r="B2310" s="211"/>
      <c r="C2310" s="212"/>
      <c r="D2310" s="213" t="s">
        <v>75</v>
      </c>
      <c r="E2310" s="225" t="s">
        <v>2067</v>
      </c>
      <c r="F2310" s="225" t="s">
        <v>2068</v>
      </c>
      <c r="G2310" s="212"/>
      <c r="H2310" s="212"/>
      <c r="I2310" s="215"/>
      <c r="J2310" s="226">
        <f>BK2310</f>
        <v>0</v>
      </c>
      <c r="K2310" s="212"/>
      <c r="L2310" s="217"/>
      <c r="M2310" s="218"/>
      <c r="N2310" s="219"/>
      <c r="O2310" s="219"/>
      <c r="P2310" s="220">
        <f>SUM(P2311:P2321)</f>
        <v>0</v>
      </c>
      <c r="Q2310" s="219"/>
      <c r="R2310" s="220">
        <f>SUM(R2311:R2321)</f>
        <v>0.0033607999999999997</v>
      </c>
      <c r="S2310" s="219"/>
      <c r="T2310" s="221">
        <f>SUM(T2311:T2321)</f>
        <v>0</v>
      </c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R2310" s="222" t="s">
        <v>85</v>
      </c>
      <c r="AT2310" s="223" t="s">
        <v>75</v>
      </c>
      <c r="AU2310" s="223" t="s">
        <v>83</v>
      </c>
      <c r="AY2310" s="222" t="s">
        <v>176</v>
      </c>
      <c r="BK2310" s="224">
        <f>SUM(BK2311:BK2321)</f>
        <v>0</v>
      </c>
    </row>
    <row r="2311" s="2" customFormat="1" ht="33" customHeight="1">
      <c r="A2311" s="39"/>
      <c r="B2311" s="40"/>
      <c r="C2311" s="227" t="s">
        <v>2069</v>
      </c>
      <c r="D2311" s="227" t="s">
        <v>179</v>
      </c>
      <c r="E2311" s="228" t="s">
        <v>2070</v>
      </c>
      <c r="F2311" s="229" t="s">
        <v>2071</v>
      </c>
      <c r="G2311" s="230" t="s">
        <v>234</v>
      </c>
      <c r="H2311" s="231">
        <v>0.0030000000000000001</v>
      </c>
      <c r="I2311" s="232"/>
      <c r="J2311" s="233">
        <f>ROUND(I2311*H2311,2)</f>
        <v>0</v>
      </c>
      <c r="K2311" s="229" t="s">
        <v>225</v>
      </c>
      <c r="L2311" s="45"/>
      <c r="M2311" s="234" t="s">
        <v>1</v>
      </c>
      <c r="N2311" s="235" t="s">
        <v>41</v>
      </c>
      <c r="O2311" s="92"/>
      <c r="P2311" s="236">
        <f>O2311*H2311</f>
        <v>0</v>
      </c>
      <c r="Q2311" s="236">
        <v>0</v>
      </c>
      <c r="R2311" s="236">
        <f>Q2311*H2311</f>
        <v>0</v>
      </c>
      <c r="S2311" s="236">
        <v>0</v>
      </c>
      <c r="T2311" s="237">
        <f>S2311*H2311</f>
        <v>0</v>
      </c>
      <c r="U2311" s="39"/>
      <c r="V2311" s="39"/>
      <c r="W2311" s="39"/>
      <c r="X2311" s="39"/>
      <c r="Y2311" s="39"/>
      <c r="Z2311" s="39"/>
      <c r="AA2311" s="39"/>
      <c r="AB2311" s="39"/>
      <c r="AC2311" s="39"/>
      <c r="AD2311" s="39"/>
      <c r="AE2311" s="39"/>
      <c r="AR2311" s="238" t="s">
        <v>324</v>
      </c>
      <c r="AT2311" s="238" t="s">
        <v>179</v>
      </c>
      <c r="AU2311" s="238" t="s">
        <v>85</v>
      </c>
      <c r="AY2311" s="18" t="s">
        <v>176</v>
      </c>
      <c r="BE2311" s="239">
        <f>IF(N2311="základní",J2311,0)</f>
        <v>0</v>
      </c>
      <c r="BF2311" s="239">
        <f>IF(N2311="snížená",J2311,0)</f>
        <v>0</v>
      </c>
      <c r="BG2311" s="239">
        <f>IF(N2311="zákl. přenesená",J2311,0)</f>
        <v>0</v>
      </c>
      <c r="BH2311" s="239">
        <f>IF(N2311="sníž. přenesená",J2311,0)</f>
        <v>0</v>
      </c>
      <c r="BI2311" s="239">
        <f>IF(N2311="nulová",J2311,0)</f>
        <v>0</v>
      </c>
      <c r="BJ2311" s="18" t="s">
        <v>83</v>
      </c>
      <c r="BK2311" s="239">
        <f>ROUND(I2311*H2311,2)</f>
        <v>0</v>
      </c>
      <c r="BL2311" s="18" t="s">
        <v>324</v>
      </c>
      <c r="BM2311" s="238" t="s">
        <v>2072</v>
      </c>
    </row>
    <row r="2312" s="2" customFormat="1">
      <c r="A2312" s="39"/>
      <c r="B2312" s="40"/>
      <c r="C2312" s="41"/>
      <c r="D2312" s="262" t="s">
        <v>194</v>
      </c>
      <c r="E2312" s="41"/>
      <c r="F2312" s="263" t="s">
        <v>2073</v>
      </c>
      <c r="G2312" s="41"/>
      <c r="H2312" s="41"/>
      <c r="I2312" s="264"/>
      <c r="J2312" s="41"/>
      <c r="K2312" s="41"/>
      <c r="L2312" s="45"/>
      <c r="M2312" s="265"/>
      <c r="N2312" s="266"/>
      <c r="O2312" s="92"/>
      <c r="P2312" s="92"/>
      <c r="Q2312" s="92"/>
      <c r="R2312" s="92"/>
      <c r="S2312" s="92"/>
      <c r="T2312" s="93"/>
      <c r="U2312" s="39"/>
      <c r="V2312" s="39"/>
      <c r="W2312" s="39"/>
      <c r="X2312" s="39"/>
      <c r="Y2312" s="39"/>
      <c r="Z2312" s="39"/>
      <c r="AA2312" s="39"/>
      <c r="AB2312" s="39"/>
      <c r="AC2312" s="39"/>
      <c r="AD2312" s="39"/>
      <c r="AE2312" s="39"/>
      <c r="AT2312" s="18" t="s">
        <v>194</v>
      </c>
      <c r="AU2312" s="18" t="s">
        <v>85</v>
      </c>
    </row>
    <row r="2313" s="2" customFormat="1" ht="16.5" customHeight="1">
      <c r="A2313" s="39"/>
      <c r="B2313" s="40"/>
      <c r="C2313" s="289" t="s">
        <v>2074</v>
      </c>
      <c r="D2313" s="289" t="s">
        <v>547</v>
      </c>
      <c r="E2313" s="290" t="s">
        <v>2075</v>
      </c>
      <c r="F2313" s="291" t="s">
        <v>2076</v>
      </c>
      <c r="G2313" s="292" t="s">
        <v>243</v>
      </c>
      <c r="H2313" s="293">
        <v>4.2009999999999996</v>
      </c>
      <c r="I2313" s="294"/>
      <c r="J2313" s="295">
        <f>ROUND(I2313*H2313,2)</f>
        <v>0</v>
      </c>
      <c r="K2313" s="291" t="s">
        <v>225</v>
      </c>
      <c r="L2313" s="296"/>
      <c r="M2313" s="297" t="s">
        <v>1</v>
      </c>
      <c r="N2313" s="298" t="s">
        <v>41</v>
      </c>
      <c r="O2313" s="92"/>
      <c r="P2313" s="236">
        <f>O2313*H2313</f>
        <v>0</v>
      </c>
      <c r="Q2313" s="236">
        <v>0.00080000000000000004</v>
      </c>
      <c r="R2313" s="236">
        <f>Q2313*H2313</f>
        <v>0.0033607999999999997</v>
      </c>
      <c r="S2313" s="236">
        <v>0</v>
      </c>
      <c r="T2313" s="237">
        <f>S2313*H2313</f>
        <v>0</v>
      </c>
      <c r="U2313" s="39"/>
      <c r="V2313" s="39"/>
      <c r="W2313" s="39"/>
      <c r="X2313" s="39"/>
      <c r="Y2313" s="39"/>
      <c r="Z2313" s="39"/>
      <c r="AA2313" s="39"/>
      <c r="AB2313" s="39"/>
      <c r="AC2313" s="39"/>
      <c r="AD2313" s="39"/>
      <c r="AE2313" s="39"/>
      <c r="AR2313" s="238" t="s">
        <v>540</v>
      </c>
      <c r="AT2313" s="238" t="s">
        <v>547</v>
      </c>
      <c r="AU2313" s="238" t="s">
        <v>85</v>
      </c>
      <c r="AY2313" s="18" t="s">
        <v>176</v>
      </c>
      <c r="BE2313" s="239">
        <f>IF(N2313="základní",J2313,0)</f>
        <v>0</v>
      </c>
      <c r="BF2313" s="239">
        <f>IF(N2313="snížená",J2313,0)</f>
        <v>0</v>
      </c>
      <c r="BG2313" s="239">
        <f>IF(N2313="zákl. přenesená",J2313,0)</f>
        <v>0</v>
      </c>
      <c r="BH2313" s="239">
        <f>IF(N2313="sníž. přenesená",J2313,0)</f>
        <v>0</v>
      </c>
      <c r="BI2313" s="239">
        <f>IF(N2313="nulová",J2313,0)</f>
        <v>0</v>
      </c>
      <c r="BJ2313" s="18" t="s">
        <v>83</v>
      </c>
      <c r="BK2313" s="239">
        <f>ROUND(I2313*H2313,2)</f>
        <v>0</v>
      </c>
      <c r="BL2313" s="18" t="s">
        <v>324</v>
      </c>
      <c r="BM2313" s="238" t="s">
        <v>2077</v>
      </c>
    </row>
    <row r="2314" s="13" customFormat="1">
      <c r="A2314" s="13"/>
      <c r="B2314" s="240"/>
      <c r="C2314" s="241"/>
      <c r="D2314" s="242" t="s">
        <v>185</v>
      </c>
      <c r="E2314" s="243" t="s">
        <v>1</v>
      </c>
      <c r="F2314" s="244" t="s">
        <v>207</v>
      </c>
      <c r="G2314" s="241"/>
      <c r="H2314" s="243" t="s">
        <v>1</v>
      </c>
      <c r="I2314" s="245"/>
      <c r="J2314" s="241"/>
      <c r="K2314" s="241"/>
      <c r="L2314" s="246"/>
      <c r="M2314" s="247"/>
      <c r="N2314" s="248"/>
      <c r="O2314" s="248"/>
      <c r="P2314" s="248"/>
      <c r="Q2314" s="248"/>
      <c r="R2314" s="248"/>
      <c r="S2314" s="248"/>
      <c r="T2314" s="24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50" t="s">
        <v>185</v>
      </c>
      <c r="AU2314" s="250" t="s">
        <v>85</v>
      </c>
      <c r="AV2314" s="13" t="s">
        <v>83</v>
      </c>
      <c r="AW2314" s="13" t="s">
        <v>34</v>
      </c>
      <c r="AX2314" s="13" t="s">
        <v>76</v>
      </c>
      <c r="AY2314" s="250" t="s">
        <v>176</v>
      </c>
    </row>
    <row r="2315" s="13" customFormat="1">
      <c r="A2315" s="13"/>
      <c r="B2315" s="240"/>
      <c r="C2315" s="241"/>
      <c r="D2315" s="242" t="s">
        <v>185</v>
      </c>
      <c r="E2315" s="243" t="s">
        <v>1</v>
      </c>
      <c r="F2315" s="244" t="s">
        <v>281</v>
      </c>
      <c r="G2315" s="241"/>
      <c r="H2315" s="243" t="s">
        <v>1</v>
      </c>
      <c r="I2315" s="245"/>
      <c r="J2315" s="241"/>
      <c r="K2315" s="241"/>
      <c r="L2315" s="246"/>
      <c r="M2315" s="247"/>
      <c r="N2315" s="248"/>
      <c r="O2315" s="248"/>
      <c r="P2315" s="248"/>
      <c r="Q2315" s="248"/>
      <c r="R2315" s="248"/>
      <c r="S2315" s="248"/>
      <c r="T2315" s="249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50" t="s">
        <v>185</v>
      </c>
      <c r="AU2315" s="250" t="s">
        <v>85</v>
      </c>
      <c r="AV2315" s="13" t="s">
        <v>83</v>
      </c>
      <c r="AW2315" s="13" t="s">
        <v>34</v>
      </c>
      <c r="AX2315" s="13" t="s">
        <v>76</v>
      </c>
      <c r="AY2315" s="250" t="s">
        <v>176</v>
      </c>
    </row>
    <row r="2316" s="13" customFormat="1">
      <c r="A2316" s="13"/>
      <c r="B2316" s="240"/>
      <c r="C2316" s="241"/>
      <c r="D2316" s="242" t="s">
        <v>185</v>
      </c>
      <c r="E2316" s="243" t="s">
        <v>1</v>
      </c>
      <c r="F2316" s="244" t="s">
        <v>188</v>
      </c>
      <c r="G2316" s="241"/>
      <c r="H2316" s="243" t="s">
        <v>1</v>
      </c>
      <c r="I2316" s="245"/>
      <c r="J2316" s="241"/>
      <c r="K2316" s="241"/>
      <c r="L2316" s="246"/>
      <c r="M2316" s="247"/>
      <c r="N2316" s="248"/>
      <c r="O2316" s="248"/>
      <c r="P2316" s="248"/>
      <c r="Q2316" s="248"/>
      <c r="R2316" s="248"/>
      <c r="S2316" s="248"/>
      <c r="T2316" s="24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50" t="s">
        <v>185</v>
      </c>
      <c r="AU2316" s="250" t="s">
        <v>85</v>
      </c>
      <c r="AV2316" s="13" t="s">
        <v>83</v>
      </c>
      <c r="AW2316" s="13" t="s">
        <v>34</v>
      </c>
      <c r="AX2316" s="13" t="s">
        <v>76</v>
      </c>
      <c r="AY2316" s="250" t="s">
        <v>176</v>
      </c>
    </row>
    <row r="2317" s="13" customFormat="1">
      <c r="A2317" s="13"/>
      <c r="B2317" s="240"/>
      <c r="C2317" s="241"/>
      <c r="D2317" s="242" t="s">
        <v>185</v>
      </c>
      <c r="E2317" s="243" t="s">
        <v>1</v>
      </c>
      <c r="F2317" s="244" t="s">
        <v>381</v>
      </c>
      <c r="G2317" s="241"/>
      <c r="H2317" s="243" t="s">
        <v>1</v>
      </c>
      <c r="I2317" s="245"/>
      <c r="J2317" s="241"/>
      <c r="K2317" s="241"/>
      <c r="L2317" s="246"/>
      <c r="M2317" s="247"/>
      <c r="N2317" s="248"/>
      <c r="O2317" s="248"/>
      <c r="P2317" s="248"/>
      <c r="Q2317" s="248"/>
      <c r="R2317" s="248"/>
      <c r="S2317" s="248"/>
      <c r="T2317" s="24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50" t="s">
        <v>185</v>
      </c>
      <c r="AU2317" s="250" t="s">
        <v>85</v>
      </c>
      <c r="AV2317" s="13" t="s">
        <v>83</v>
      </c>
      <c r="AW2317" s="13" t="s">
        <v>34</v>
      </c>
      <c r="AX2317" s="13" t="s">
        <v>76</v>
      </c>
      <c r="AY2317" s="250" t="s">
        <v>176</v>
      </c>
    </row>
    <row r="2318" s="14" customFormat="1">
      <c r="A2318" s="14"/>
      <c r="B2318" s="251"/>
      <c r="C2318" s="252"/>
      <c r="D2318" s="242" t="s">
        <v>185</v>
      </c>
      <c r="E2318" s="253" t="s">
        <v>1</v>
      </c>
      <c r="F2318" s="254" t="s">
        <v>1935</v>
      </c>
      <c r="G2318" s="252"/>
      <c r="H2318" s="255">
        <v>3.3199999999999998</v>
      </c>
      <c r="I2318" s="256"/>
      <c r="J2318" s="252"/>
      <c r="K2318" s="252"/>
      <c r="L2318" s="257"/>
      <c r="M2318" s="258"/>
      <c r="N2318" s="259"/>
      <c r="O2318" s="259"/>
      <c r="P2318" s="259"/>
      <c r="Q2318" s="259"/>
      <c r="R2318" s="259"/>
      <c r="S2318" s="259"/>
      <c r="T2318" s="260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61" t="s">
        <v>185</v>
      </c>
      <c r="AU2318" s="261" t="s">
        <v>85</v>
      </c>
      <c r="AV2318" s="14" t="s">
        <v>85</v>
      </c>
      <c r="AW2318" s="14" t="s">
        <v>34</v>
      </c>
      <c r="AX2318" s="14" t="s">
        <v>76</v>
      </c>
      <c r="AY2318" s="261" t="s">
        <v>176</v>
      </c>
    </row>
    <row r="2319" s="14" customFormat="1">
      <c r="A2319" s="14"/>
      <c r="B2319" s="251"/>
      <c r="C2319" s="252"/>
      <c r="D2319" s="242" t="s">
        <v>185</v>
      </c>
      <c r="E2319" s="253" t="s">
        <v>1</v>
      </c>
      <c r="F2319" s="254" t="s">
        <v>1924</v>
      </c>
      <c r="G2319" s="252"/>
      <c r="H2319" s="255">
        <v>0.56999999999999995</v>
      </c>
      <c r="I2319" s="256"/>
      <c r="J2319" s="252"/>
      <c r="K2319" s="252"/>
      <c r="L2319" s="257"/>
      <c r="M2319" s="258"/>
      <c r="N2319" s="259"/>
      <c r="O2319" s="259"/>
      <c r="P2319" s="259"/>
      <c r="Q2319" s="259"/>
      <c r="R2319" s="259"/>
      <c r="S2319" s="259"/>
      <c r="T2319" s="260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61" t="s">
        <v>185</v>
      </c>
      <c r="AU2319" s="261" t="s">
        <v>85</v>
      </c>
      <c r="AV2319" s="14" t="s">
        <v>85</v>
      </c>
      <c r="AW2319" s="14" t="s">
        <v>34</v>
      </c>
      <c r="AX2319" s="14" t="s">
        <v>76</v>
      </c>
      <c r="AY2319" s="261" t="s">
        <v>176</v>
      </c>
    </row>
    <row r="2320" s="16" customFormat="1">
      <c r="A2320" s="16"/>
      <c r="B2320" s="278"/>
      <c r="C2320" s="279"/>
      <c r="D2320" s="242" t="s">
        <v>185</v>
      </c>
      <c r="E2320" s="280" t="s">
        <v>1</v>
      </c>
      <c r="F2320" s="281" t="s">
        <v>307</v>
      </c>
      <c r="G2320" s="279"/>
      <c r="H2320" s="282">
        <v>3.8900000000000001</v>
      </c>
      <c r="I2320" s="283"/>
      <c r="J2320" s="279"/>
      <c r="K2320" s="279"/>
      <c r="L2320" s="284"/>
      <c r="M2320" s="285"/>
      <c r="N2320" s="286"/>
      <c r="O2320" s="286"/>
      <c r="P2320" s="286"/>
      <c r="Q2320" s="286"/>
      <c r="R2320" s="286"/>
      <c r="S2320" s="286"/>
      <c r="T2320" s="287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T2320" s="288" t="s">
        <v>185</v>
      </c>
      <c r="AU2320" s="288" t="s">
        <v>85</v>
      </c>
      <c r="AV2320" s="16" t="s">
        <v>183</v>
      </c>
      <c r="AW2320" s="16" t="s">
        <v>34</v>
      </c>
      <c r="AX2320" s="16" t="s">
        <v>83</v>
      </c>
      <c r="AY2320" s="288" t="s">
        <v>176</v>
      </c>
    </row>
    <row r="2321" s="14" customFormat="1">
      <c r="A2321" s="14"/>
      <c r="B2321" s="251"/>
      <c r="C2321" s="252"/>
      <c r="D2321" s="242" t="s">
        <v>185</v>
      </c>
      <c r="E2321" s="252"/>
      <c r="F2321" s="254" t="s">
        <v>2078</v>
      </c>
      <c r="G2321" s="252"/>
      <c r="H2321" s="255">
        <v>4.2009999999999996</v>
      </c>
      <c r="I2321" s="256"/>
      <c r="J2321" s="252"/>
      <c r="K2321" s="252"/>
      <c r="L2321" s="257"/>
      <c r="M2321" s="258"/>
      <c r="N2321" s="259"/>
      <c r="O2321" s="259"/>
      <c r="P2321" s="259"/>
      <c r="Q2321" s="259"/>
      <c r="R2321" s="259"/>
      <c r="S2321" s="259"/>
      <c r="T2321" s="260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61" t="s">
        <v>185</v>
      </c>
      <c r="AU2321" s="261" t="s">
        <v>85</v>
      </c>
      <c r="AV2321" s="14" t="s">
        <v>85</v>
      </c>
      <c r="AW2321" s="14" t="s">
        <v>4</v>
      </c>
      <c r="AX2321" s="14" t="s">
        <v>83</v>
      </c>
      <c r="AY2321" s="261" t="s">
        <v>176</v>
      </c>
    </row>
    <row r="2322" s="12" customFormat="1" ht="22.8" customHeight="1">
      <c r="A2322" s="12"/>
      <c r="B2322" s="211"/>
      <c r="C2322" s="212"/>
      <c r="D2322" s="213" t="s">
        <v>75</v>
      </c>
      <c r="E2322" s="225" t="s">
        <v>2079</v>
      </c>
      <c r="F2322" s="225" t="s">
        <v>2080</v>
      </c>
      <c r="G2322" s="212"/>
      <c r="H2322" s="212"/>
      <c r="I2322" s="215"/>
      <c r="J2322" s="226">
        <f>BK2322</f>
        <v>0</v>
      </c>
      <c r="K2322" s="212"/>
      <c r="L2322" s="217"/>
      <c r="M2322" s="218"/>
      <c r="N2322" s="219"/>
      <c r="O2322" s="219"/>
      <c r="P2322" s="220">
        <f>SUM(P2323:P2661)</f>
        <v>0</v>
      </c>
      <c r="Q2322" s="219"/>
      <c r="R2322" s="220">
        <f>SUM(R2323:R2661)</f>
        <v>3.2096277999999989</v>
      </c>
      <c r="S2322" s="219"/>
      <c r="T2322" s="221">
        <f>SUM(T2323:T2661)</f>
        <v>0</v>
      </c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R2322" s="222" t="s">
        <v>85</v>
      </c>
      <c r="AT2322" s="223" t="s">
        <v>75</v>
      </c>
      <c r="AU2322" s="223" t="s">
        <v>83</v>
      </c>
      <c r="AY2322" s="222" t="s">
        <v>176</v>
      </c>
      <c r="BK2322" s="224">
        <f>SUM(BK2323:BK2661)</f>
        <v>0</v>
      </c>
    </row>
    <row r="2323" s="2" customFormat="1" ht="16.5" customHeight="1">
      <c r="A2323" s="39"/>
      <c r="B2323" s="40"/>
      <c r="C2323" s="227" t="s">
        <v>2081</v>
      </c>
      <c r="D2323" s="227" t="s">
        <v>179</v>
      </c>
      <c r="E2323" s="228" t="s">
        <v>2082</v>
      </c>
      <c r="F2323" s="229" t="s">
        <v>2083</v>
      </c>
      <c r="G2323" s="230" t="s">
        <v>243</v>
      </c>
      <c r="H2323" s="231">
        <v>213.80000000000001</v>
      </c>
      <c r="I2323" s="232"/>
      <c r="J2323" s="233">
        <f>ROUND(I2323*H2323,2)</f>
        <v>0</v>
      </c>
      <c r="K2323" s="229" t="s">
        <v>225</v>
      </c>
      <c r="L2323" s="45"/>
      <c r="M2323" s="234" t="s">
        <v>1</v>
      </c>
      <c r="N2323" s="235" t="s">
        <v>41</v>
      </c>
      <c r="O2323" s="92"/>
      <c r="P2323" s="236">
        <f>O2323*H2323</f>
        <v>0</v>
      </c>
      <c r="Q2323" s="236">
        <v>0</v>
      </c>
      <c r="R2323" s="236">
        <f>Q2323*H2323</f>
        <v>0</v>
      </c>
      <c r="S2323" s="236">
        <v>0</v>
      </c>
      <c r="T2323" s="237">
        <f>S2323*H2323</f>
        <v>0</v>
      </c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R2323" s="238" t="s">
        <v>324</v>
      </c>
      <c r="AT2323" s="238" t="s">
        <v>179</v>
      </c>
      <c r="AU2323" s="238" t="s">
        <v>85</v>
      </c>
      <c r="AY2323" s="18" t="s">
        <v>176</v>
      </c>
      <c r="BE2323" s="239">
        <f>IF(N2323="základní",J2323,0)</f>
        <v>0</v>
      </c>
      <c r="BF2323" s="239">
        <f>IF(N2323="snížená",J2323,0)</f>
        <v>0</v>
      </c>
      <c r="BG2323" s="239">
        <f>IF(N2323="zákl. přenesená",J2323,0)</f>
        <v>0</v>
      </c>
      <c r="BH2323" s="239">
        <f>IF(N2323="sníž. přenesená",J2323,0)</f>
        <v>0</v>
      </c>
      <c r="BI2323" s="239">
        <f>IF(N2323="nulová",J2323,0)</f>
        <v>0</v>
      </c>
      <c r="BJ2323" s="18" t="s">
        <v>83</v>
      </c>
      <c r="BK2323" s="239">
        <f>ROUND(I2323*H2323,2)</f>
        <v>0</v>
      </c>
      <c r="BL2323" s="18" t="s">
        <v>324</v>
      </c>
      <c r="BM2323" s="238" t="s">
        <v>2084</v>
      </c>
    </row>
    <row r="2324" s="2" customFormat="1">
      <c r="A2324" s="39"/>
      <c r="B2324" s="40"/>
      <c r="C2324" s="41"/>
      <c r="D2324" s="262" t="s">
        <v>194</v>
      </c>
      <c r="E2324" s="41"/>
      <c r="F2324" s="263" t="s">
        <v>2085</v>
      </c>
      <c r="G2324" s="41"/>
      <c r="H2324" s="41"/>
      <c r="I2324" s="264"/>
      <c r="J2324" s="41"/>
      <c r="K2324" s="41"/>
      <c r="L2324" s="45"/>
      <c r="M2324" s="265"/>
      <c r="N2324" s="266"/>
      <c r="O2324" s="92"/>
      <c r="P2324" s="92"/>
      <c r="Q2324" s="92"/>
      <c r="R2324" s="92"/>
      <c r="S2324" s="92"/>
      <c r="T2324" s="93"/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39"/>
      <c r="AE2324" s="39"/>
      <c r="AT2324" s="18" t="s">
        <v>194</v>
      </c>
      <c r="AU2324" s="18" t="s">
        <v>85</v>
      </c>
    </row>
    <row r="2325" s="13" customFormat="1">
      <c r="A2325" s="13"/>
      <c r="B2325" s="240"/>
      <c r="C2325" s="241"/>
      <c r="D2325" s="242" t="s">
        <v>185</v>
      </c>
      <c r="E2325" s="243" t="s">
        <v>1</v>
      </c>
      <c r="F2325" s="244" t="s">
        <v>207</v>
      </c>
      <c r="G2325" s="241"/>
      <c r="H2325" s="243" t="s">
        <v>1</v>
      </c>
      <c r="I2325" s="245"/>
      <c r="J2325" s="241"/>
      <c r="K2325" s="241"/>
      <c r="L2325" s="246"/>
      <c r="M2325" s="247"/>
      <c r="N2325" s="248"/>
      <c r="O2325" s="248"/>
      <c r="P2325" s="248"/>
      <c r="Q2325" s="248"/>
      <c r="R2325" s="248"/>
      <c r="S2325" s="248"/>
      <c r="T2325" s="24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0" t="s">
        <v>185</v>
      </c>
      <c r="AU2325" s="250" t="s">
        <v>85</v>
      </c>
      <c r="AV2325" s="13" t="s">
        <v>83</v>
      </c>
      <c r="AW2325" s="13" t="s">
        <v>34</v>
      </c>
      <c r="AX2325" s="13" t="s">
        <v>76</v>
      </c>
      <c r="AY2325" s="250" t="s">
        <v>176</v>
      </c>
    </row>
    <row r="2326" s="13" customFormat="1">
      <c r="A2326" s="13"/>
      <c r="B2326" s="240"/>
      <c r="C2326" s="241"/>
      <c r="D2326" s="242" t="s">
        <v>185</v>
      </c>
      <c r="E2326" s="243" t="s">
        <v>1</v>
      </c>
      <c r="F2326" s="244" t="s">
        <v>281</v>
      </c>
      <c r="G2326" s="241"/>
      <c r="H2326" s="243" t="s">
        <v>1</v>
      </c>
      <c r="I2326" s="245"/>
      <c r="J2326" s="241"/>
      <c r="K2326" s="241"/>
      <c r="L2326" s="246"/>
      <c r="M2326" s="247"/>
      <c r="N2326" s="248"/>
      <c r="O2326" s="248"/>
      <c r="P2326" s="248"/>
      <c r="Q2326" s="248"/>
      <c r="R2326" s="248"/>
      <c r="S2326" s="248"/>
      <c r="T2326" s="249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50" t="s">
        <v>185</v>
      </c>
      <c r="AU2326" s="250" t="s">
        <v>85</v>
      </c>
      <c r="AV2326" s="13" t="s">
        <v>83</v>
      </c>
      <c r="AW2326" s="13" t="s">
        <v>34</v>
      </c>
      <c r="AX2326" s="13" t="s">
        <v>76</v>
      </c>
      <c r="AY2326" s="250" t="s">
        <v>176</v>
      </c>
    </row>
    <row r="2327" s="13" customFormat="1">
      <c r="A2327" s="13"/>
      <c r="B2327" s="240"/>
      <c r="C2327" s="241"/>
      <c r="D2327" s="242" t="s">
        <v>185</v>
      </c>
      <c r="E2327" s="243" t="s">
        <v>1</v>
      </c>
      <c r="F2327" s="244" t="s">
        <v>188</v>
      </c>
      <c r="G2327" s="241"/>
      <c r="H2327" s="243" t="s">
        <v>1</v>
      </c>
      <c r="I2327" s="245"/>
      <c r="J2327" s="241"/>
      <c r="K2327" s="241"/>
      <c r="L2327" s="246"/>
      <c r="M2327" s="247"/>
      <c r="N2327" s="248"/>
      <c r="O2327" s="248"/>
      <c r="P2327" s="248"/>
      <c r="Q2327" s="248"/>
      <c r="R2327" s="248"/>
      <c r="S2327" s="248"/>
      <c r="T2327" s="24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50" t="s">
        <v>185</v>
      </c>
      <c r="AU2327" s="250" t="s">
        <v>85</v>
      </c>
      <c r="AV2327" s="13" t="s">
        <v>83</v>
      </c>
      <c r="AW2327" s="13" t="s">
        <v>34</v>
      </c>
      <c r="AX2327" s="13" t="s">
        <v>76</v>
      </c>
      <c r="AY2327" s="250" t="s">
        <v>176</v>
      </c>
    </row>
    <row r="2328" s="13" customFormat="1">
      <c r="A2328" s="13"/>
      <c r="B2328" s="240"/>
      <c r="C2328" s="241"/>
      <c r="D2328" s="242" t="s">
        <v>185</v>
      </c>
      <c r="E2328" s="243" t="s">
        <v>1</v>
      </c>
      <c r="F2328" s="244" t="s">
        <v>467</v>
      </c>
      <c r="G2328" s="241"/>
      <c r="H2328" s="243" t="s">
        <v>1</v>
      </c>
      <c r="I2328" s="245"/>
      <c r="J2328" s="241"/>
      <c r="K2328" s="241"/>
      <c r="L2328" s="246"/>
      <c r="M2328" s="247"/>
      <c r="N2328" s="248"/>
      <c r="O2328" s="248"/>
      <c r="P2328" s="248"/>
      <c r="Q2328" s="248"/>
      <c r="R2328" s="248"/>
      <c r="S2328" s="248"/>
      <c r="T2328" s="249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50" t="s">
        <v>185</v>
      </c>
      <c r="AU2328" s="250" t="s">
        <v>85</v>
      </c>
      <c r="AV2328" s="13" t="s">
        <v>83</v>
      </c>
      <c r="AW2328" s="13" t="s">
        <v>34</v>
      </c>
      <c r="AX2328" s="13" t="s">
        <v>76</v>
      </c>
      <c r="AY2328" s="250" t="s">
        <v>176</v>
      </c>
    </row>
    <row r="2329" s="13" customFormat="1">
      <c r="A2329" s="13"/>
      <c r="B2329" s="240"/>
      <c r="C2329" s="241"/>
      <c r="D2329" s="242" t="s">
        <v>185</v>
      </c>
      <c r="E2329" s="243" t="s">
        <v>1</v>
      </c>
      <c r="F2329" s="244" t="s">
        <v>397</v>
      </c>
      <c r="G2329" s="241"/>
      <c r="H2329" s="243" t="s">
        <v>1</v>
      </c>
      <c r="I2329" s="245"/>
      <c r="J2329" s="241"/>
      <c r="K2329" s="241"/>
      <c r="L2329" s="246"/>
      <c r="M2329" s="247"/>
      <c r="N2329" s="248"/>
      <c r="O2329" s="248"/>
      <c r="P2329" s="248"/>
      <c r="Q2329" s="248"/>
      <c r="R2329" s="248"/>
      <c r="S2329" s="248"/>
      <c r="T2329" s="24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0" t="s">
        <v>185</v>
      </c>
      <c r="AU2329" s="250" t="s">
        <v>85</v>
      </c>
      <c r="AV2329" s="13" t="s">
        <v>83</v>
      </c>
      <c r="AW2329" s="13" t="s">
        <v>34</v>
      </c>
      <c r="AX2329" s="13" t="s">
        <v>76</v>
      </c>
      <c r="AY2329" s="250" t="s">
        <v>176</v>
      </c>
    </row>
    <row r="2330" s="14" customFormat="1">
      <c r="A2330" s="14"/>
      <c r="B2330" s="251"/>
      <c r="C2330" s="252"/>
      <c r="D2330" s="242" t="s">
        <v>185</v>
      </c>
      <c r="E2330" s="253" t="s">
        <v>1</v>
      </c>
      <c r="F2330" s="254" t="s">
        <v>439</v>
      </c>
      <c r="G2330" s="252"/>
      <c r="H2330" s="255">
        <v>4.0499999999999998</v>
      </c>
      <c r="I2330" s="256"/>
      <c r="J2330" s="252"/>
      <c r="K2330" s="252"/>
      <c r="L2330" s="257"/>
      <c r="M2330" s="258"/>
      <c r="N2330" s="259"/>
      <c r="O2330" s="259"/>
      <c r="P2330" s="259"/>
      <c r="Q2330" s="259"/>
      <c r="R2330" s="259"/>
      <c r="S2330" s="259"/>
      <c r="T2330" s="260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1" t="s">
        <v>185</v>
      </c>
      <c r="AU2330" s="261" t="s">
        <v>85</v>
      </c>
      <c r="AV2330" s="14" t="s">
        <v>85</v>
      </c>
      <c r="AW2330" s="14" t="s">
        <v>34</v>
      </c>
      <c r="AX2330" s="14" t="s">
        <v>76</v>
      </c>
      <c r="AY2330" s="261" t="s">
        <v>176</v>
      </c>
    </row>
    <row r="2331" s="14" customFormat="1">
      <c r="A2331" s="14"/>
      <c r="B2331" s="251"/>
      <c r="C2331" s="252"/>
      <c r="D2331" s="242" t="s">
        <v>185</v>
      </c>
      <c r="E2331" s="253" t="s">
        <v>1</v>
      </c>
      <c r="F2331" s="254" t="s">
        <v>440</v>
      </c>
      <c r="G2331" s="252"/>
      <c r="H2331" s="255">
        <v>10.4</v>
      </c>
      <c r="I2331" s="256"/>
      <c r="J2331" s="252"/>
      <c r="K2331" s="252"/>
      <c r="L2331" s="257"/>
      <c r="M2331" s="258"/>
      <c r="N2331" s="259"/>
      <c r="O2331" s="259"/>
      <c r="P2331" s="259"/>
      <c r="Q2331" s="259"/>
      <c r="R2331" s="259"/>
      <c r="S2331" s="259"/>
      <c r="T2331" s="260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61" t="s">
        <v>185</v>
      </c>
      <c r="AU2331" s="261" t="s">
        <v>85</v>
      </c>
      <c r="AV2331" s="14" t="s">
        <v>85</v>
      </c>
      <c r="AW2331" s="14" t="s">
        <v>34</v>
      </c>
      <c r="AX2331" s="14" t="s">
        <v>76</v>
      </c>
      <c r="AY2331" s="261" t="s">
        <v>176</v>
      </c>
    </row>
    <row r="2332" s="14" customFormat="1">
      <c r="A2332" s="14"/>
      <c r="B2332" s="251"/>
      <c r="C2332" s="252"/>
      <c r="D2332" s="242" t="s">
        <v>185</v>
      </c>
      <c r="E2332" s="253" t="s">
        <v>1</v>
      </c>
      <c r="F2332" s="254" t="s">
        <v>441</v>
      </c>
      <c r="G2332" s="252"/>
      <c r="H2332" s="255">
        <v>19.699999999999999</v>
      </c>
      <c r="I2332" s="256"/>
      <c r="J2332" s="252"/>
      <c r="K2332" s="252"/>
      <c r="L2332" s="257"/>
      <c r="M2332" s="258"/>
      <c r="N2332" s="259"/>
      <c r="O2332" s="259"/>
      <c r="P2332" s="259"/>
      <c r="Q2332" s="259"/>
      <c r="R2332" s="259"/>
      <c r="S2332" s="259"/>
      <c r="T2332" s="260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1" t="s">
        <v>185</v>
      </c>
      <c r="AU2332" s="261" t="s">
        <v>85</v>
      </c>
      <c r="AV2332" s="14" t="s">
        <v>85</v>
      </c>
      <c r="AW2332" s="14" t="s">
        <v>34</v>
      </c>
      <c r="AX2332" s="14" t="s">
        <v>76</v>
      </c>
      <c r="AY2332" s="261" t="s">
        <v>176</v>
      </c>
    </row>
    <row r="2333" s="14" customFormat="1">
      <c r="A2333" s="14"/>
      <c r="B2333" s="251"/>
      <c r="C2333" s="252"/>
      <c r="D2333" s="242" t="s">
        <v>185</v>
      </c>
      <c r="E2333" s="253" t="s">
        <v>1</v>
      </c>
      <c r="F2333" s="254" t="s">
        <v>442</v>
      </c>
      <c r="G2333" s="252"/>
      <c r="H2333" s="255">
        <v>4.2000000000000002</v>
      </c>
      <c r="I2333" s="256"/>
      <c r="J2333" s="252"/>
      <c r="K2333" s="252"/>
      <c r="L2333" s="257"/>
      <c r="M2333" s="258"/>
      <c r="N2333" s="259"/>
      <c r="O2333" s="259"/>
      <c r="P2333" s="259"/>
      <c r="Q2333" s="259"/>
      <c r="R2333" s="259"/>
      <c r="S2333" s="259"/>
      <c r="T2333" s="260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61" t="s">
        <v>185</v>
      </c>
      <c r="AU2333" s="261" t="s">
        <v>85</v>
      </c>
      <c r="AV2333" s="14" t="s">
        <v>85</v>
      </c>
      <c r="AW2333" s="14" t="s">
        <v>34</v>
      </c>
      <c r="AX2333" s="14" t="s">
        <v>76</v>
      </c>
      <c r="AY2333" s="261" t="s">
        <v>176</v>
      </c>
    </row>
    <row r="2334" s="14" customFormat="1">
      <c r="A2334" s="14"/>
      <c r="B2334" s="251"/>
      <c r="C2334" s="252"/>
      <c r="D2334" s="242" t="s">
        <v>185</v>
      </c>
      <c r="E2334" s="253" t="s">
        <v>1</v>
      </c>
      <c r="F2334" s="254" t="s">
        <v>443</v>
      </c>
      <c r="G2334" s="252"/>
      <c r="H2334" s="255">
        <v>14.25</v>
      </c>
      <c r="I2334" s="256"/>
      <c r="J2334" s="252"/>
      <c r="K2334" s="252"/>
      <c r="L2334" s="257"/>
      <c r="M2334" s="258"/>
      <c r="N2334" s="259"/>
      <c r="O2334" s="259"/>
      <c r="P2334" s="259"/>
      <c r="Q2334" s="259"/>
      <c r="R2334" s="259"/>
      <c r="S2334" s="259"/>
      <c r="T2334" s="260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61" t="s">
        <v>185</v>
      </c>
      <c r="AU2334" s="261" t="s">
        <v>85</v>
      </c>
      <c r="AV2334" s="14" t="s">
        <v>85</v>
      </c>
      <c r="AW2334" s="14" t="s">
        <v>34</v>
      </c>
      <c r="AX2334" s="14" t="s">
        <v>76</v>
      </c>
      <c r="AY2334" s="261" t="s">
        <v>176</v>
      </c>
    </row>
    <row r="2335" s="15" customFormat="1">
      <c r="A2335" s="15"/>
      <c r="B2335" s="267"/>
      <c r="C2335" s="268"/>
      <c r="D2335" s="242" t="s">
        <v>185</v>
      </c>
      <c r="E2335" s="269" t="s">
        <v>1</v>
      </c>
      <c r="F2335" s="270" t="s">
        <v>291</v>
      </c>
      <c r="G2335" s="268"/>
      <c r="H2335" s="271">
        <v>52.600000000000001</v>
      </c>
      <c r="I2335" s="272"/>
      <c r="J2335" s="268"/>
      <c r="K2335" s="268"/>
      <c r="L2335" s="273"/>
      <c r="M2335" s="274"/>
      <c r="N2335" s="275"/>
      <c r="O2335" s="275"/>
      <c r="P2335" s="275"/>
      <c r="Q2335" s="275"/>
      <c r="R2335" s="275"/>
      <c r="S2335" s="275"/>
      <c r="T2335" s="276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77" t="s">
        <v>185</v>
      </c>
      <c r="AU2335" s="277" t="s">
        <v>85</v>
      </c>
      <c r="AV2335" s="15" t="s">
        <v>177</v>
      </c>
      <c r="AW2335" s="15" t="s">
        <v>34</v>
      </c>
      <c r="AX2335" s="15" t="s">
        <v>76</v>
      </c>
      <c r="AY2335" s="277" t="s">
        <v>176</v>
      </c>
    </row>
    <row r="2336" s="13" customFormat="1">
      <c r="A2336" s="13"/>
      <c r="B2336" s="240"/>
      <c r="C2336" s="241"/>
      <c r="D2336" s="242" t="s">
        <v>185</v>
      </c>
      <c r="E2336" s="243" t="s">
        <v>1</v>
      </c>
      <c r="F2336" s="244" t="s">
        <v>403</v>
      </c>
      <c r="G2336" s="241"/>
      <c r="H2336" s="243" t="s">
        <v>1</v>
      </c>
      <c r="I2336" s="245"/>
      <c r="J2336" s="241"/>
      <c r="K2336" s="241"/>
      <c r="L2336" s="246"/>
      <c r="M2336" s="247"/>
      <c r="N2336" s="248"/>
      <c r="O2336" s="248"/>
      <c r="P2336" s="248"/>
      <c r="Q2336" s="248"/>
      <c r="R2336" s="248"/>
      <c r="S2336" s="248"/>
      <c r="T2336" s="249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50" t="s">
        <v>185</v>
      </c>
      <c r="AU2336" s="250" t="s">
        <v>85</v>
      </c>
      <c r="AV2336" s="13" t="s">
        <v>83</v>
      </c>
      <c r="AW2336" s="13" t="s">
        <v>34</v>
      </c>
      <c r="AX2336" s="13" t="s">
        <v>76</v>
      </c>
      <c r="AY2336" s="250" t="s">
        <v>176</v>
      </c>
    </row>
    <row r="2337" s="14" customFormat="1">
      <c r="A2337" s="14"/>
      <c r="B2337" s="251"/>
      <c r="C2337" s="252"/>
      <c r="D2337" s="242" t="s">
        <v>185</v>
      </c>
      <c r="E2337" s="253" t="s">
        <v>1</v>
      </c>
      <c r="F2337" s="254" t="s">
        <v>444</v>
      </c>
      <c r="G2337" s="252"/>
      <c r="H2337" s="255">
        <v>20.300000000000001</v>
      </c>
      <c r="I2337" s="256"/>
      <c r="J2337" s="252"/>
      <c r="K2337" s="252"/>
      <c r="L2337" s="257"/>
      <c r="M2337" s="258"/>
      <c r="N2337" s="259"/>
      <c r="O2337" s="259"/>
      <c r="P2337" s="259"/>
      <c r="Q2337" s="259"/>
      <c r="R2337" s="259"/>
      <c r="S2337" s="259"/>
      <c r="T2337" s="260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1" t="s">
        <v>185</v>
      </c>
      <c r="AU2337" s="261" t="s">
        <v>85</v>
      </c>
      <c r="AV2337" s="14" t="s">
        <v>85</v>
      </c>
      <c r="AW2337" s="14" t="s">
        <v>34</v>
      </c>
      <c r="AX2337" s="14" t="s">
        <v>76</v>
      </c>
      <c r="AY2337" s="261" t="s">
        <v>176</v>
      </c>
    </row>
    <row r="2338" s="14" customFormat="1">
      <c r="A2338" s="14"/>
      <c r="B2338" s="251"/>
      <c r="C2338" s="252"/>
      <c r="D2338" s="242" t="s">
        <v>185</v>
      </c>
      <c r="E2338" s="253" t="s">
        <v>1</v>
      </c>
      <c r="F2338" s="254" t="s">
        <v>445</v>
      </c>
      <c r="G2338" s="252"/>
      <c r="H2338" s="255">
        <v>17</v>
      </c>
      <c r="I2338" s="256"/>
      <c r="J2338" s="252"/>
      <c r="K2338" s="252"/>
      <c r="L2338" s="257"/>
      <c r="M2338" s="258"/>
      <c r="N2338" s="259"/>
      <c r="O2338" s="259"/>
      <c r="P2338" s="259"/>
      <c r="Q2338" s="259"/>
      <c r="R2338" s="259"/>
      <c r="S2338" s="259"/>
      <c r="T2338" s="260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61" t="s">
        <v>185</v>
      </c>
      <c r="AU2338" s="261" t="s">
        <v>85</v>
      </c>
      <c r="AV2338" s="14" t="s">
        <v>85</v>
      </c>
      <c r="AW2338" s="14" t="s">
        <v>34</v>
      </c>
      <c r="AX2338" s="14" t="s">
        <v>76</v>
      </c>
      <c r="AY2338" s="261" t="s">
        <v>176</v>
      </c>
    </row>
    <row r="2339" s="14" customFormat="1">
      <c r="A2339" s="14"/>
      <c r="B2339" s="251"/>
      <c r="C2339" s="252"/>
      <c r="D2339" s="242" t="s">
        <v>185</v>
      </c>
      <c r="E2339" s="253" t="s">
        <v>1</v>
      </c>
      <c r="F2339" s="254" t="s">
        <v>446</v>
      </c>
      <c r="G2339" s="252"/>
      <c r="H2339" s="255">
        <v>4.5999999999999996</v>
      </c>
      <c r="I2339" s="256"/>
      <c r="J2339" s="252"/>
      <c r="K2339" s="252"/>
      <c r="L2339" s="257"/>
      <c r="M2339" s="258"/>
      <c r="N2339" s="259"/>
      <c r="O2339" s="259"/>
      <c r="P2339" s="259"/>
      <c r="Q2339" s="259"/>
      <c r="R2339" s="259"/>
      <c r="S2339" s="259"/>
      <c r="T2339" s="260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1" t="s">
        <v>185</v>
      </c>
      <c r="AU2339" s="261" t="s">
        <v>85</v>
      </c>
      <c r="AV2339" s="14" t="s">
        <v>85</v>
      </c>
      <c r="AW2339" s="14" t="s">
        <v>34</v>
      </c>
      <c r="AX2339" s="14" t="s">
        <v>76</v>
      </c>
      <c r="AY2339" s="261" t="s">
        <v>176</v>
      </c>
    </row>
    <row r="2340" s="15" customFormat="1">
      <c r="A2340" s="15"/>
      <c r="B2340" s="267"/>
      <c r="C2340" s="268"/>
      <c r="D2340" s="242" t="s">
        <v>185</v>
      </c>
      <c r="E2340" s="269" t="s">
        <v>1</v>
      </c>
      <c r="F2340" s="270" t="s">
        <v>291</v>
      </c>
      <c r="G2340" s="268"/>
      <c r="H2340" s="271">
        <v>41.899999999999999</v>
      </c>
      <c r="I2340" s="272"/>
      <c r="J2340" s="268"/>
      <c r="K2340" s="268"/>
      <c r="L2340" s="273"/>
      <c r="M2340" s="274"/>
      <c r="N2340" s="275"/>
      <c r="O2340" s="275"/>
      <c r="P2340" s="275"/>
      <c r="Q2340" s="275"/>
      <c r="R2340" s="275"/>
      <c r="S2340" s="275"/>
      <c r="T2340" s="276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T2340" s="277" t="s">
        <v>185</v>
      </c>
      <c r="AU2340" s="277" t="s">
        <v>85</v>
      </c>
      <c r="AV2340" s="15" t="s">
        <v>177</v>
      </c>
      <c r="AW2340" s="15" t="s">
        <v>34</v>
      </c>
      <c r="AX2340" s="15" t="s">
        <v>76</v>
      </c>
      <c r="AY2340" s="277" t="s">
        <v>176</v>
      </c>
    </row>
    <row r="2341" s="13" customFormat="1">
      <c r="A2341" s="13"/>
      <c r="B2341" s="240"/>
      <c r="C2341" s="241"/>
      <c r="D2341" s="242" t="s">
        <v>185</v>
      </c>
      <c r="E2341" s="243" t="s">
        <v>1</v>
      </c>
      <c r="F2341" s="244" t="s">
        <v>407</v>
      </c>
      <c r="G2341" s="241"/>
      <c r="H2341" s="243" t="s">
        <v>1</v>
      </c>
      <c r="I2341" s="245"/>
      <c r="J2341" s="241"/>
      <c r="K2341" s="241"/>
      <c r="L2341" s="246"/>
      <c r="M2341" s="247"/>
      <c r="N2341" s="248"/>
      <c r="O2341" s="248"/>
      <c r="P2341" s="248"/>
      <c r="Q2341" s="248"/>
      <c r="R2341" s="248"/>
      <c r="S2341" s="248"/>
      <c r="T2341" s="24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0" t="s">
        <v>185</v>
      </c>
      <c r="AU2341" s="250" t="s">
        <v>85</v>
      </c>
      <c r="AV2341" s="13" t="s">
        <v>83</v>
      </c>
      <c r="AW2341" s="13" t="s">
        <v>34</v>
      </c>
      <c r="AX2341" s="13" t="s">
        <v>76</v>
      </c>
      <c r="AY2341" s="250" t="s">
        <v>176</v>
      </c>
    </row>
    <row r="2342" s="14" customFormat="1">
      <c r="A2342" s="14"/>
      <c r="B2342" s="251"/>
      <c r="C2342" s="252"/>
      <c r="D2342" s="242" t="s">
        <v>185</v>
      </c>
      <c r="E2342" s="253" t="s">
        <v>1</v>
      </c>
      <c r="F2342" s="254" t="s">
        <v>447</v>
      </c>
      <c r="G2342" s="252"/>
      <c r="H2342" s="255">
        <v>2.6499999999999999</v>
      </c>
      <c r="I2342" s="256"/>
      <c r="J2342" s="252"/>
      <c r="K2342" s="252"/>
      <c r="L2342" s="257"/>
      <c r="M2342" s="258"/>
      <c r="N2342" s="259"/>
      <c r="O2342" s="259"/>
      <c r="P2342" s="259"/>
      <c r="Q2342" s="259"/>
      <c r="R2342" s="259"/>
      <c r="S2342" s="259"/>
      <c r="T2342" s="260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1" t="s">
        <v>185</v>
      </c>
      <c r="AU2342" s="261" t="s">
        <v>85</v>
      </c>
      <c r="AV2342" s="14" t="s">
        <v>85</v>
      </c>
      <c r="AW2342" s="14" t="s">
        <v>34</v>
      </c>
      <c r="AX2342" s="14" t="s">
        <v>76</v>
      </c>
      <c r="AY2342" s="261" t="s">
        <v>176</v>
      </c>
    </row>
    <row r="2343" s="15" customFormat="1">
      <c r="A2343" s="15"/>
      <c r="B2343" s="267"/>
      <c r="C2343" s="268"/>
      <c r="D2343" s="242" t="s">
        <v>185</v>
      </c>
      <c r="E2343" s="269" t="s">
        <v>1</v>
      </c>
      <c r="F2343" s="270" t="s">
        <v>291</v>
      </c>
      <c r="G2343" s="268"/>
      <c r="H2343" s="271">
        <v>2.6499999999999999</v>
      </c>
      <c r="I2343" s="272"/>
      <c r="J2343" s="268"/>
      <c r="K2343" s="268"/>
      <c r="L2343" s="273"/>
      <c r="M2343" s="274"/>
      <c r="N2343" s="275"/>
      <c r="O2343" s="275"/>
      <c r="P2343" s="275"/>
      <c r="Q2343" s="275"/>
      <c r="R2343" s="275"/>
      <c r="S2343" s="275"/>
      <c r="T2343" s="276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77" t="s">
        <v>185</v>
      </c>
      <c r="AU2343" s="277" t="s">
        <v>85</v>
      </c>
      <c r="AV2343" s="15" t="s">
        <v>177</v>
      </c>
      <c r="AW2343" s="15" t="s">
        <v>34</v>
      </c>
      <c r="AX2343" s="15" t="s">
        <v>76</v>
      </c>
      <c r="AY2343" s="277" t="s">
        <v>176</v>
      </c>
    </row>
    <row r="2344" s="13" customFormat="1">
      <c r="A2344" s="13"/>
      <c r="B2344" s="240"/>
      <c r="C2344" s="241"/>
      <c r="D2344" s="242" t="s">
        <v>185</v>
      </c>
      <c r="E2344" s="243" t="s">
        <v>1</v>
      </c>
      <c r="F2344" s="244" t="s">
        <v>477</v>
      </c>
      <c r="G2344" s="241"/>
      <c r="H2344" s="243" t="s">
        <v>1</v>
      </c>
      <c r="I2344" s="245"/>
      <c r="J2344" s="241"/>
      <c r="K2344" s="241"/>
      <c r="L2344" s="246"/>
      <c r="M2344" s="247"/>
      <c r="N2344" s="248"/>
      <c r="O2344" s="248"/>
      <c r="P2344" s="248"/>
      <c r="Q2344" s="248"/>
      <c r="R2344" s="248"/>
      <c r="S2344" s="248"/>
      <c r="T2344" s="249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50" t="s">
        <v>185</v>
      </c>
      <c r="AU2344" s="250" t="s">
        <v>85</v>
      </c>
      <c r="AV2344" s="13" t="s">
        <v>83</v>
      </c>
      <c r="AW2344" s="13" t="s">
        <v>34</v>
      </c>
      <c r="AX2344" s="13" t="s">
        <v>76</v>
      </c>
      <c r="AY2344" s="250" t="s">
        <v>176</v>
      </c>
    </row>
    <row r="2345" s="14" customFormat="1">
      <c r="A2345" s="14"/>
      <c r="B2345" s="251"/>
      <c r="C2345" s="252"/>
      <c r="D2345" s="242" t="s">
        <v>185</v>
      </c>
      <c r="E2345" s="253" t="s">
        <v>1</v>
      </c>
      <c r="F2345" s="254" t="s">
        <v>533</v>
      </c>
      <c r="G2345" s="252"/>
      <c r="H2345" s="255">
        <v>16.850000000000001</v>
      </c>
      <c r="I2345" s="256"/>
      <c r="J2345" s="252"/>
      <c r="K2345" s="252"/>
      <c r="L2345" s="257"/>
      <c r="M2345" s="258"/>
      <c r="N2345" s="259"/>
      <c r="O2345" s="259"/>
      <c r="P2345" s="259"/>
      <c r="Q2345" s="259"/>
      <c r="R2345" s="259"/>
      <c r="S2345" s="259"/>
      <c r="T2345" s="260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61" t="s">
        <v>185</v>
      </c>
      <c r="AU2345" s="261" t="s">
        <v>85</v>
      </c>
      <c r="AV2345" s="14" t="s">
        <v>85</v>
      </c>
      <c r="AW2345" s="14" t="s">
        <v>34</v>
      </c>
      <c r="AX2345" s="14" t="s">
        <v>76</v>
      </c>
      <c r="AY2345" s="261" t="s">
        <v>176</v>
      </c>
    </row>
    <row r="2346" s="14" customFormat="1">
      <c r="A2346" s="14"/>
      <c r="B2346" s="251"/>
      <c r="C2346" s="252"/>
      <c r="D2346" s="242" t="s">
        <v>185</v>
      </c>
      <c r="E2346" s="253" t="s">
        <v>1</v>
      </c>
      <c r="F2346" s="254" t="s">
        <v>534</v>
      </c>
      <c r="G2346" s="252"/>
      <c r="H2346" s="255">
        <v>18.100000000000001</v>
      </c>
      <c r="I2346" s="256"/>
      <c r="J2346" s="252"/>
      <c r="K2346" s="252"/>
      <c r="L2346" s="257"/>
      <c r="M2346" s="258"/>
      <c r="N2346" s="259"/>
      <c r="O2346" s="259"/>
      <c r="P2346" s="259"/>
      <c r="Q2346" s="259"/>
      <c r="R2346" s="259"/>
      <c r="S2346" s="259"/>
      <c r="T2346" s="260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1" t="s">
        <v>185</v>
      </c>
      <c r="AU2346" s="261" t="s">
        <v>85</v>
      </c>
      <c r="AV2346" s="14" t="s">
        <v>85</v>
      </c>
      <c r="AW2346" s="14" t="s">
        <v>34</v>
      </c>
      <c r="AX2346" s="14" t="s">
        <v>76</v>
      </c>
      <c r="AY2346" s="261" t="s">
        <v>176</v>
      </c>
    </row>
    <row r="2347" s="15" customFormat="1">
      <c r="A2347" s="15"/>
      <c r="B2347" s="267"/>
      <c r="C2347" s="268"/>
      <c r="D2347" s="242" t="s">
        <v>185</v>
      </c>
      <c r="E2347" s="269" t="s">
        <v>1</v>
      </c>
      <c r="F2347" s="270" t="s">
        <v>291</v>
      </c>
      <c r="G2347" s="268"/>
      <c r="H2347" s="271">
        <v>34.950000000000003</v>
      </c>
      <c r="I2347" s="272"/>
      <c r="J2347" s="268"/>
      <c r="K2347" s="268"/>
      <c r="L2347" s="273"/>
      <c r="M2347" s="274"/>
      <c r="N2347" s="275"/>
      <c r="O2347" s="275"/>
      <c r="P2347" s="275"/>
      <c r="Q2347" s="275"/>
      <c r="R2347" s="275"/>
      <c r="S2347" s="275"/>
      <c r="T2347" s="276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77" t="s">
        <v>185</v>
      </c>
      <c r="AU2347" s="277" t="s">
        <v>85</v>
      </c>
      <c r="AV2347" s="15" t="s">
        <v>177</v>
      </c>
      <c r="AW2347" s="15" t="s">
        <v>34</v>
      </c>
      <c r="AX2347" s="15" t="s">
        <v>76</v>
      </c>
      <c r="AY2347" s="277" t="s">
        <v>176</v>
      </c>
    </row>
    <row r="2348" s="13" customFormat="1">
      <c r="A2348" s="13"/>
      <c r="B2348" s="240"/>
      <c r="C2348" s="241"/>
      <c r="D2348" s="242" t="s">
        <v>185</v>
      </c>
      <c r="E2348" s="243" t="s">
        <v>1</v>
      </c>
      <c r="F2348" s="244" t="s">
        <v>480</v>
      </c>
      <c r="G2348" s="241"/>
      <c r="H2348" s="243" t="s">
        <v>1</v>
      </c>
      <c r="I2348" s="245"/>
      <c r="J2348" s="241"/>
      <c r="K2348" s="241"/>
      <c r="L2348" s="246"/>
      <c r="M2348" s="247"/>
      <c r="N2348" s="248"/>
      <c r="O2348" s="248"/>
      <c r="P2348" s="248"/>
      <c r="Q2348" s="248"/>
      <c r="R2348" s="248"/>
      <c r="S2348" s="248"/>
      <c r="T2348" s="24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50" t="s">
        <v>185</v>
      </c>
      <c r="AU2348" s="250" t="s">
        <v>85</v>
      </c>
      <c r="AV2348" s="13" t="s">
        <v>83</v>
      </c>
      <c r="AW2348" s="13" t="s">
        <v>34</v>
      </c>
      <c r="AX2348" s="13" t="s">
        <v>76</v>
      </c>
      <c r="AY2348" s="250" t="s">
        <v>176</v>
      </c>
    </row>
    <row r="2349" s="14" customFormat="1">
      <c r="A2349" s="14"/>
      <c r="B2349" s="251"/>
      <c r="C2349" s="252"/>
      <c r="D2349" s="242" t="s">
        <v>185</v>
      </c>
      <c r="E2349" s="253" t="s">
        <v>1</v>
      </c>
      <c r="F2349" s="254" t="s">
        <v>525</v>
      </c>
      <c r="G2349" s="252"/>
      <c r="H2349" s="255">
        <v>34.200000000000003</v>
      </c>
      <c r="I2349" s="256"/>
      <c r="J2349" s="252"/>
      <c r="K2349" s="252"/>
      <c r="L2349" s="257"/>
      <c r="M2349" s="258"/>
      <c r="N2349" s="259"/>
      <c r="O2349" s="259"/>
      <c r="P2349" s="259"/>
      <c r="Q2349" s="259"/>
      <c r="R2349" s="259"/>
      <c r="S2349" s="259"/>
      <c r="T2349" s="260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1" t="s">
        <v>185</v>
      </c>
      <c r="AU2349" s="261" t="s">
        <v>85</v>
      </c>
      <c r="AV2349" s="14" t="s">
        <v>85</v>
      </c>
      <c r="AW2349" s="14" t="s">
        <v>34</v>
      </c>
      <c r="AX2349" s="14" t="s">
        <v>76</v>
      </c>
      <c r="AY2349" s="261" t="s">
        <v>176</v>
      </c>
    </row>
    <row r="2350" s="14" customFormat="1">
      <c r="A2350" s="14"/>
      <c r="B2350" s="251"/>
      <c r="C2350" s="252"/>
      <c r="D2350" s="242" t="s">
        <v>185</v>
      </c>
      <c r="E2350" s="253" t="s">
        <v>1</v>
      </c>
      <c r="F2350" s="254" t="s">
        <v>527</v>
      </c>
      <c r="G2350" s="252"/>
      <c r="H2350" s="255">
        <v>14.699999999999999</v>
      </c>
      <c r="I2350" s="256"/>
      <c r="J2350" s="252"/>
      <c r="K2350" s="252"/>
      <c r="L2350" s="257"/>
      <c r="M2350" s="258"/>
      <c r="N2350" s="259"/>
      <c r="O2350" s="259"/>
      <c r="P2350" s="259"/>
      <c r="Q2350" s="259"/>
      <c r="R2350" s="259"/>
      <c r="S2350" s="259"/>
      <c r="T2350" s="260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61" t="s">
        <v>185</v>
      </c>
      <c r="AU2350" s="261" t="s">
        <v>85</v>
      </c>
      <c r="AV2350" s="14" t="s">
        <v>85</v>
      </c>
      <c r="AW2350" s="14" t="s">
        <v>34</v>
      </c>
      <c r="AX2350" s="14" t="s">
        <v>76</v>
      </c>
      <c r="AY2350" s="261" t="s">
        <v>176</v>
      </c>
    </row>
    <row r="2351" s="14" customFormat="1">
      <c r="A2351" s="14"/>
      <c r="B2351" s="251"/>
      <c r="C2351" s="252"/>
      <c r="D2351" s="242" t="s">
        <v>185</v>
      </c>
      <c r="E2351" s="253" t="s">
        <v>1</v>
      </c>
      <c r="F2351" s="254" t="s">
        <v>528</v>
      </c>
      <c r="G2351" s="252"/>
      <c r="H2351" s="255">
        <v>15</v>
      </c>
      <c r="I2351" s="256"/>
      <c r="J2351" s="252"/>
      <c r="K2351" s="252"/>
      <c r="L2351" s="257"/>
      <c r="M2351" s="258"/>
      <c r="N2351" s="259"/>
      <c r="O2351" s="259"/>
      <c r="P2351" s="259"/>
      <c r="Q2351" s="259"/>
      <c r="R2351" s="259"/>
      <c r="S2351" s="259"/>
      <c r="T2351" s="260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1" t="s">
        <v>185</v>
      </c>
      <c r="AU2351" s="261" t="s">
        <v>85</v>
      </c>
      <c r="AV2351" s="14" t="s">
        <v>85</v>
      </c>
      <c r="AW2351" s="14" t="s">
        <v>34</v>
      </c>
      <c r="AX2351" s="14" t="s">
        <v>76</v>
      </c>
      <c r="AY2351" s="261" t="s">
        <v>176</v>
      </c>
    </row>
    <row r="2352" s="14" customFormat="1">
      <c r="A2352" s="14"/>
      <c r="B2352" s="251"/>
      <c r="C2352" s="252"/>
      <c r="D2352" s="242" t="s">
        <v>185</v>
      </c>
      <c r="E2352" s="253" t="s">
        <v>1</v>
      </c>
      <c r="F2352" s="254" t="s">
        <v>529</v>
      </c>
      <c r="G2352" s="252"/>
      <c r="H2352" s="255">
        <v>15.6</v>
      </c>
      <c r="I2352" s="256"/>
      <c r="J2352" s="252"/>
      <c r="K2352" s="252"/>
      <c r="L2352" s="257"/>
      <c r="M2352" s="258"/>
      <c r="N2352" s="259"/>
      <c r="O2352" s="259"/>
      <c r="P2352" s="259"/>
      <c r="Q2352" s="259"/>
      <c r="R2352" s="259"/>
      <c r="S2352" s="259"/>
      <c r="T2352" s="260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61" t="s">
        <v>185</v>
      </c>
      <c r="AU2352" s="261" t="s">
        <v>85</v>
      </c>
      <c r="AV2352" s="14" t="s">
        <v>85</v>
      </c>
      <c r="AW2352" s="14" t="s">
        <v>34</v>
      </c>
      <c r="AX2352" s="14" t="s">
        <v>76</v>
      </c>
      <c r="AY2352" s="261" t="s">
        <v>176</v>
      </c>
    </row>
    <row r="2353" s="15" customFormat="1">
      <c r="A2353" s="15"/>
      <c r="B2353" s="267"/>
      <c r="C2353" s="268"/>
      <c r="D2353" s="242" t="s">
        <v>185</v>
      </c>
      <c r="E2353" s="269" t="s">
        <v>1</v>
      </c>
      <c r="F2353" s="270" t="s">
        <v>291</v>
      </c>
      <c r="G2353" s="268"/>
      <c r="H2353" s="271">
        <v>79.5</v>
      </c>
      <c r="I2353" s="272"/>
      <c r="J2353" s="268"/>
      <c r="K2353" s="268"/>
      <c r="L2353" s="273"/>
      <c r="M2353" s="274"/>
      <c r="N2353" s="275"/>
      <c r="O2353" s="275"/>
      <c r="P2353" s="275"/>
      <c r="Q2353" s="275"/>
      <c r="R2353" s="275"/>
      <c r="S2353" s="275"/>
      <c r="T2353" s="276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77" t="s">
        <v>185</v>
      </c>
      <c r="AU2353" s="277" t="s">
        <v>85</v>
      </c>
      <c r="AV2353" s="15" t="s">
        <v>177</v>
      </c>
      <c r="AW2353" s="15" t="s">
        <v>34</v>
      </c>
      <c r="AX2353" s="15" t="s">
        <v>76</v>
      </c>
      <c r="AY2353" s="277" t="s">
        <v>176</v>
      </c>
    </row>
    <row r="2354" s="13" customFormat="1">
      <c r="A2354" s="13"/>
      <c r="B2354" s="240"/>
      <c r="C2354" s="241"/>
      <c r="D2354" s="242" t="s">
        <v>185</v>
      </c>
      <c r="E2354" s="243" t="s">
        <v>1</v>
      </c>
      <c r="F2354" s="244" t="s">
        <v>485</v>
      </c>
      <c r="G2354" s="241"/>
      <c r="H2354" s="243" t="s">
        <v>1</v>
      </c>
      <c r="I2354" s="245"/>
      <c r="J2354" s="241"/>
      <c r="K2354" s="241"/>
      <c r="L2354" s="246"/>
      <c r="M2354" s="247"/>
      <c r="N2354" s="248"/>
      <c r="O2354" s="248"/>
      <c r="P2354" s="248"/>
      <c r="Q2354" s="248"/>
      <c r="R2354" s="248"/>
      <c r="S2354" s="248"/>
      <c r="T2354" s="24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50" t="s">
        <v>185</v>
      </c>
      <c r="AU2354" s="250" t="s">
        <v>85</v>
      </c>
      <c r="AV2354" s="13" t="s">
        <v>83</v>
      </c>
      <c r="AW2354" s="13" t="s">
        <v>34</v>
      </c>
      <c r="AX2354" s="13" t="s">
        <v>76</v>
      </c>
      <c r="AY2354" s="250" t="s">
        <v>176</v>
      </c>
    </row>
    <row r="2355" s="14" customFormat="1">
      <c r="A2355" s="14"/>
      <c r="B2355" s="251"/>
      <c r="C2355" s="252"/>
      <c r="D2355" s="242" t="s">
        <v>185</v>
      </c>
      <c r="E2355" s="253" t="s">
        <v>1</v>
      </c>
      <c r="F2355" s="254" t="s">
        <v>526</v>
      </c>
      <c r="G2355" s="252"/>
      <c r="H2355" s="255">
        <v>2.2000000000000002</v>
      </c>
      <c r="I2355" s="256"/>
      <c r="J2355" s="252"/>
      <c r="K2355" s="252"/>
      <c r="L2355" s="257"/>
      <c r="M2355" s="258"/>
      <c r="N2355" s="259"/>
      <c r="O2355" s="259"/>
      <c r="P2355" s="259"/>
      <c r="Q2355" s="259"/>
      <c r="R2355" s="259"/>
      <c r="S2355" s="259"/>
      <c r="T2355" s="260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1" t="s">
        <v>185</v>
      </c>
      <c r="AU2355" s="261" t="s">
        <v>85</v>
      </c>
      <c r="AV2355" s="14" t="s">
        <v>85</v>
      </c>
      <c r="AW2355" s="14" t="s">
        <v>34</v>
      </c>
      <c r="AX2355" s="14" t="s">
        <v>76</v>
      </c>
      <c r="AY2355" s="261" t="s">
        <v>176</v>
      </c>
    </row>
    <row r="2356" s="15" customFormat="1">
      <c r="A2356" s="15"/>
      <c r="B2356" s="267"/>
      <c r="C2356" s="268"/>
      <c r="D2356" s="242" t="s">
        <v>185</v>
      </c>
      <c r="E2356" s="269" t="s">
        <v>1</v>
      </c>
      <c r="F2356" s="270" t="s">
        <v>291</v>
      </c>
      <c r="G2356" s="268"/>
      <c r="H2356" s="271">
        <v>2.2000000000000002</v>
      </c>
      <c r="I2356" s="272"/>
      <c r="J2356" s="268"/>
      <c r="K2356" s="268"/>
      <c r="L2356" s="273"/>
      <c r="M2356" s="274"/>
      <c r="N2356" s="275"/>
      <c r="O2356" s="275"/>
      <c r="P2356" s="275"/>
      <c r="Q2356" s="275"/>
      <c r="R2356" s="275"/>
      <c r="S2356" s="275"/>
      <c r="T2356" s="276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77" t="s">
        <v>185</v>
      </c>
      <c r="AU2356" s="277" t="s">
        <v>85</v>
      </c>
      <c r="AV2356" s="15" t="s">
        <v>177</v>
      </c>
      <c r="AW2356" s="15" t="s">
        <v>34</v>
      </c>
      <c r="AX2356" s="15" t="s">
        <v>76</v>
      </c>
      <c r="AY2356" s="277" t="s">
        <v>176</v>
      </c>
    </row>
    <row r="2357" s="16" customFormat="1">
      <c r="A2357" s="16"/>
      <c r="B2357" s="278"/>
      <c r="C2357" s="279"/>
      <c r="D2357" s="242" t="s">
        <v>185</v>
      </c>
      <c r="E2357" s="280" t="s">
        <v>1</v>
      </c>
      <c r="F2357" s="281" t="s">
        <v>307</v>
      </c>
      <c r="G2357" s="279"/>
      <c r="H2357" s="282">
        <v>213.80000000000001</v>
      </c>
      <c r="I2357" s="283"/>
      <c r="J2357" s="279"/>
      <c r="K2357" s="279"/>
      <c r="L2357" s="284"/>
      <c r="M2357" s="285"/>
      <c r="N2357" s="286"/>
      <c r="O2357" s="286"/>
      <c r="P2357" s="286"/>
      <c r="Q2357" s="286"/>
      <c r="R2357" s="286"/>
      <c r="S2357" s="286"/>
      <c r="T2357" s="287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T2357" s="288" t="s">
        <v>185</v>
      </c>
      <c r="AU2357" s="288" t="s">
        <v>85</v>
      </c>
      <c r="AV2357" s="16" t="s">
        <v>183</v>
      </c>
      <c r="AW2357" s="16" t="s">
        <v>34</v>
      </c>
      <c r="AX2357" s="16" t="s">
        <v>83</v>
      </c>
      <c r="AY2357" s="288" t="s">
        <v>176</v>
      </c>
    </row>
    <row r="2358" s="2" customFormat="1" ht="24.15" customHeight="1">
      <c r="A2358" s="39"/>
      <c r="B2358" s="40"/>
      <c r="C2358" s="227" t="s">
        <v>2086</v>
      </c>
      <c r="D2358" s="227" t="s">
        <v>179</v>
      </c>
      <c r="E2358" s="228" t="s">
        <v>2087</v>
      </c>
      <c r="F2358" s="229" t="s">
        <v>2088</v>
      </c>
      <c r="G2358" s="230" t="s">
        <v>243</v>
      </c>
      <c r="H2358" s="231">
        <v>213.80000000000001</v>
      </c>
      <c r="I2358" s="232"/>
      <c r="J2358" s="233">
        <f>ROUND(I2358*H2358,2)</f>
        <v>0</v>
      </c>
      <c r="K2358" s="229" t="s">
        <v>225</v>
      </c>
      <c r="L2358" s="45"/>
      <c r="M2358" s="234" t="s">
        <v>1</v>
      </c>
      <c r="N2358" s="235" t="s">
        <v>41</v>
      </c>
      <c r="O2358" s="92"/>
      <c r="P2358" s="236">
        <f>O2358*H2358</f>
        <v>0</v>
      </c>
      <c r="Q2358" s="236">
        <v>3.0000000000000001E-05</v>
      </c>
      <c r="R2358" s="236">
        <f>Q2358*H2358</f>
        <v>0.0064140000000000004</v>
      </c>
      <c r="S2358" s="236">
        <v>0</v>
      </c>
      <c r="T2358" s="237">
        <f>S2358*H2358</f>
        <v>0</v>
      </c>
      <c r="U2358" s="39"/>
      <c r="V2358" s="39"/>
      <c r="W2358" s="39"/>
      <c r="X2358" s="39"/>
      <c r="Y2358" s="39"/>
      <c r="Z2358" s="39"/>
      <c r="AA2358" s="39"/>
      <c r="AB2358" s="39"/>
      <c r="AC2358" s="39"/>
      <c r="AD2358" s="39"/>
      <c r="AE2358" s="39"/>
      <c r="AR2358" s="238" t="s">
        <v>324</v>
      </c>
      <c r="AT2358" s="238" t="s">
        <v>179</v>
      </c>
      <c r="AU2358" s="238" t="s">
        <v>85</v>
      </c>
      <c r="AY2358" s="18" t="s">
        <v>176</v>
      </c>
      <c r="BE2358" s="239">
        <f>IF(N2358="základní",J2358,0)</f>
        <v>0</v>
      </c>
      <c r="BF2358" s="239">
        <f>IF(N2358="snížená",J2358,0)</f>
        <v>0</v>
      </c>
      <c r="BG2358" s="239">
        <f>IF(N2358="zákl. přenesená",J2358,0)</f>
        <v>0</v>
      </c>
      <c r="BH2358" s="239">
        <f>IF(N2358="sníž. přenesená",J2358,0)</f>
        <v>0</v>
      </c>
      <c r="BI2358" s="239">
        <f>IF(N2358="nulová",J2358,0)</f>
        <v>0</v>
      </c>
      <c r="BJ2358" s="18" t="s">
        <v>83</v>
      </c>
      <c r="BK2358" s="239">
        <f>ROUND(I2358*H2358,2)</f>
        <v>0</v>
      </c>
      <c r="BL2358" s="18" t="s">
        <v>324</v>
      </c>
      <c r="BM2358" s="238" t="s">
        <v>2089</v>
      </c>
    </row>
    <row r="2359" s="2" customFormat="1">
      <c r="A2359" s="39"/>
      <c r="B2359" s="40"/>
      <c r="C2359" s="41"/>
      <c r="D2359" s="262" t="s">
        <v>194</v>
      </c>
      <c r="E2359" s="41"/>
      <c r="F2359" s="263" t="s">
        <v>2090</v>
      </c>
      <c r="G2359" s="41"/>
      <c r="H2359" s="41"/>
      <c r="I2359" s="264"/>
      <c r="J2359" s="41"/>
      <c r="K2359" s="41"/>
      <c r="L2359" s="45"/>
      <c r="M2359" s="265"/>
      <c r="N2359" s="266"/>
      <c r="O2359" s="92"/>
      <c r="P2359" s="92"/>
      <c r="Q2359" s="92"/>
      <c r="R2359" s="92"/>
      <c r="S2359" s="92"/>
      <c r="T2359" s="93"/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T2359" s="18" t="s">
        <v>194</v>
      </c>
      <c r="AU2359" s="18" t="s">
        <v>85</v>
      </c>
    </row>
    <row r="2360" s="13" customFormat="1">
      <c r="A2360" s="13"/>
      <c r="B2360" s="240"/>
      <c r="C2360" s="241"/>
      <c r="D2360" s="242" t="s">
        <v>185</v>
      </c>
      <c r="E2360" s="243" t="s">
        <v>1</v>
      </c>
      <c r="F2360" s="244" t="s">
        <v>207</v>
      </c>
      <c r="G2360" s="241"/>
      <c r="H2360" s="243" t="s">
        <v>1</v>
      </c>
      <c r="I2360" s="245"/>
      <c r="J2360" s="241"/>
      <c r="K2360" s="241"/>
      <c r="L2360" s="246"/>
      <c r="M2360" s="247"/>
      <c r="N2360" s="248"/>
      <c r="O2360" s="248"/>
      <c r="P2360" s="248"/>
      <c r="Q2360" s="248"/>
      <c r="R2360" s="248"/>
      <c r="S2360" s="248"/>
      <c r="T2360" s="249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50" t="s">
        <v>185</v>
      </c>
      <c r="AU2360" s="250" t="s">
        <v>85</v>
      </c>
      <c r="AV2360" s="13" t="s">
        <v>83</v>
      </c>
      <c r="AW2360" s="13" t="s">
        <v>34</v>
      </c>
      <c r="AX2360" s="13" t="s">
        <v>76</v>
      </c>
      <c r="AY2360" s="250" t="s">
        <v>176</v>
      </c>
    </row>
    <row r="2361" s="13" customFormat="1">
      <c r="A2361" s="13"/>
      <c r="B2361" s="240"/>
      <c r="C2361" s="241"/>
      <c r="D2361" s="242" t="s">
        <v>185</v>
      </c>
      <c r="E2361" s="243" t="s">
        <v>1</v>
      </c>
      <c r="F2361" s="244" t="s">
        <v>281</v>
      </c>
      <c r="G2361" s="241"/>
      <c r="H2361" s="243" t="s">
        <v>1</v>
      </c>
      <c r="I2361" s="245"/>
      <c r="J2361" s="241"/>
      <c r="K2361" s="241"/>
      <c r="L2361" s="246"/>
      <c r="M2361" s="247"/>
      <c r="N2361" s="248"/>
      <c r="O2361" s="248"/>
      <c r="P2361" s="248"/>
      <c r="Q2361" s="248"/>
      <c r="R2361" s="248"/>
      <c r="S2361" s="248"/>
      <c r="T2361" s="249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50" t="s">
        <v>185</v>
      </c>
      <c r="AU2361" s="250" t="s">
        <v>85</v>
      </c>
      <c r="AV2361" s="13" t="s">
        <v>83</v>
      </c>
      <c r="AW2361" s="13" t="s">
        <v>34</v>
      </c>
      <c r="AX2361" s="13" t="s">
        <v>76</v>
      </c>
      <c r="AY2361" s="250" t="s">
        <v>176</v>
      </c>
    </row>
    <row r="2362" s="13" customFormat="1">
      <c r="A2362" s="13"/>
      <c r="B2362" s="240"/>
      <c r="C2362" s="241"/>
      <c r="D2362" s="242" t="s">
        <v>185</v>
      </c>
      <c r="E2362" s="243" t="s">
        <v>1</v>
      </c>
      <c r="F2362" s="244" t="s">
        <v>188</v>
      </c>
      <c r="G2362" s="241"/>
      <c r="H2362" s="243" t="s">
        <v>1</v>
      </c>
      <c r="I2362" s="245"/>
      <c r="J2362" s="241"/>
      <c r="K2362" s="241"/>
      <c r="L2362" s="246"/>
      <c r="M2362" s="247"/>
      <c r="N2362" s="248"/>
      <c r="O2362" s="248"/>
      <c r="P2362" s="248"/>
      <c r="Q2362" s="248"/>
      <c r="R2362" s="248"/>
      <c r="S2362" s="248"/>
      <c r="T2362" s="249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50" t="s">
        <v>185</v>
      </c>
      <c r="AU2362" s="250" t="s">
        <v>85</v>
      </c>
      <c r="AV2362" s="13" t="s">
        <v>83</v>
      </c>
      <c r="AW2362" s="13" t="s">
        <v>34</v>
      </c>
      <c r="AX2362" s="13" t="s">
        <v>76</v>
      </c>
      <c r="AY2362" s="250" t="s">
        <v>176</v>
      </c>
    </row>
    <row r="2363" s="13" customFormat="1">
      <c r="A2363" s="13"/>
      <c r="B2363" s="240"/>
      <c r="C2363" s="241"/>
      <c r="D2363" s="242" t="s">
        <v>185</v>
      </c>
      <c r="E2363" s="243" t="s">
        <v>1</v>
      </c>
      <c r="F2363" s="244" t="s">
        <v>467</v>
      </c>
      <c r="G2363" s="241"/>
      <c r="H2363" s="243" t="s">
        <v>1</v>
      </c>
      <c r="I2363" s="245"/>
      <c r="J2363" s="241"/>
      <c r="K2363" s="241"/>
      <c r="L2363" s="246"/>
      <c r="M2363" s="247"/>
      <c r="N2363" s="248"/>
      <c r="O2363" s="248"/>
      <c r="P2363" s="248"/>
      <c r="Q2363" s="248"/>
      <c r="R2363" s="248"/>
      <c r="S2363" s="248"/>
      <c r="T2363" s="249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0" t="s">
        <v>185</v>
      </c>
      <c r="AU2363" s="250" t="s">
        <v>85</v>
      </c>
      <c r="AV2363" s="13" t="s">
        <v>83</v>
      </c>
      <c r="AW2363" s="13" t="s">
        <v>34</v>
      </c>
      <c r="AX2363" s="13" t="s">
        <v>76</v>
      </c>
      <c r="AY2363" s="250" t="s">
        <v>176</v>
      </c>
    </row>
    <row r="2364" s="13" customFormat="1">
      <c r="A2364" s="13"/>
      <c r="B2364" s="240"/>
      <c r="C2364" s="241"/>
      <c r="D2364" s="242" t="s">
        <v>185</v>
      </c>
      <c r="E2364" s="243" t="s">
        <v>1</v>
      </c>
      <c r="F2364" s="244" t="s">
        <v>397</v>
      </c>
      <c r="G2364" s="241"/>
      <c r="H2364" s="243" t="s">
        <v>1</v>
      </c>
      <c r="I2364" s="245"/>
      <c r="J2364" s="241"/>
      <c r="K2364" s="241"/>
      <c r="L2364" s="246"/>
      <c r="M2364" s="247"/>
      <c r="N2364" s="248"/>
      <c r="O2364" s="248"/>
      <c r="P2364" s="248"/>
      <c r="Q2364" s="248"/>
      <c r="R2364" s="248"/>
      <c r="S2364" s="248"/>
      <c r="T2364" s="249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0" t="s">
        <v>185</v>
      </c>
      <c r="AU2364" s="250" t="s">
        <v>85</v>
      </c>
      <c r="AV2364" s="13" t="s">
        <v>83</v>
      </c>
      <c r="AW2364" s="13" t="s">
        <v>34</v>
      </c>
      <c r="AX2364" s="13" t="s">
        <v>76</v>
      </c>
      <c r="AY2364" s="250" t="s">
        <v>176</v>
      </c>
    </row>
    <row r="2365" s="14" customFormat="1">
      <c r="A2365" s="14"/>
      <c r="B2365" s="251"/>
      <c r="C2365" s="252"/>
      <c r="D2365" s="242" t="s">
        <v>185</v>
      </c>
      <c r="E2365" s="253" t="s">
        <v>1</v>
      </c>
      <c r="F2365" s="254" t="s">
        <v>439</v>
      </c>
      <c r="G2365" s="252"/>
      <c r="H2365" s="255">
        <v>4.0499999999999998</v>
      </c>
      <c r="I2365" s="256"/>
      <c r="J2365" s="252"/>
      <c r="K2365" s="252"/>
      <c r="L2365" s="257"/>
      <c r="M2365" s="258"/>
      <c r="N2365" s="259"/>
      <c r="O2365" s="259"/>
      <c r="P2365" s="259"/>
      <c r="Q2365" s="259"/>
      <c r="R2365" s="259"/>
      <c r="S2365" s="259"/>
      <c r="T2365" s="260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1" t="s">
        <v>185</v>
      </c>
      <c r="AU2365" s="261" t="s">
        <v>85</v>
      </c>
      <c r="AV2365" s="14" t="s">
        <v>85</v>
      </c>
      <c r="AW2365" s="14" t="s">
        <v>34</v>
      </c>
      <c r="AX2365" s="14" t="s">
        <v>76</v>
      </c>
      <c r="AY2365" s="261" t="s">
        <v>176</v>
      </c>
    </row>
    <row r="2366" s="14" customFormat="1">
      <c r="A2366" s="14"/>
      <c r="B2366" s="251"/>
      <c r="C2366" s="252"/>
      <c r="D2366" s="242" t="s">
        <v>185</v>
      </c>
      <c r="E2366" s="253" t="s">
        <v>1</v>
      </c>
      <c r="F2366" s="254" t="s">
        <v>440</v>
      </c>
      <c r="G2366" s="252"/>
      <c r="H2366" s="255">
        <v>10.4</v>
      </c>
      <c r="I2366" s="256"/>
      <c r="J2366" s="252"/>
      <c r="K2366" s="252"/>
      <c r="L2366" s="257"/>
      <c r="M2366" s="258"/>
      <c r="N2366" s="259"/>
      <c r="O2366" s="259"/>
      <c r="P2366" s="259"/>
      <c r="Q2366" s="259"/>
      <c r="R2366" s="259"/>
      <c r="S2366" s="259"/>
      <c r="T2366" s="260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61" t="s">
        <v>185</v>
      </c>
      <c r="AU2366" s="261" t="s">
        <v>85</v>
      </c>
      <c r="AV2366" s="14" t="s">
        <v>85</v>
      </c>
      <c r="AW2366" s="14" t="s">
        <v>34</v>
      </c>
      <c r="AX2366" s="14" t="s">
        <v>76</v>
      </c>
      <c r="AY2366" s="261" t="s">
        <v>176</v>
      </c>
    </row>
    <row r="2367" s="14" customFormat="1">
      <c r="A2367" s="14"/>
      <c r="B2367" s="251"/>
      <c r="C2367" s="252"/>
      <c r="D2367" s="242" t="s">
        <v>185</v>
      </c>
      <c r="E2367" s="253" t="s">
        <v>1</v>
      </c>
      <c r="F2367" s="254" t="s">
        <v>441</v>
      </c>
      <c r="G2367" s="252"/>
      <c r="H2367" s="255">
        <v>19.699999999999999</v>
      </c>
      <c r="I2367" s="256"/>
      <c r="J2367" s="252"/>
      <c r="K2367" s="252"/>
      <c r="L2367" s="257"/>
      <c r="M2367" s="258"/>
      <c r="N2367" s="259"/>
      <c r="O2367" s="259"/>
      <c r="P2367" s="259"/>
      <c r="Q2367" s="259"/>
      <c r="R2367" s="259"/>
      <c r="S2367" s="259"/>
      <c r="T2367" s="260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61" t="s">
        <v>185</v>
      </c>
      <c r="AU2367" s="261" t="s">
        <v>85</v>
      </c>
      <c r="AV2367" s="14" t="s">
        <v>85</v>
      </c>
      <c r="AW2367" s="14" t="s">
        <v>34</v>
      </c>
      <c r="AX2367" s="14" t="s">
        <v>76</v>
      </c>
      <c r="AY2367" s="261" t="s">
        <v>176</v>
      </c>
    </row>
    <row r="2368" s="14" customFormat="1">
      <c r="A2368" s="14"/>
      <c r="B2368" s="251"/>
      <c r="C2368" s="252"/>
      <c r="D2368" s="242" t="s">
        <v>185</v>
      </c>
      <c r="E2368" s="253" t="s">
        <v>1</v>
      </c>
      <c r="F2368" s="254" t="s">
        <v>442</v>
      </c>
      <c r="G2368" s="252"/>
      <c r="H2368" s="255">
        <v>4.2000000000000002</v>
      </c>
      <c r="I2368" s="256"/>
      <c r="J2368" s="252"/>
      <c r="K2368" s="252"/>
      <c r="L2368" s="257"/>
      <c r="M2368" s="258"/>
      <c r="N2368" s="259"/>
      <c r="O2368" s="259"/>
      <c r="P2368" s="259"/>
      <c r="Q2368" s="259"/>
      <c r="R2368" s="259"/>
      <c r="S2368" s="259"/>
      <c r="T2368" s="260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1" t="s">
        <v>185</v>
      </c>
      <c r="AU2368" s="261" t="s">
        <v>85</v>
      </c>
      <c r="AV2368" s="14" t="s">
        <v>85</v>
      </c>
      <c r="AW2368" s="14" t="s">
        <v>34</v>
      </c>
      <c r="AX2368" s="14" t="s">
        <v>76</v>
      </c>
      <c r="AY2368" s="261" t="s">
        <v>176</v>
      </c>
    </row>
    <row r="2369" s="14" customFormat="1">
      <c r="A2369" s="14"/>
      <c r="B2369" s="251"/>
      <c r="C2369" s="252"/>
      <c r="D2369" s="242" t="s">
        <v>185</v>
      </c>
      <c r="E2369" s="253" t="s">
        <v>1</v>
      </c>
      <c r="F2369" s="254" t="s">
        <v>443</v>
      </c>
      <c r="G2369" s="252"/>
      <c r="H2369" s="255">
        <v>14.25</v>
      </c>
      <c r="I2369" s="256"/>
      <c r="J2369" s="252"/>
      <c r="K2369" s="252"/>
      <c r="L2369" s="257"/>
      <c r="M2369" s="258"/>
      <c r="N2369" s="259"/>
      <c r="O2369" s="259"/>
      <c r="P2369" s="259"/>
      <c r="Q2369" s="259"/>
      <c r="R2369" s="259"/>
      <c r="S2369" s="259"/>
      <c r="T2369" s="260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61" t="s">
        <v>185</v>
      </c>
      <c r="AU2369" s="261" t="s">
        <v>85</v>
      </c>
      <c r="AV2369" s="14" t="s">
        <v>85</v>
      </c>
      <c r="AW2369" s="14" t="s">
        <v>34</v>
      </c>
      <c r="AX2369" s="14" t="s">
        <v>76</v>
      </c>
      <c r="AY2369" s="261" t="s">
        <v>176</v>
      </c>
    </row>
    <row r="2370" s="15" customFormat="1">
      <c r="A2370" s="15"/>
      <c r="B2370" s="267"/>
      <c r="C2370" s="268"/>
      <c r="D2370" s="242" t="s">
        <v>185</v>
      </c>
      <c r="E2370" s="269" t="s">
        <v>1</v>
      </c>
      <c r="F2370" s="270" t="s">
        <v>291</v>
      </c>
      <c r="G2370" s="268"/>
      <c r="H2370" s="271">
        <v>52.600000000000001</v>
      </c>
      <c r="I2370" s="272"/>
      <c r="J2370" s="268"/>
      <c r="K2370" s="268"/>
      <c r="L2370" s="273"/>
      <c r="M2370" s="274"/>
      <c r="N2370" s="275"/>
      <c r="O2370" s="275"/>
      <c r="P2370" s="275"/>
      <c r="Q2370" s="275"/>
      <c r="R2370" s="275"/>
      <c r="S2370" s="275"/>
      <c r="T2370" s="276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77" t="s">
        <v>185</v>
      </c>
      <c r="AU2370" s="277" t="s">
        <v>85</v>
      </c>
      <c r="AV2370" s="15" t="s">
        <v>177</v>
      </c>
      <c r="AW2370" s="15" t="s">
        <v>34</v>
      </c>
      <c r="AX2370" s="15" t="s">
        <v>76</v>
      </c>
      <c r="AY2370" s="277" t="s">
        <v>176</v>
      </c>
    </row>
    <row r="2371" s="13" customFormat="1">
      <c r="A2371" s="13"/>
      <c r="B2371" s="240"/>
      <c r="C2371" s="241"/>
      <c r="D2371" s="242" t="s">
        <v>185</v>
      </c>
      <c r="E2371" s="243" t="s">
        <v>1</v>
      </c>
      <c r="F2371" s="244" t="s">
        <v>403</v>
      </c>
      <c r="G2371" s="241"/>
      <c r="H2371" s="243" t="s">
        <v>1</v>
      </c>
      <c r="I2371" s="245"/>
      <c r="J2371" s="241"/>
      <c r="K2371" s="241"/>
      <c r="L2371" s="246"/>
      <c r="M2371" s="247"/>
      <c r="N2371" s="248"/>
      <c r="O2371" s="248"/>
      <c r="P2371" s="248"/>
      <c r="Q2371" s="248"/>
      <c r="R2371" s="248"/>
      <c r="S2371" s="248"/>
      <c r="T2371" s="249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50" t="s">
        <v>185</v>
      </c>
      <c r="AU2371" s="250" t="s">
        <v>85</v>
      </c>
      <c r="AV2371" s="13" t="s">
        <v>83</v>
      </c>
      <c r="AW2371" s="13" t="s">
        <v>34</v>
      </c>
      <c r="AX2371" s="13" t="s">
        <v>76</v>
      </c>
      <c r="AY2371" s="250" t="s">
        <v>176</v>
      </c>
    </row>
    <row r="2372" s="14" customFormat="1">
      <c r="A2372" s="14"/>
      <c r="B2372" s="251"/>
      <c r="C2372" s="252"/>
      <c r="D2372" s="242" t="s">
        <v>185</v>
      </c>
      <c r="E2372" s="253" t="s">
        <v>1</v>
      </c>
      <c r="F2372" s="254" t="s">
        <v>444</v>
      </c>
      <c r="G2372" s="252"/>
      <c r="H2372" s="255">
        <v>20.300000000000001</v>
      </c>
      <c r="I2372" s="256"/>
      <c r="J2372" s="252"/>
      <c r="K2372" s="252"/>
      <c r="L2372" s="257"/>
      <c r="M2372" s="258"/>
      <c r="N2372" s="259"/>
      <c r="O2372" s="259"/>
      <c r="P2372" s="259"/>
      <c r="Q2372" s="259"/>
      <c r="R2372" s="259"/>
      <c r="S2372" s="259"/>
      <c r="T2372" s="260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61" t="s">
        <v>185</v>
      </c>
      <c r="AU2372" s="261" t="s">
        <v>85</v>
      </c>
      <c r="AV2372" s="14" t="s">
        <v>85</v>
      </c>
      <c r="AW2372" s="14" t="s">
        <v>34</v>
      </c>
      <c r="AX2372" s="14" t="s">
        <v>76</v>
      </c>
      <c r="AY2372" s="261" t="s">
        <v>176</v>
      </c>
    </row>
    <row r="2373" s="14" customFormat="1">
      <c r="A2373" s="14"/>
      <c r="B2373" s="251"/>
      <c r="C2373" s="252"/>
      <c r="D2373" s="242" t="s">
        <v>185</v>
      </c>
      <c r="E2373" s="253" t="s">
        <v>1</v>
      </c>
      <c r="F2373" s="254" t="s">
        <v>445</v>
      </c>
      <c r="G2373" s="252"/>
      <c r="H2373" s="255">
        <v>17</v>
      </c>
      <c r="I2373" s="256"/>
      <c r="J2373" s="252"/>
      <c r="K2373" s="252"/>
      <c r="L2373" s="257"/>
      <c r="M2373" s="258"/>
      <c r="N2373" s="259"/>
      <c r="O2373" s="259"/>
      <c r="P2373" s="259"/>
      <c r="Q2373" s="259"/>
      <c r="R2373" s="259"/>
      <c r="S2373" s="259"/>
      <c r="T2373" s="260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1" t="s">
        <v>185</v>
      </c>
      <c r="AU2373" s="261" t="s">
        <v>85</v>
      </c>
      <c r="AV2373" s="14" t="s">
        <v>85</v>
      </c>
      <c r="AW2373" s="14" t="s">
        <v>34</v>
      </c>
      <c r="AX2373" s="14" t="s">
        <v>76</v>
      </c>
      <c r="AY2373" s="261" t="s">
        <v>176</v>
      </c>
    </row>
    <row r="2374" s="14" customFormat="1">
      <c r="A2374" s="14"/>
      <c r="B2374" s="251"/>
      <c r="C2374" s="252"/>
      <c r="D2374" s="242" t="s">
        <v>185</v>
      </c>
      <c r="E2374" s="253" t="s">
        <v>1</v>
      </c>
      <c r="F2374" s="254" t="s">
        <v>446</v>
      </c>
      <c r="G2374" s="252"/>
      <c r="H2374" s="255">
        <v>4.5999999999999996</v>
      </c>
      <c r="I2374" s="256"/>
      <c r="J2374" s="252"/>
      <c r="K2374" s="252"/>
      <c r="L2374" s="257"/>
      <c r="M2374" s="258"/>
      <c r="N2374" s="259"/>
      <c r="O2374" s="259"/>
      <c r="P2374" s="259"/>
      <c r="Q2374" s="259"/>
      <c r="R2374" s="259"/>
      <c r="S2374" s="259"/>
      <c r="T2374" s="260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1" t="s">
        <v>185</v>
      </c>
      <c r="AU2374" s="261" t="s">
        <v>85</v>
      </c>
      <c r="AV2374" s="14" t="s">
        <v>85</v>
      </c>
      <c r="AW2374" s="14" t="s">
        <v>34</v>
      </c>
      <c r="AX2374" s="14" t="s">
        <v>76</v>
      </c>
      <c r="AY2374" s="261" t="s">
        <v>176</v>
      </c>
    </row>
    <row r="2375" s="15" customFormat="1">
      <c r="A2375" s="15"/>
      <c r="B2375" s="267"/>
      <c r="C2375" s="268"/>
      <c r="D2375" s="242" t="s">
        <v>185</v>
      </c>
      <c r="E2375" s="269" t="s">
        <v>1</v>
      </c>
      <c r="F2375" s="270" t="s">
        <v>291</v>
      </c>
      <c r="G2375" s="268"/>
      <c r="H2375" s="271">
        <v>41.899999999999999</v>
      </c>
      <c r="I2375" s="272"/>
      <c r="J2375" s="268"/>
      <c r="K2375" s="268"/>
      <c r="L2375" s="273"/>
      <c r="M2375" s="274"/>
      <c r="N2375" s="275"/>
      <c r="O2375" s="275"/>
      <c r="P2375" s="275"/>
      <c r="Q2375" s="275"/>
      <c r="R2375" s="275"/>
      <c r="S2375" s="275"/>
      <c r="T2375" s="276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77" t="s">
        <v>185</v>
      </c>
      <c r="AU2375" s="277" t="s">
        <v>85</v>
      </c>
      <c r="AV2375" s="15" t="s">
        <v>177</v>
      </c>
      <c r="AW2375" s="15" t="s">
        <v>34</v>
      </c>
      <c r="AX2375" s="15" t="s">
        <v>76</v>
      </c>
      <c r="AY2375" s="277" t="s">
        <v>176</v>
      </c>
    </row>
    <row r="2376" s="13" customFormat="1">
      <c r="A2376" s="13"/>
      <c r="B2376" s="240"/>
      <c r="C2376" s="241"/>
      <c r="D2376" s="242" t="s">
        <v>185</v>
      </c>
      <c r="E2376" s="243" t="s">
        <v>1</v>
      </c>
      <c r="F2376" s="244" t="s">
        <v>407</v>
      </c>
      <c r="G2376" s="241"/>
      <c r="H2376" s="243" t="s">
        <v>1</v>
      </c>
      <c r="I2376" s="245"/>
      <c r="J2376" s="241"/>
      <c r="K2376" s="241"/>
      <c r="L2376" s="246"/>
      <c r="M2376" s="247"/>
      <c r="N2376" s="248"/>
      <c r="O2376" s="248"/>
      <c r="P2376" s="248"/>
      <c r="Q2376" s="248"/>
      <c r="R2376" s="248"/>
      <c r="S2376" s="248"/>
      <c r="T2376" s="24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50" t="s">
        <v>185</v>
      </c>
      <c r="AU2376" s="250" t="s">
        <v>85</v>
      </c>
      <c r="AV2376" s="13" t="s">
        <v>83</v>
      </c>
      <c r="AW2376" s="13" t="s">
        <v>34</v>
      </c>
      <c r="AX2376" s="13" t="s">
        <v>76</v>
      </c>
      <c r="AY2376" s="250" t="s">
        <v>176</v>
      </c>
    </row>
    <row r="2377" s="14" customFormat="1">
      <c r="A2377" s="14"/>
      <c r="B2377" s="251"/>
      <c r="C2377" s="252"/>
      <c r="D2377" s="242" t="s">
        <v>185</v>
      </c>
      <c r="E2377" s="253" t="s">
        <v>1</v>
      </c>
      <c r="F2377" s="254" t="s">
        <v>447</v>
      </c>
      <c r="G2377" s="252"/>
      <c r="H2377" s="255">
        <v>2.6499999999999999</v>
      </c>
      <c r="I2377" s="256"/>
      <c r="J2377" s="252"/>
      <c r="K2377" s="252"/>
      <c r="L2377" s="257"/>
      <c r="M2377" s="258"/>
      <c r="N2377" s="259"/>
      <c r="O2377" s="259"/>
      <c r="P2377" s="259"/>
      <c r="Q2377" s="259"/>
      <c r="R2377" s="259"/>
      <c r="S2377" s="259"/>
      <c r="T2377" s="260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61" t="s">
        <v>185</v>
      </c>
      <c r="AU2377" s="261" t="s">
        <v>85</v>
      </c>
      <c r="AV2377" s="14" t="s">
        <v>85</v>
      </c>
      <c r="AW2377" s="14" t="s">
        <v>34</v>
      </c>
      <c r="AX2377" s="14" t="s">
        <v>76</v>
      </c>
      <c r="AY2377" s="261" t="s">
        <v>176</v>
      </c>
    </row>
    <row r="2378" s="15" customFormat="1">
      <c r="A2378" s="15"/>
      <c r="B2378" s="267"/>
      <c r="C2378" s="268"/>
      <c r="D2378" s="242" t="s">
        <v>185</v>
      </c>
      <c r="E2378" s="269" t="s">
        <v>1</v>
      </c>
      <c r="F2378" s="270" t="s">
        <v>291</v>
      </c>
      <c r="G2378" s="268"/>
      <c r="H2378" s="271">
        <v>2.6499999999999999</v>
      </c>
      <c r="I2378" s="272"/>
      <c r="J2378" s="268"/>
      <c r="K2378" s="268"/>
      <c r="L2378" s="273"/>
      <c r="M2378" s="274"/>
      <c r="N2378" s="275"/>
      <c r="O2378" s="275"/>
      <c r="P2378" s="275"/>
      <c r="Q2378" s="275"/>
      <c r="R2378" s="275"/>
      <c r="S2378" s="275"/>
      <c r="T2378" s="276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77" t="s">
        <v>185</v>
      </c>
      <c r="AU2378" s="277" t="s">
        <v>85</v>
      </c>
      <c r="AV2378" s="15" t="s">
        <v>177</v>
      </c>
      <c r="AW2378" s="15" t="s">
        <v>34</v>
      </c>
      <c r="AX2378" s="15" t="s">
        <v>76</v>
      </c>
      <c r="AY2378" s="277" t="s">
        <v>176</v>
      </c>
    </row>
    <row r="2379" s="13" customFormat="1">
      <c r="A2379" s="13"/>
      <c r="B2379" s="240"/>
      <c r="C2379" s="241"/>
      <c r="D2379" s="242" t="s">
        <v>185</v>
      </c>
      <c r="E2379" s="243" t="s">
        <v>1</v>
      </c>
      <c r="F2379" s="244" t="s">
        <v>477</v>
      </c>
      <c r="G2379" s="241"/>
      <c r="H2379" s="243" t="s">
        <v>1</v>
      </c>
      <c r="I2379" s="245"/>
      <c r="J2379" s="241"/>
      <c r="K2379" s="241"/>
      <c r="L2379" s="246"/>
      <c r="M2379" s="247"/>
      <c r="N2379" s="248"/>
      <c r="O2379" s="248"/>
      <c r="P2379" s="248"/>
      <c r="Q2379" s="248"/>
      <c r="R2379" s="248"/>
      <c r="S2379" s="248"/>
      <c r="T2379" s="249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50" t="s">
        <v>185</v>
      </c>
      <c r="AU2379" s="250" t="s">
        <v>85</v>
      </c>
      <c r="AV2379" s="13" t="s">
        <v>83</v>
      </c>
      <c r="AW2379" s="13" t="s">
        <v>34</v>
      </c>
      <c r="AX2379" s="13" t="s">
        <v>76</v>
      </c>
      <c r="AY2379" s="250" t="s">
        <v>176</v>
      </c>
    </row>
    <row r="2380" s="14" customFormat="1">
      <c r="A2380" s="14"/>
      <c r="B2380" s="251"/>
      <c r="C2380" s="252"/>
      <c r="D2380" s="242" t="s">
        <v>185</v>
      </c>
      <c r="E2380" s="253" t="s">
        <v>1</v>
      </c>
      <c r="F2380" s="254" t="s">
        <v>533</v>
      </c>
      <c r="G2380" s="252"/>
      <c r="H2380" s="255">
        <v>16.850000000000001</v>
      </c>
      <c r="I2380" s="256"/>
      <c r="J2380" s="252"/>
      <c r="K2380" s="252"/>
      <c r="L2380" s="257"/>
      <c r="M2380" s="258"/>
      <c r="N2380" s="259"/>
      <c r="O2380" s="259"/>
      <c r="P2380" s="259"/>
      <c r="Q2380" s="259"/>
      <c r="R2380" s="259"/>
      <c r="S2380" s="259"/>
      <c r="T2380" s="260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1" t="s">
        <v>185</v>
      </c>
      <c r="AU2380" s="261" t="s">
        <v>85</v>
      </c>
      <c r="AV2380" s="14" t="s">
        <v>85</v>
      </c>
      <c r="AW2380" s="14" t="s">
        <v>34</v>
      </c>
      <c r="AX2380" s="14" t="s">
        <v>76</v>
      </c>
      <c r="AY2380" s="261" t="s">
        <v>176</v>
      </c>
    </row>
    <row r="2381" s="14" customFormat="1">
      <c r="A2381" s="14"/>
      <c r="B2381" s="251"/>
      <c r="C2381" s="252"/>
      <c r="D2381" s="242" t="s">
        <v>185</v>
      </c>
      <c r="E2381" s="253" t="s">
        <v>1</v>
      </c>
      <c r="F2381" s="254" t="s">
        <v>534</v>
      </c>
      <c r="G2381" s="252"/>
      <c r="H2381" s="255">
        <v>18.100000000000001</v>
      </c>
      <c r="I2381" s="256"/>
      <c r="J2381" s="252"/>
      <c r="K2381" s="252"/>
      <c r="L2381" s="257"/>
      <c r="M2381" s="258"/>
      <c r="N2381" s="259"/>
      <c r="O2381" s="259"/>
      <c r="P2381" s="259"/>
      <c r="Q2381" s="259"/>
      <c r="R2381" s="259"/>
      <c r="S2381" s="259"/>
      <c r="T2381" s="260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61" t="s">
        <v>185</v>
      </c>
      <c r="AU2381" s="261" t="s">
        <v>85</v>
      </c>
      <c r="AV2381" s="14" t="s">
        <v>85</v>
      </c>
      <c r="AW2381" s="14" t="s">
        <v>34</v>
      </c>
      <c r="AX2381" s="14" t="s">
        <v>76</v>
      </c>
      <c r="AY2381" s="261" t="s">
        <v>176</v>
      </c>
    </row>
    <row r="2382" s="15" customFormat="1">
      <c r="A2382" s="15"/>
      <c r="B2382" s="267"/>
      <c r="C2382" s="268"/>
      <c r="D2382" s="242" t="s">
        <v>185</v>
      </c>
      <c r="E2382" s="269" t="s">
        <v>1</v>
      </c>
      <c r="F2382" s="270" t="s">
        <v>291</v>
      </c>
      <c r="G2382" s="268"/>
      <c r="H2382" s="271">
        <v>34.950000000000003</v>
      </c>
      <c r="I2382" s="272"/>
      <c r="J2382" s="268"/>
      <c r="K2382" s="268"/>
      <c r="L2382" s="273"/>
      <c r="M2382" s="274"/>
      <c r="N2382" s="275"/>
      <c r="O2382" s="275"/>
      <c r="P2382" s="275"/>
      <c r="Q2382" s="275"/>
      <c r="R2382" s="275"/>
      <c r="S2382" s="275"/>
      <c r="T2382" s="276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77" t="s">
        <v>185</v>
      </c>
      <c r="AU2382" s="277" t="s">
        <v>85</v>
      </c>
      <c r="AV2382" s="15" t="s">
        <v>177</v>
      </c>
      <c r="AW2382" s="15" t="s">
        <v>34</v>
      </c>
      <c r="AX2382" s="15" t="s">
        <v>76</v>
      </c>
      <c r="AY2382" s="277" t="s">
        <v>176</v>
      </c>
    </row>
    <row r="2383" s="13" customFormat="1">
      <c r="A2383" s="13"/>
      <c r="B2383" s="240"/>
      <c r="C2383" s="241"/>
      <c r="D2383" s="242" t="s">
        <v>185</v>
      </c>
      <c r="E2383" s="243" t="s">
        <v>1</v>
      </c>
      <c r="F2383" s="244" t="s">
        <v>480</v>
      </c>
      <c r="G2383" s="241"/>
      <c r="H2383" s="243" t="s">
        <v>1</v>
      </c>
      <c r="I2383" s="245"/>
      <c r="J2383" s="241"/>
      <c r="K2383" s="241"/>
      <c r="L2383" s="246"/>
      <c r="M2383" s="247"/>
      <c r="N2383" s="248"/>
      <c r="O2383" s="248"/>
      <c r="P2383" s="248"/>
      <c r="Q2383" s="248"/>
      <c r="R2383" s="248"/>
      <c r="S2383" s="248"/>
      <c r="T2383" s="249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50" t="s">
        <v>185</v>
      </c>
      <c r="AU2383" s="250" t="s">
        <v>85</v>
      </c>
      <c r="AV2383" s="13" t="s">
        <v>83</v>
      </c>
      <c r="AW2383" s="13" t="s">
        <v>34</v>
      </c>
      <c r="AX2383" s="13" t="s">
        <v>76</v>
      </c>
      <c r="AY2383" s="250" t="s">
        <v>176</v>
      </c>
    </row>
    <row r="2384" s="14" customFormat="1">
      <c r="A2384" s="14"/>
      <c r="B2384" s="251"/>
      <c r="C2384" s="252"/>
      <c r="D2384" s="242" t="s">
        <v>185</v>
      </c>
      <c r="E2384" s="253" t="s">
        <v>1</v>
      </c>
      <c r="F2384" s="254" t="s">
        <v>525</v>
      </c>
      <c r="G2384" s="252"/>
      <c r="H2384" s="255">
        <v>34.200000000000003</v>
      </c>
      <c r="I2384" s="256"/>
      <c r="J2384" s="252"/>
      <c r="K2384" s="252"/>
      <c r="L2384" s="257"/>
      <c r="M2384" s="258"/>
      <c r="N2384" s="259"/>
      <c r="O2384" s="259"/>
      <c r="P2384" s="259"/>
      <c r="Q2384" s="259"/>
      <c r="R2384" s="259"/>
      <c r="S2384" s="259"/>
      <c r="T2384" s="260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61" t="s">
        <v>185</v>
      </c>
      <c r="AU2384" s="261" t="s">
        <v>85</v>
      </c>
      <c r="AV2384" s="14" t="s">
        <v>85</v>
      </c>
      <c r="AW2384" s="14" t="s">
        <v>34</v>
      </c>
      <c r="AX2384" s="14" t="s">
        <v>76</v>
      </c>
      <c r="AY2384" s="261" t="s">
        <v>176</v>
      </c>
    </row>
    <row r="2385" s="14" customFormat="1">
      <c r="A2385" s="14"/>
      <c r="B2385" s="251"/>
      <c r="C2385" s="252"/>
      <c r="D2385" s="242" t="s">
        <v>185</v>
      </c>
      <c r="E2385" s="253" t="s">
        <v>1</v>
      </c>
      <c r="F2385" s="254" t="s">
        <v>527</v>
      </c>
      <c r="G2385" s="252"/>
      <c r="H2385" s="255">
        <v>14.699999999999999</v>
      </c>
      <c r="I2385" s="256"/>
      <c r="J2385" s="252"/>
      <c r="K2385" s="252"/>
      <c r="L2385" s="257"/>
      <c r="M2385" s="258"/>
      <c r="N2385" s="259"/>
      <c r="O2385" s="259"/>
      <c r="P2385" s="259"/>
      <c r="Q2385" s="259"/>
      <c r="R2385" s="259"/>
      <c r="S2385" s="259"/>
      <c r="T2385" s="260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61" t="s">
        <v>185</v>
      </c>
      <c r="AU2385" s="261" t="s">
        <v>85</v>
      </c>
      <c r="AV2385" s="14" t="s">
        <v>85</v>
      </c>
      <c r="AW2385" s="14" t="s">
        <v>34</v>
      </c>
      <c r="AX2385" s="14" t="s">
        <v>76</v>
      </c>
      <c r="AY2385" s="261" t="s">
        <v>176</v>
      </c>
    </row>
    <row r="2386" s="14" customFormat="1">
      <c r="A2386" s="14"/>
      <c r="B2386" s="251"/>
      <c r="C2386" s="252"/>
      <c r="D2386" s="242" t="s">
        <v>185</v>
      </c>
      <c r="E2386" s="253" t="s">
        <v>1</v>
      </c>
      <c r="F2386" s="254" t="s">
        <v>528</v>
      </c>
      <c r="G2386" s="252"/>
      <c r="H2386" s="255">
        <v>15</v>
      </c>
      <c r="I2386" s="256"/>
      <c r="J2386" s="252"/>
      <c r="K2386" s="252"/>
      <c r="L2386" s="257"/>
      <c r="M2386" s="258"/>
      <c r="N2386" s="259"/>
      <c r="O2386" s="259"/>
      <c r="P2386" s="259"/>
      <c r="Q2386" s="259"/>
      <c r="R2386" s="259"/>
      <c r="S2386" s="259"/>
      <c r="T2386" s="260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61" t="s">
        <v>185</v>
      </c>
      <c r="AU2386" s="261" t="s">
        <v>85</v>
      </c>
      <c r="AV2386" s="14" t="s">
        <v>85</v>
      </c>
      <c r="AW2386" s="14" t="s">
        <v>34</v>
      </c>
      <c r="AX2386" s="14" t="s">
        <v>76</v>
      </c>
      <c r="AY2386" s="261" t="s">
        <v>176</v>
      </c>
    </row>
    <row r="2387" s="14" customFormat="1">
      <c r="A2387" s="14"/>
      <c r="B2387" s="251"/>
      <c r="C2387" s="252"/>
      <c r="D2387" s="242" t="s">
        <v>185</v>
      </c>
      <c r="E2387" s="253" t="s">
        <v>1</v>
      </c>
      <c r="F2387" s="254" t="s">
        <v>529</v>
      </c>
      <c r="G2387" s="252"/>
      <c r="H2387" s="255">
        <v>15.6</v>
      </c>
      <c r="I2387" s="256"/>
      <c r="J2387" s="252"/>
      <c r="K2387" s="252"/>
      <c r="L2387" s="257"/>
      <c r="M2387" s="258"/>
      <c r="N2387" s="259"/>
      <c r="O2387" s="259"/>
      <c r="P2387" s="259"/>
      <c r="Q2387" s="259"/>
      <c r="R2387" s="259"/>
      <c r="S2387" s="259"/>
      <c r="T2387" s="260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61" t="s">
        <v>185</v>
      </c>
      <c r="AU2387" s="261" t="s">
        <v>85</v>
      </c>
      <c r="AV2387" s="14" t="s">
        <v>85</v>
      </c>
      <c r="AW2387" s="14" t="s">
        <v>34</v>
      </c>
      <c r="AX2387" s="14" t="s">
        <v>76</v>
      </c>
      <c r="AY2387" s="261" t="s">
        <v>176</v>
      </c>
    </row>
    <row r="2388" s="15" customFormat="1">
      <c r="A2388" s="15"/>
      <c r="B2388" s="267"/>
      <c r="C2388" s="268"/>
      <c r="D2388" s="242" t="s">
        <v>185</v>
      </c>
      <c r="E2388" s="269" t="s">
        <v>1</v>
      </c>
      <c r="F2388" s="270" t="s">
        <v>291</v>
      </c>
      <c r="G2388" s="268"/>
      <c r="H2388" s="271">
        <v>79.5</v>
      </c>
      <c r="I2388" s="272"/>
      <c r="J2388" s="268"/>
      <c r="K2388" s="268"/>
      <c r="L2388" s="273"/>
      <c r="M2388" s="274"/>
      <c r="N2388" s="275"/>
      <c r="O2388" s="275"/>
      <c r="P2388" s="275"/>
      <c r="Q2388" s="275"/>
      <c r="R2388" s="275"/>
      <c r="S2388" s="275"/>
      <c r="T2388" s="276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T2388" s="277" t="s">
        <v>185</v>
      </c>
      <c r="AU2388" s="277" t="s">
        <v>85</v>
      </c>
      <c r="AV2388" s="15" t="s">
        <v>177</v>
      </c>
      <c r="AW2388" s="15" t="s">
        <v>34</v>
      </c>
      <c r="AX2388" s="15" t="s">
        <v>76</v>
      </c>
      <c r="AY2388" s="277" t="s">
        <v>176</v>
      </c>
    </row>
    <row r="2389" s="13" customFormat="1">
      <c r="A2389" s="13"/>
      <c r="B2389" s="240"/>
      <c r="C2389" s="241"/>
      <c r="D2389" s="242" t="s">
        <v>185</v>
      </c>
      <c r="E2389" s="243" t="s">
        <v>1</v>
      </c>
      <c r="F2389" s="244" t="s">
        <v>485</v>
      </c>
      <c r="G2389" s="241"/>
      <c r="H2389" s="243" t="s">
        <v>1</v>
      </c>
      <c r="I2389" s="245"/>
      <c r="J2389" s="241"/>
      <c r="K2389" s="241"/>
      <c r="L2389" s="246"/>
      <c r="M2389" s="247"/>
      <c r="N2389" s="248"/>
      <c r="O2389" s="248"/>
      <c r="P2389" s="248"/>
      <c r="Q2389" s="248"/>
      <c r="R2389" s="248"/>
      <c r="S2389" s="248"/>
      <c r="T2389" s="24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50" t="s">
        <v>185</v>
      </c>
      <c r="AU2389" s="250" t="s">
        <v>85</v>
      </c>
      <c r="AV2389" s="13" t="s">
        <v>83</v>
      </c>
      <c r="AW2389" s="13" t="s">
        <v>34</v>
      </c>
      <c r="AX2389" s="13" t="s">
        <v>76</v>
      </c>
      <c r="AY2389" s="250" t="s">
        <v>176</v>
      </c>
    </row>
    <row r="2390" s="14" customFormat="1">
      <c r="A2390" s="14"/>
      <c r="B2390" s="251"/>
      <c r="C2390" s="252"/>
      <c r="D2390" s="242" t="s">
        <v>185</v>
      </c>
      <c r="E2390" s="253" t="s">
        <v>1</v>
      </c>
      <c r="F2390" s="254" t="s">
        <v>526</v>
      </c>
      <c r="G2390" s="252"/>
      <c r="H2390" s="255">
        <v>2.2000000000000002</v>
      </c>
      <c r="I2390" s="256"/>
      <c r="J2390" s="252"/>
      <c r="K2390" s="252"/>
      <c r="L2390" s="257"/>
      <c r="M2390" s="258"/>
      <c r="N2390" s="259"/>
      <c r="O2390" s="259"/>
      <c r="P2390" s="259"/>
      <c r="Q2390" s="259"/>
      <c r="R2390" s="259"/>
      <c r="S2390" s="259"/>
      <c r="T2390" s="260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1" t="s">
        <v>185</v>
      </c>
      <c r="AU2390" s="261" t="s">
        <v>85</v>
      </c>
      <c r="AV2390" s="14" t="s">
        <v>85</v>
      </c>
      <c r="AW2390" s="14" t="s">
        <v>34</v>
      </c>
      <c r="AX2390" s="14" t="s">
        <v>76</v>
      </c>
      <c r="AY2390" s="261" t="s">
        <v>176</v>
      </c>
    </row>
    <row r="2391" s="15" customFormat="1">
      <c r="A2391" s="15"/>
      <c r="B2391" s="267"/>
      <c r="C2391" s="268"/>
      <c r="D2391" s="242" t="s">
        <v>185</v>
      </c>
      <c r="E2391" s="269" t="s">
        <v>1</v>
      </c>
      <c r="F2391" s="270" t="s">
        <v>291</v>
      </c>
      <c r="G2391" s="268"/>
      <c r="H2391" s="271">
        <v>2.2000000000000002</v>
      </c>
      <c r="I2391" s="272"/>
      <c r="J2391" s="268"/>
      <c r="K2391" s="268"/>
      <c r="L2391" s="273"/>
      <c r="M2391" s="274"/>
      <c r="N2391" s="275"/>
      <c r="O2391" s="275"/>
      <c r="P2391" s="275"/>
      <c r="Q2391" s="275"/>
      <c r="R2391" s="275"/>
      <c r="S2391" s="275"/>
      <c r="T2391" s="276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77" t="s">
        <v>185</v>
      </c>
      <c r="AU2391" s="277" t="s">
        <v>85</v>
      </c>
      <c r="AV2391" s="15" t="s">
        <v>177</v>
      </c>
      <c r="AW2391" s="15" t="s">
        <v>34</v>
      </c>
      <c r="AX2391" s="15" t="s">
        <v>76</v>
      </c>
      <c r="AY2391" s="277" t="s">
        <v>176</v>
      </c>
    </row>
    <row r="2392" s="16" customFormat="1">
      <c r="A2392" s="16"/>
      <c r="B2392" s="278"/>
      <c r="C2392" s="279"/>
      <c r="D2392" s="242" t="s">
        <v>185</v>
      </c>
      <c r="E2392" s="280" t="s">
        <v>1</v>
      </c>
      <c r="F2392" s="281" t="s">
        <v>307</v>
      </c>
      <c r="G2392" s="279"/>
      <c r="H2392" s="282">
        <v>213.80000000000001</v>
      </c>
      <c r="I2392" s="283"/>
      <c r="J2392" s="279"/>
      <c r="K2392" s="279"/>
      <c r="L2392" s="284"/>
      <c r="M2392" s="285"/>
      <c r="N2392" s="286"/>
      <c r="O2392" s="286"/>
      <c r="P2392" s="286"/>
      <c r="Q2392" s="286"/>
      <c r="R2392" s="286"/>
      <c r="S2392" s="286"/>
      <c r="T2392" s="287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T2392" s="288" t="s">
        <v>185</v>
      </c>
      <c r="AU2392" s="288" t="s">
        <v>85</v>
      </c>
      <c r="AV2392" s="16" t="s">
        <v>183</v>
      </c>
      <c r="AW2392" s="16" t="s">
        <v>34</v>
      </c>
      <c r="AX2392" s="16" t="s">
        <v>83</v>
      </c>
      <c r="AY2392" s="288" t="s">
        <v>176</v>
      </c>
    </row>
    <row r="2393" s="2" customFormat="1" ht="33" customHeight="1">
      <c r="A2393" s="39"/>
      <c r="B2393" s="40"/>
      <c r="C2393" s="227" t="s">
        <v>2091</v>
      </c>
      <c r="D2393" s="227" t="s">
        <v>179</v>
      </c>
      <c r="E2393" s="228" t="s">
        <v>2092</v>
      </c>
      <c r="F2393" s="229" t="s">
        <v>2093</v>
      </c>
      <c r="G2393" s="230" t="s">
        <v>243</v>
      </c>
      <c r="H2393" s="231">
        <v>132.09999999999999</v>
      </c>
      <c r="I2393" s="232"/>
      <c r="J2393" s="233">
        <f>ROUND(I2393*H2393,2)</f>
        <v>0</v>
      </c>
      <c r="K2393" s="229" t="s">
        <v>225</v>
      </c>
      <c r="L2393" s="45"/>
      <c r="M2393" s="234" t="s">
        <v>1</v>
      </c>
      <c r="N2393" s="235" t="s">
        <v>41</v>
      </c>
      <c r="O2393" s="92"/>
      <c r="P2393" s="236">
        <f>O2393*H2393</f>
        <v>0</v>
      </c>
      <c r="Q2393" s="236">
        <v>0.0044999999999999997</v>
      </c>
      <c r="R2393" s="236">
        <f>Q2393*H2393</f>
        <v>0.59444999999999992</v>
      </c>
      <c r="S2393" s="236">
        <v>0</v>
      </c>
      <c r="T2393" s="237">
        <f>S2393*H2393</f>
        <v>0</v>
      </c>
      <c r="U2393" s="39"/>
      <c r="V2393" s="39"/>
      <c r="W2393" s="39"/>
      <c r="X2393" s="39"/>
      <c r="Y2393" s="39"/>
      <c r="Z2393" s="39"/>
      <c r="AA2393" s="39"/>
      <c r="AB2393" s="39"/>
      <c r="AC2393" s="39"/>
      <c r="AD2393" s="39"/>
      <c r="AE2393" s="39"/>
      <c r="AR2393" s="238" t="s">
        <v>324</v>
      </c>
      <c r="AT2393" s="238" t="s">
        <v>179</v>
      </c>
      <c r="AU2393" s="238" t="s">
        <v>85</v>
      </c>
      <c r="AY2393" s="18" t="s">
        <v>176</v>
      </c>
      <c r="BE2393" s="239">
        <f>IF(N2393="základní",J2393,0)</f>
        <v>0</v>
      </c>
      <c r="BF2393" s="239">
        <f>IF(N2393="snížená",J2393,0)</f>
        <v>0</v>
      </c>
      <c r="BG2393" s="239">
        <f>IF(N2393="zákl. přenesená",J2393,0)</f>
        <v>0</v>
      </c>
      <c r="BH2393" s="239">
        <f>IF(N2393="sníž. přenesená",J2393,0)</f>
        <v>0</v>
      </c>
      <c r="BI2393" s="239">
        <f>IF(N2393="nulová",J2393,0)</f>
        <v>0</v>
      </c>
      <c r="BJ2393" s="18" t="s">
        <v>83</v>
      </c>
      <c r="BK2393" s="239">
        <f>ROUND(I2393*H2393,2)</f>
        <v>0</v>
      </c>
      <c r="BL2393" s="18" t="s">
        <v>324</v>
      </c>
      <c r="BM2393" s="238" t="s">
        <v>2094</v>
      </c>
    </row>
    <row r="2394" s="2" customFormat="1">
      <c r="A2394" s="39"/>
      <c r="B2394" s="40"/>
      <c r="C2394" s="41"/>
      <c r="D2394" s="262" t="s">
        <v>194</v>
      </c>
      <c r="E2394" s="41"/>
      <c r="F2394" s="263" t="s">
        <v>2095</v>
      </c>
      <c r="G2394" s="41"/>
      <c r="H2394" s="41"/>
      <c r="I2394" s="264"/>
      <c r="J2394" s="41"/>
      <c r="K2394" s="41"/>
      <c r="L2394" s="45"/>
      <c r="M2394" s="265"/>
      <c r="N2394" s="266"/>
      <c r="O2394" s="92"/>
      <c r="P2394" s="92"/>
      <c r="Q2394" s="92"/>
      <c r="R2394" s="92"/>
      <c r="S2394" s="92"/>
      <c r="T2394" s="93"/>
      <c r="U2394" s="39"/>
      <c r="V2394" s="39"/>
      <c r="W2394" s="39"/>
      <c r="X2394" s="39"/>
      <c r="Y2394" s="39"/>
      <c r="Z2394" s="39"/>
      <c r="AA2394" s="39"/>
      <c r="AB2394" s="39"/>
      <c r="AC2394" s="39"/>
      <c r="AD2394" s="39"/>
      <c r="AE2394" s="39"/>
      <c r="AT2394" s="18" t="s">
        <v>194</v>
      </c>
      <c r="AU2394" s="18" t="s">
        <v>85</v>
      </c>
    </row>
    <row r="2395" s="13" customFormat="1">
      <c r="A2395" s="13"/>
      <c r="B2395" s="240"/>
      <c r="C2395" s="241"/>
      <c r="D2395" s="242" t="s">
        <v>185</v>
      </c>
      <c r="E2395" s="243" t="s">
        <v>1</v>
      </c>
      <c r="F2395" s="244" t="s">
        <v>207</v>
      </c>
      <c r="G2395" s="241"/>
      <c r="H2395" s="243" t="s">
        <v>1</v>
      </c>
      <c r="I2395" s="245"/>
      <c r="J2395" s="241"/>
      <c r="K2395" s="241"/>
      <c r="L2395" s="246"/>
      <c r="M2395" s="247"/>
      <c r="N2395" s="248"/>
      <c r="O2395" s="248"/>
      <c r="P2395" s="248"/>
      <c r="Q2395" s="248"/>
      <c r="R2395" s="248"/>
      <c r="S2395" s="248"/>
      <c r="T2395" s="24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50" t="s">
        <v>185</v>
      </c>
      <c r="AU2395" s="250" t="s">
        <v>85</v>
      </c>
      <c r="AV2395" s="13" t="s">
        <v>83</v>
      </c>
      <c r="AW2395" s="13" t="s">
        <v>34</v>
      </c>
      <c r="AX2395" s="13" t="s">
        <v>76</v>
      </c>
      <c r="AY2395" s="250" t="s">
        <v>176</v>
      </c>
    </row>
    <row r="2396" s="13" customFormat="1">
      <c r="A2396" s="13"/>
      <c r="B2396" s="240"/>
      <c r="C2396" s="241"/>
      <c r="D2396" s="242" t="s">
        <v>185</v>
      </c>
      <c r="E2396" s="243" t="s">
        <v>1</v>
      </c>
      <c r="F2396" s="244" t="s">
        <v>281</v>
      </c>
      <c r="G2396" s="241"/>
      <c r="H2396" s="243" t="s">
        <v>1</v>
      </c>
      <c r="I2396" s="245"/>
      <c r="J2396" s="241"/>
      <c r="K2396" s="241"/>
      <c r="L2396" s="246"/>
      <c r="M2396" s="247"/>
      <c r="N2396" s="248"/>
      <c r="O2396" s="248"/>
      <c r="P2396" s="248"/>
      <c r="Q2396" s="248"/>
      <c r="R2396" s="248"/>
      <c r="S2396" s="248"/>
      <c r="T2396" s="24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50" t="s">
        <v>185</v>
      </c>
      <c r="AU2396" s="250" t="s">
        <v>85</v>
      </c>
      <c r="AV2396" s="13" t="s">
        <v>83</v>
      </c>
      <c r="AW2396" s="13" t="s">
        <v>34</v>
      </c>
      <c r="AX2396" s="13" t="s">
        <v>76</v>
      </c>
      <c r="AY2396" s="250" t="s">
        <v>176</v>
      </c>
    </row>
    <row r="2397" s="13" customFormat="1">
      <c r="A2397" s="13"/>
      <c r="B2397" s="240"/>
      <c r="C2397" s="241"/>
      <c r="D2397" s="242" t="s">
        <v>185</v>
      </c>
      <c r="E2397" s="243" t="s">
        <v>1</v>
      </c>
      <c r="F2397" s="244" t="s">
        <v>188</v>
      </c>
      <c r="G2397" s="241"/>
      <c r="H2397" s="243" t="s">
        <v>1</v>
      </c>
      <c r="I2397" s="245"/>
      <c r="J2397" s="241"/>
      <c r="K2397" s="241"/>
      <c r="L2397" s="246"/>
      <c r="M2397" s="247"/>
      <c r="N2397" s="248"/>
      <c r="O2397" s="248"/>
      <c r="P2397" s="248"/>
      <c r="Q2397" s="248"/>
      <c r="R2397" s="248"/>
      <c r="S2397" s="248"/>
      <c r="T2397" s="249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50" t="s">
        <v>185</v>
      </c>
      <c r="AU2397" s="250" t="s">
        <v>85</v>
      </c>
      <c r="AV2397" s="13" t="s">
        <v>83</v>
      </c>
      <c r="AW2397" s="13" t="s">
        <v>34</v>
      </c>
      <c r="AX2397" s="13" t="s">
        <v>76</v>
      </c>
      <c r="AY2397" s="250" t="s">
        <v>176</v>
      </c>
    </row>
    <row r="2398" s="13" customFormat="1">
      <c r="A2398" s="13"/>
      <c r="B2398" s="240"/>
      <c r="C2398" s="241"/>
      <c r="D2398" s="242" t="s">
        <v>185</v>
      </c>
      <c r="E2398" s="243" t="s">
        <v>1</v>
      </c>
      <c r="F2398" s="244" t="s">
        <v>2096</v>
      </c>
      <c r="G2398" s="241"/>
      <c r="H2398" s="243" t="s">
        <v>1</v>
      </c>
      <c r="I2398" s="245"/>
      <c r="J2398" s="241"/>
      <c r="K2398" s="241"/>
      <c r="L2398" s="246"/>
      <c r="M2398" s="247"/>
      <c r="N2398" s="248"/>
      <c r="O2398" s="248"/>
      <c r="P2398" s="248"/>
      <c r="Q2398" s="248"/>
      <c r="R2398" s="248"/>
      <c r="S2398" s="248"/>
      <c r="T2398" s="24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50" t="s">
        <v>185</v>
      </c>
      <c r="AU2398" s="250" t="s">
        <v>85</v>
      </c>
      <c r="AV2398" s="13" t="s">
        <v>83</v>
      </c>
      <c r="AW2398" s="13" t="s">
        <v>34</v>
      </c>
      <c r="AX2398" s="13" t="s">
        <v>76</v>
      </c>
      <c r="AY2398" s="250" t="s">
        <v>176</v>
      </c>
    </row>
    <row r="2399" s="13" customFormat="1">
      <c r="A2399" s="13"/>
      <c r="B2399" s="240"/>
      <c r="C2399" s="241"/>
      <c r="D2399" s="242" t="s">
        <v>185</v>
      </c>
      <c r="E2399" s="243" t="s">
        <v>1</v>
      </c>
      <c r="F2399" s="244" t="s">
        <v>397</v>
      </c>
      <c r="G2399" s="241"/>
      <c r="H2399" s="243" t="s">
        <v>1</v>
      </c>
      <c r="I2399" s="245"/>
      <c r="J2399" s="241"/>
      <c r="K2399" s="241"/>
      <c r="L2399" s="246"/>
      <c r="M2399" s="247"/>
      <c r="N2399" s="248"/>
      <c r="O2399" s="248"/>
      <c r="P2399" s="248"/>
      <c r="Q2399" s="248"/>
      <c r="R2399" s="248"/>
      <c r="S2399" s="248"/>
      <c r="T2399" s="24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50" t="s">
        <v>185</v>
      </c>
      <c r="AU2399" s="250" t="s">
        <v>85</v>
      </c>
      <c r="AV2399" s="13" t="s">
        <v>83</v>
      </c>
      <c r="AW2399" s="13" t="s">
        <v>34</v>
      </c>
      <c r="AX2399" s="13" t="s">
        <v>76</v>
      </c>
      <c r="AY2399" s="250" t="s">
        <v>176</v>
      </c>
    </row>
    <row r="2400" s="14" customFormat="1">
      <c r="A2400" s="14"/>
      <c r="B2400" s="251"/>
      <c r="C2400" s="252"/>
      <c r="D2400" s="242" t="s">
        <v>185</v>
      </c>
      <c r="E2400" s="253" t="s">
        <v>1</v>
      </c>
      <c r="F2400" s="254" t="s">
        <v>439</v>
      </c>
      <c r="G2400" s="252"/>
      <c r="H2400" s="255">
        <v>4.0499999999999998</v>
      </c>
      <c r="I2400" s="256"/>
      <c r="J2400" s="252"/>
      <c r="K2400" s="252"/>
      <c r="L2400" s="257"/>
      <c r="M2400" s="258"/>
      <c r="N2400" s="259"/>
      <c r="O2400" s="259"/>
      <c r="P2400" s="259"/>
      <c r="Q2400" s="259"/>
      <c r="R2400" s="259"/>
      <c r="S2400" s="259"/>
      <c r="T2400" s="260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61" t="s">
        <v>185</v>
      </c>
      <c r="AU2400" s="261" t="s">
        <v>85</v>
      </c>
      <c r="AV2400" s="14" t="s">
        <v>85</v>
      </c>
      <c r="AW2400" s="14" t="s">
        <v>34</v>
      </c>
      <c r="AX2400" s="14" t="s">
        <v>76</v>
      </c>
      <c r="AY2400" s="261" t="s">
        <v>176</v>
      </c>
    </row>
    <row r="2401" s="14" customFormat="1">
      <c r="A2401" s="14"/>
      <c r="B2401" s="251"/>
      <c r="C2401" s="252"/>
      <c r="D2401" s="242" t="s">
        <v>185</v>
      </c>
      <c r="E2401" s="253" t="s">
        <v>1</v>
      </c>
      <c r="F2401" s="254" t="s">
        <v>440</v>
      </c>
      <c r="G2401" s="252"/>
      <c r="H2401" s="255">
        <v>10.4</v>
      </c>
      <c r="I2401" s="256"/>
      <c r="J2401" s="252"/>
      <c r="K2401" s="252"/>
      <c r="L2401" s="257"/>
      <c r="M2401" s="258"/>
      <c r="N2401" s="259"/>
      <c r="O2401" s="259"/>
      <c r="P2401" s="259"/>
      <c r="Q2401" s="259"/>
      <c r="R2401" s="259"/>
      <c r="S2401" s="259"/>
      <c r="T2401" s="260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1" t="s">
        <v>185</v>
      </c>
      <c r="AU2401" s="261" t="s">
        <v>85</v>
      </c>
      <c r="AV2401" s="14" t="s">
        <v>85</v>
      </c>
      <c r="AW2401" s="14" t="s">
        <v>34</v>
      </c>
      <c r="AX2401" s="14" t="s">
        <v>76</v>
      </c>
      <c r="AY2401" s="261" t="s">
        <v>176</v>
      </c>
    </row>
    <row r="2402" s="14" customFormat="1">
      <c r="A2402" s="14"/>
      <c r="B2402" s="251"/>
      <c r="C2402" s="252"/>
      <c r="D2402" s="242" t="s">
        <v>185</v>
      </c>
      <c r="E2402" s="253" t="s">
        <v>1</v>
      </c>
      <c r="F2402" s="254" t="s">
        <v>441</v>
      </c>
      <c r="G2402" s="252"/>
      <c r="H2402" s="255">
        <v>19.699999999999999</v>
      </c>
      <c r="I2402" s="256"/>
      <c r="J2402" s="252"/>
      <c r="K2402" s="252"/>
      <c r="L2402" s="257"/>
      <c r="M2402" s="258"/>
      <c r="N2402" s="259"/>
      <c r="O2402" s="259"/>
      <c r="P2402" s="259"/>
      <c r="Q2402" s="259"/>
      <c r="R2402" s="259"/>
      <c r="S2402" s="259"/>
      <c r="T2402" s="260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61" t="s">
        <v>185</v>
      </c>
      <c r="AU2402" s="261" t="s">
        <v>85</v>
      </c>
      <c r="AV2402" s="14" t="s">
        <v>85</v>
      </c>
      <c r="AW2402" s="14" t="s">
        <v>34</v>
      </c>
      <c r="AX2402" s="14" t="s">
        <v>76</v>
      </c>
      <c r="AY2402" s="261" t="s">
        <v>176</v>
      </c>
    </row>
    <row r="2403" s="14" customFormat="1">
      <c r="A2403" s="14"/>
      <c r="B2403" s="251"/>
      <c r="C2403" s="252"/>
      <c r="D2403" s="242" t="s">
        <v>185</v>
      </c>
      <c r="E2403" s="253" t="s">
        <v>1</v>
      </c>
      <c r="F2403" s="254" t="s">
        <v>442</v>
      </c>
      <c r="G2403" s="252"/>
      <c r="H2403" s="255">
        <v>4.2000000000000002</v>
      </c>
      <c r="I2403" s="256"/>
      <c r="J2403" s="252"/>
      <c r="K2403" s="252"/>
      <c r="L2403" s="257"/>
      <c r="M2403" s="258"/>
      <c r="N2403" s="259"/>
      <c r="O2403" s="259"/>
      <c r="P2403" s="259"/>
      <c r="Q2403" s="259"/>
      <c r="R2403" s="259"/>
      <c r="S2403" s="259"/>
      <c r="T2403" s="260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61" t="s">
        <v>185</v>
      </c>
      <c r="AU2403" s="261" t="s">
        <v>85</v>
      </c>
      <c r="AV2403" s="14" t="s">
        <v>85</v>
      </c>
      <c r="AW2403" s="14" t="s">
        <v>34</v>
      </c>
      <c r="AX2403" s="14" t="s">
        <v>76</v>
      </c>
      <c r="AY2403" s="261" t="s">
        <v>176</v>
      </c>
    </row>
    <row r="2404" s="14" customFormat="1">
      <c r="A2404" s="14"/>
      <c r="B2404" s="251"/>
      <c r="C2404" s="252"/>
      <c r="D2404" s="242" t="s">
        <v>185</v>
      </c>
      <c r="E2404" s="253" t="s">
        <v>1</v>
      </c>
      <c r="F2404" s="254" t="s">
        <v>443</v>
      </c>
      <c r="G2404" s="252"/>
      <c r="H2404" s="255">
        <v>14.25</v>
      </c>
      <c r="I2404" s="256"/>
      <c r="J2404" s="252"/>
      <c r="K2404" s="252"/>
      <c r="L2404" s="257"/>
      <c r="M2404" s="258"/>
      <c r="N2404" s="259"/>
      <c r="O2404" s="259"/>
      <c r="P2404" s="259"/>
      <c r="Q2404" s="259"/>
      <c r="R2404" s="259"/>
      <c r="S2404" s="259"/>
      <c r="T2404" s="260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1" t="s">
        <v>185</v>
      </c>
      <c r="AU2404" s="261" t="s">
        <v>85</v>
      </c>
      <c r="AV2404" s="14" t="s">
        <v>85</v>
      </c>
      <c r="AW2404" s="14" t="s">
        <v>34</v>
      </c>
      <c r="AX2404" s="14" t="s">
        <v>76</v>
      </c>
      <c r="AY2404" s="261" t="s">
        <v>176</v>
      </c>
    </row>
    <row r="2405" s="15" customFormat="1">
      <c r="A2405" s="15"/>
      <c r="B2405" s="267"/>
      <c r="C2405" s="268"/>
      <c r="D2405" s="242" t="s">
        <v>185</v>
      </c>
      <c r="E2405" s="269" t="s">
        <v>1</v>
      </c>
      <c r="F2405" s="270" t="s">
        <v>291</v>
      </c>
      <c r="G2405" s="268"/>
      <c r="H2405" s="271">
        <v>52.600000000000001</v>
      </c>
      <c r="I2405" s="272"/>
      <c r="J2405" s="268"/>
      <c r="K2405" s="268"/>
      <c r="L2405" s="273"/>
      <c r="M2405" s="274"/>
      <c r="N2405" s="275"/>
      <c r="O2405" s="275"/>
      <c r="P2405" s="275"/>
      <c r="Q2405" s="275"/>
      <c r="R2405" s="275"/>
      <c r="S2405" s="275"/>
      <c r="T2405" s="276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T2405" s="277" t="s">
        <v>185</v>
      </c>
      <c r="AU2405" s="277" t="s">
        <v>85</v>
      </c>
      <c r="AV2405" s="15" t="s">
        <v>177</v>
      </c>
      <c r="AW2405" s="15" t="s">
        <v>34</v>
      </c>
      <c r="AX2405" s="15" t="s">
        <v>76</v>
      </c>
      <c r="AY2405" s="277" t="s">
        <v>176</v>
      </c>
    </row>
    <row r="2406" s="13" customFormat="1">
      <c r="A2406" s="13"/>
      <c r="B2406" s="240"/>
      <c r="C2406" s="241"/>
      <c r="D2406" s="242" t="s">
        <v>185</v>
      </c>
      <c r="E2406" s="243" t="s">
        <v>1</v>
      </c>
      <c r="F2406" s="244" t="s">
        <v>403</v>
      </c>
      <c r="G2406" s="241"/>
      <c r="H2406" s="243" t="s">
        <v>1</v>
      </c>
      <c r="I2406" s="245"/>
      <c r="J2406" s="241"/>
      <c r="K2406" s="241"/>
      <c r="L2406" s="246"/>
      <c r="M2406" s="247"/>
      <c r="N2406" s="248"/>
      <c r="O2406" s="248"/>
      <c r="P2406" s="248"/>
      <c r="Q2406" s="248"/>
      <c r="R2406" s="248"/>
      <c r="S2406" s="248"/>
      <c r="T2406" s="249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50" t="s">
        <v>185</v>
      </c>
      <c r="AU2406" s="250" t="s">
        <v>85</v>
      </c>
      <c r="AV2406" s="13" t="s">
        <v>83</v>
      </c>
      <c r="AW2406" s="13" t="s">
        <v>34</v>
      </c>
      <c r="AX2406" s="13" t="s">
        <v>76</v>
      </c>
      <c r="AY2406" s="250" t="s">
        <v>176</v>
      </c>
    </row>
    <row r="2407" s="14" customFormat="1">
      <c r="A2407" s="14"/>
      <c r="B2407" s="251"/>
      <c r="C2407" s="252"/>
      <c r="D2407" s="242" t="s">
        <v>185</v>
      </c>
      <c r="E2407" s="253" t="s">
        <v>1</v>
      </c>
      <c r="F2407" s="254" t="s">
        <v>444</v>
      </c>
      <c r="G2407" s="252"/>
      <c r="H2407" s="255">
        <v>20.300000000000001</v>
      </c>
      <c r="I2407" s="256"/>
      <c r="J2407" s="252"/>
      <c r="K2407" s="252"/>
      <c r="L2407" s="257"/>
      <c r="M2407" s="258"/>
      <c r="N2407" s="259"/>
      <c r="O2407" s="259"/>
      <c r="P2407" s="259"/>
      <c r="Q2407" s="259"/>
      <c r="R2407" s="259"/>
      <c r="S2407" s="259"/>
      <c r="T2407" s="260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61" t="s">
        <v>185</v>
      </c>
      <c r="AU2407" s="261" t="s">
        <v>85</v>
      </c>
      <c r="AV2407" s="14" t="s">
        <v>85</v>
      </c>
      <c r="AW2407" s="14" t="s">
        <v>34</v>
      </c>
      <c r="AX2407" s="14" t="s">
        <v>76</v>
      </c>
      <c r="AY2407" s="261" t="s">
        <v>176</v>
      </c>
    </row>
    <row r="2408" s="14" customFormat="1">
      <c r="A2408" s="14"/>
      <c r="B2408" s="251"/>
      <c r="C2408" s="252"/>
      <c r="D2408" s="242" t="s">
        <v>185</v>
      </c>
      <c r="E2408" s="253" t="s">
        <v>1</v>
      </c>
      <c r="F2408" s="254" t="s">
        <v>445</v>
      </c>
      <c r="G2408" s="252"/>
      <c r="H2408" s="255">
        <v>17</v>
      </c>
      <c r="I2408" s="256"/>
      <c r="J2408" s="252"/>
      <c r="K2408" s="252"/>
      <c r="L2408" s="257"/>
      <c r="M2408" s="258"/>
      <c r="N2408" s="259"/>
      <c r="O2408" s="259"/>
      <c r="P2408" s="259"/>
      <c r="Q2408" s="259"/>
      <c r="R2408" s="259"/>
      <c r="S2408" s="259"/>
      <c r="T2408" s="260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61" t="s">
        <v>185</v>
      </c>
      <c r="AU2408" s="261" t="s">
        <v>85</v>
      </c>
      <c r="AV2408" s="14" t="s">
        <v>85</v>
      </c>
      <c r="AW2408" s="14" t="s">
        <v>34</v>
      </c>
      <c r="AX2408" s="14" t="s">
        <v>76</v>
      </c>
      <c r="AY2408" s="261" t="s">
        <v>176</v>
      </c>
    </row>
    <row r="2409" s="14" customFormat="1">
      <c r="A2409" s="14"/>
      <c r="B2409" s="251"/>
      <c r="C2409" s="252"/>
      <c r="D2409" s="242" t="s">
        <v>185</v>
      </c>
      <c r="E2409" s="253" t="s">
        <v>1</v>
      </c>
      <c r="F2409" s="254" t="s">
        <v>446</v>
      </c>
      <c r="G2409" s="252"/>
      <c r="H2409" s="255">
        <v>4.5999999999999996</v>
      </c>
      <c r="I2409" s="256"/>
      <c r="J2409" s="252"/>
      <c r="K2409" s="252"/>
      <c r="L2409" s="257"/>
      <c r="M2409" s="258"/>
      <c r="N2409" s="259"/>
      <c r="O2409" s="259"/>
      <c r="P2409" s="259"/>
      <c r="Q2409" s="259"/>
      <c r="R2409" s="259"/>
      <c r="S2409" s="259"/>
      <c r="T2409" s="260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1" t="s">
        <v>185</v>
      </c>
      <c r="AU2409" s="261" t="s">
        <v>85</v>
      </c>
      <c r="AV2409" s="14" t="s">
        <v>85</v>
      </c>
      <c r="AW2409" s="14" t="s">
        <v>34</v>
      </c>
      <c r="AX2409" s="14" t="s">
        <v>76</v>
      </c>
      <c r="AY2409" s="261" t="s">
        <v>176</v>
      </c>
    </row>
    <row r="2410" s="15" customFormat="1">
      <c r="A2410" s="15"/>
      <c r="B2410" s="267"/>
      <c r="C2410" s="268"/>
      <c r="D2410" s="242" t="s">
        <v>185</v>
      </c>
      <c r="E2410" s="269" t="s">
        <v>1</v>
      </c>
      <c r="F2410" s="270" t="s">
        <v>291</v>
      </c>
      <c r="G2410" s="268"/>
      <c r="H2410" s="271">
        <v>41.899999999999999</v>
      </c>
      <c r="I2410" s="272"/>
      <c r="J2410" s="268"/>
      <c r="K2410" s="268"/>
      <c r="L2410" s="273"/>
      <c r="M2410" s="274"/>
      <c r="N2410" s="275"/>
      <c r="O2410" s="275"/>
      <c r="P2410" s="275"/>
      <c r="Q2410" s="275"/>
      <c r="R2410" s="275"/>
      <c r="S2410" s="275"/>
      <c r="T2410" s="276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77" t="s">
        <v>185</v>
      </c>
      <c r="AU2410" s="277" t="s">
        <v>85</v>
      </c>
      <c r="AV2410" s="15" t="s">
        <v>177</v>
      </c>
      <c r="AW2410" s="15" t="s">
        <v>34</v>
      </c>
      <c r="AX2410" s="15" t="s">
        <v>76</v>
      </c>
      <c r="AY2410" s="277" t="s">
        <v>176</v>
      </c>
    </row>
    <row r="2411" s="13" customFormat="1">
      <c r="A2411" s="13"/>
      <c r="B2411" s="240"/>
      <c r="C2411" s="241"/>
      <c r="D2411" s="242" t="s">
        <v>185</v>
      </c>
      <c r="E2411" s="243" t="s">
        <v>1</v>
      </c>
      <c r="F2411" s="244" t="s">
        <v>407</v>
      </c>
      <c r="G2411" s="241"/>
      <c r="H2411" s="243" t="s">
        <v>1</v>
      </c>
      <c r="I2411" s="245"/>
      <c r="J2411" s="241"/>
      <c r="K2411" s="241"/>
      <c r="L2411" s="246"/>
      <c r="M2411" s="247"/>
      <c r="N2411" s="248"/>
      <c r="O2411" s="248"/>
      <c r="P2411" s="248"/>
      <c r="Q2411" s="248"/>
      <c r="R2411" s="248"/>
      <c r="S2411" s="248"/>
      <c r="T2411" s="24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50" t="s">
        <v>185</v>
      </c>
      <c r="AU2411" s="250" t="s">
        <v>85</v>
      </c>
      <c r="AV2411" s="13" t="s">
        <v>83</v>
      </c>
      <c r="AW2411" s="13" t="s">
        <v>34</v>
      </c>
      <c r="AX2411" s="13" t="s">
        <v>76</v>
      </c>
      <c r="AY2411" s="250" t="s">
        <v>176</v>
      </c>
    </row>
    <row r="2412" s="14" customFormat="1">
      <c r="A2412" s="14"/>
      <c r="B2412" s="251"/>
      <c r="C2412" s="252"/>
      <c r="D2412" s="242" t="s">
        <v>185</v>
      </c>
      <c r="E2412" s="253" t="s">
        <v>1</v>
      </c>
      <c r="F2412" s="254" t="s">
        <v>447</v>
      </c>
      <c r="G2412" s="252"/>
      <c r="H2412" s="255">
        <v>2.6499999999999999</v>
      </c>
      <c r="I2412" s="256"/>
      <c r="J2412" s="252"/>
      <c r="K2412" s="252"/>
      <c r="L2412" s="257"/>
      <c r="M2412" s="258"/>
      <c r="N2412" s="259"/>
      <c r="O2412" s="259"/>
      <c r="P2412" s="259"/>
      <c r="Q2412" s="259"/>
      <c r="R2412" s="259"/>
      <c r="S2412" s="259"/>
      <c r="T2412" s="260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61" t="s">
        <v>185</v>
      </c>
      <c r="AU2412" s="261" t="s">
        <v>85</v>
      </c>
      <c r="AV2412" s="14" t="s">
        <v>85</v>
      </c>
      <c r="AW2412" s="14" t="s">
        <v>34</v>
      </c>
      <c r="AX2412" s="14" t="s">
        <v>76</v>
      </c>
      <c r="AY2412" s="261" t="s">
        <v>176</v>
      </c>
    </row>
    <row r="2413" s="15" customFormat="1">
      <c r="A2413" s="15"/>
      <c r="B2413" s="267"/>
      <c r="C2413" s="268"/>
      <c r="D2413" s="242" t="s">
        <v>185</v>
      </c>
      <c r="E2413" s="269" t="s">
        <v>1</v>
      </c>
      <c r="F2413" s="270" t="s">
        <v>291</v>
      </c>
      <c r="G2413" s="268"/>
      <c r="H2413" s="271">
        <v>2.6499999999999999</v>
      </c>
      <c r="I2413" s="272"/>
      <c r="J2413" s="268"/>
      <c r="K2413" s="268"/>
      <c r="L2413" s="273"/>
      <c r="M2413" s="274"/>
      <c r="N2413" s="275"/>
      <c r="O2413" s="275"/>
      <c r="P2413" s="275"/>
      <c r="Q2413" s="275"/>
      <c r="R2413" s="275"/>
      <c r="S2413" s="275"/>
      <c r="T2413" s="276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T2413" s="277" t="s">
        <v>185</v>
      </c>
      <c r="AU2413" s="277" t="s">
        <v>85</v>
      </c>
      <c r="AV2413" s="15" t="s">
        <v>177</v>
      </c>
      <c r="AW2413" s="15" t="s">
        <v>34</v>
      </c>
      <c r="AX2413" s="15" t="s">
        <v>76</v>
      </c>
      <c r="AY2413" s="277" t="s">
        <v>176</v>
      </c>
    </row>
    <row r="2414" s="13" customFormat="1">
      <c r="A2414" s="13"/>
      <c r="B2414" s="240"/>
      <c r="C2414" s="241"/>
      <c r="D2414" s="242" t="s">
        <v>185</v>
      </c>
      <c r="E2414" s="243" t="s">
        <v>1</v>
      </c>
      <c r="F2414" s="244" t="s">
        <v>477</v>
      </c>
      <c r="G2414" s="241"/>
      <c r="H2414" s="243" t="s">
        <v>1</v>
      </c>
      <c r="I2414" s="245"/>
      <c r="J2414" s="241"/>
      <c r="K2414" s="241"/>
      <c r="L2414" s="246"/>
      <c r="M2414" s="247"/>
      <c r="N2414" s="248"/>
      <c r="O2414" s="248"/>
      <c r="P2414" s="248"/>
      <c r="Q2414" s="248"/>
      <c r="R2414" s="248"/>
      <c r="S2414" s="248"/>
      <c r="T2414" s="249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50" t="s">
        <v>185</v>
      </c>
      <c r="AU2414" s="250" t="s">
        <v>85</v>
      </c>
      <c r="AV2414" s="13" t="s">
        <v>83</v>
      </c>
      <c r="AW2414" s="13" t="s">
        <v>34</v>
      </c>
      <c r="AX2414" s="13" t="s">
        <v>76</v>
      </c>
      <c r="AY2414" s="250" t="s">
        <v>176</v>
      </c>
    </row>
    <row r="2415" s="14" customFormat="1">
      <c r="A2415" s="14"/>
      <c r="B2415" s="251"/>
      <c r="C2415" s="252"/>
      <c r="D2415" s="242" t="s">
        <v>185</v>
      </c>
      <c r="E2415" s="253" t="s">
        <v>1</v>
      </c>
      <c r="F2415" s="254" t="s">
        <v>533</v>
      </c>
      <c r="G2415" s="252"/>
      <c r="H2415" s="255">
        <v>16.850000000000001</v>
      </c>
      <c r="I2415" s="256"/>
      <c r="J2415" s="252"/>
      <c r="K2415" s="252"/>
      <c r="L2415" s="257"/>
      <c r="M2415" s="258"/>
      <c r="N2415" s="259"/>
      <c r="O2415" s="259"/>
      <c r="P2415" s="259"/>
      <c r="Q2415" s="259"/>
      <c r="R2415" s="259"/>
      <c r="S2415" s="259"/>
      <c r="T2415" s="260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61" t="s">
        <v>185</v>
      </c>
      <c r="AU2415" s="261" t="s">
        <v>85</v>
      </c>
      <c r="AV2415" s="14" t="s">
        <v>85</v>
      </c>
      <c r="AW2415" s="14" t="s">
        <v>34</v>
      </c>
      <c r="AX2415" s="14" t="s">
        <v>76</v>
      </c>
      <c r="AY2415" s="261" t="s">
        <v>176</v>
      </c>
    </row>
    <row r="2416" s="14" customFormat="1">
      <c r="A2416" s="14"/>
      <c r="B2416" s="251"/>
      <c r="C2416" s="252"/>
      <c r="D2416" s="242" t="s">
        <v>185</v>
      </c>
      <c r="E2416" s="253" t="s">
        <v>1</v>
      </c>
      <c r="F2416" s="254" t="s">
        <v>534</v>
      </c>
      <c r="G2416" s="252"/>
      <c r="H2416" s="255">
        <v>18.100000000000001</v>
      </c>
      <c r="I2416" s="256"/>
      <c r="J2416" s="252"/>
      <c r="K2416" s="252"/>
      <c r="L2416" s="257"/>
      <c r="M2416" s="258"/>
      <c r="N2416" s="259"/>
      <c r="O2416" s="259"/>
      <c r="P2416" s="259"/>
      <c r="Q2416" s="259"/>
      <c r="R2416" s="259"/>
      <c r="S2416" s="259"/>
      <c r="T2416" s="260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61" t="s">
        <v>185</v>
      </c>
      <c r="AU2416" s="261" t="s">
        <v>85</v>
      </c>
      <c r="AV2416" s="14" t="s">
        <v>85</v>
      </c>
      <c r="AW2416" s="14" t="s">
        <v>34</v>
      </c>
      <c r="AX2416" s="14" t="s">
        <v>76</v>
      </c>
      <c r="AY2416" s="261" t="s">
        <v>176</v>
      </c>
    </row>
    <row r="2417" s="15" customFormat="1">
      <c r="A2417" s="15"/>
      <c r="B2417" s="267"/>
      <c r="C2417" s="268"/>
      <c r="D2417" s="242" t="s">
        <v>185</v>
      </c>
      <c r="E2417" s="269" t="s">
        <v>1</v>
      </c>
      <c r="F2417" s="270" t="s">
        <v>291</v>
      </c>
      <c r="G2417" s="268"/>
      <c r="H2417" s="271">
        <v>34.950000000000003</v>
      </c>
      <c r="I2417" s="272"/>
      <c r="J2417" s="268"/>
      <c r="K2417" s="268"/>
      <c r="L2417" s="273"/>
      <c r="M2417" s="274"/>
      <c r="N2417" s="275"/>
      <c r="O2417" s="275"/>
      <c r="P2417" s="275"/>
      <c r="Q2417" s="275"/>
      <c r="R2417" s="275"/>
      <c r="S2417" s="275"/>
      <c r="T2417" s="276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77" t="s">
        <v>185</v>
      </c>
      <c r="AU2417" s="277" t="s">
        <v>85</v>
      </c>
      <c r="AV2417" s="15" t="s">
        <v>177</v>
      </c>
      <c r="AW2417" s="15" t="s">
        <v>34</v>
      </c>
      <c r="AX2417" s="15" t="s">
        <v>76</v>
      </c>
      <c r="AY2417" s="277" t="s">
        <v>176</v>
      </c>
    </row>
    <row r="2418" s="16" customFormat="1">
      <c r="A2418" s="16"/>
      <c r="B2418" s="278"/>
      <c r="C2418" s="279"/>
      <c r="D2418" s="242" t="s">
        <v>185</v>
      </c>
      <c r="E2418" s="280" t="s">
        <v>1</v>
      </c>
      <c r="F2418" s="281" t="s">
        <v>307</v>
      </c>
      <c r="G2418" s="279"/>
      <c r="H2418" s="282">
        <v>132.09999999999999</v>
      </c>
      <c r="I2418" s="283"/>
      <c r="J2418" s="279"/>
      <c r="K2418" s="279"/>
      <c r="L2418" s="284"/>
      <c r="M2418" s="285"/>
      <c r="N2418" s="286"/>
      <c r="O2418" s="286"/>
      <c r="P2418" s="286"/>
      <c r="Q2418" s="286"/>
      <c r="R2418" s="286"/>
      <c r="S2418" s="286"/>
      <c r="T2418" s="287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T2418" s="288" t="s">
        <v>185</v>
      </c>
      <c r="AU2418" s="288" t="s">
        <v>85</v>
      </c>
      <c r="AV2418" s="16" t="s">
        <v>183</v>
      </c>
      <c r="AW2418" s="16" t="s">
        <v>34</v>
      </c>
      <c r="AX2418" s="16" t="s">
        <v>83</v>
      </c>
      <c r="AY2418" s="288" t="s">
        <v>176</v>
      </c>
    </row>
    <row r="2419" s="2" customFormat="1" ht="37.8" customHeight="1">
      <c r="A2419" s="39"/>
      <c r="B2419" s="40"/>
      <c r="C2419" s="227" t="s">
        <v>2097</v>
      </c>
      <c r="D2419" s="227" t="s">
        <v>179</v>
      </c>
      <c r="E2419" s="228" t="s">
        <v>2098</v>
      </c>
      <c r="F2419" s="229" t="s">
        <v>2099</v>
      </c>
      <c r="G2419" s="230" t="s">
        <v>243</v>
      </c>
      <c r="H2419" s="231">
        <v>81.700000000000003</v>
      </c>
      <c r="I2419" s="232"/>
      <c r="J2419" s="233">
        <f>ROUND(I2419*H2419,2)</f>
        <v>0</v>
      </c>
      <c r="K2419" s="229" t="s">
        <v>225</v>
      </c>
      <c r="L2419" s="45"/>
      <c r="M2419" s="234" t="s">
        <v>1</v>
      </c>
      <c r="N2419" s="235" t="s">
        <v>41</v>
      </c>
      <c r="O2419" s="92"/>
      <c r="P2419" s="236">
        <f>O2419*H2419</f>
        <v>0</v>
      </c>
      <c r="Q2419" s="236">
        <v>0.014999999999999999</v>
      </c>
      <c r="R2419" s="236">
        <f>Q2419*H2419</f>
        <v>1.2255</v>
      </c>
      <c r="S2419" s="236">
        <v>0</v>
      </c>
      <c r="T2419" s="237">
        <f>S2419*H2419</f>
        <v>0</v>
      </c>
      <c r="U2419" s="39"/>
      <c r="V2419" s="39"/>
      <c r="W2419" s="39"/>
      <c r="X2419" s="39"/>
      <c r="Y2419" s="39"/>
      <c r="Z2419" s="39"/>
      <c r="AA2419" s="39"/>
      <c r="AB2419" s="39"/>
      <c r="AC2419" s="39"/>
      <c r="AD2419" s="39"/>
      <c r="AE2419" s="39"/>
      <c r="AR2419" s="238" t="s">
        <v>324</v>
      </c>
      <c r="AT2419" s="238" t="s">
        <v>179</v>
      </c>
      <c r="AU2419" s="238" t="s">
        <v>85</v>
      </c>
      <c r="AY2419" s="18" t="s">
        <v>176</v>
      </c>
      <c r="BE2419" s="239">
        <f>IF(N2419="základní",J2419,0)</f>
        <v>0</v>
      </c>
      <c r="BF2419" s="239">
        <f>IF(N2419="snížená",J2419,0)</f>
        <v>0</v>
      </c>
      <c r="BG2419" s="239">
        <f>IF(N2419="zákl. přenesená",J2419,0)</f>
        <v>0</v>
      </c>
      <c r="BH2419" s="239">
        <f>IF(N2419="sníž. přenesená",J2419,0)</f>
        <v>0</v>
      </c>
      <c r="BI2419" s="239">
        <f>IF(N2419="nulová",J2419,0)</f>
        <v>0</v>
      </c>
      <c r="BJ2419" s="18" t="s">
        <v>83</v>
      </c>
      <c r="BK2419" s="239">
        <f>ROUND(I2419*H2419,2)</f>
        <v>0</v>
      </c>
      <c r="BL2419" s="18" t="s">
        <v>324</v>
      </c>
      <c r="BM2419" s="238" t="s">
        <v>2100</v>
      </c>
    </row>
    <row r="2420" s="2" customFormat="1">
      <c r="A2420" s="39"/>
      <c r="B2420" s="40"/>
      <c r="C2420" s="41"/>
      <c r="D2420" s="262" t="s">
        <v>194</v>
      </c>
      <c r="E2420" s="41"/>
      <c r="F2420" s="263" t="s">
        <v>2101</v>
      </c>
      <c r="G2420" s="41"/>
      <c r="H2420" s="41"/>
      <c r="I2420" s="264"/>
      <c r="J2420" s="41"/>
      <c r="K2420" s="41"/>
      <c r="L2420" s="45"/>
      <c r="M2420" s="265"/>
      <c r="N2420" s="266"/>
      <c r="O2420" s="92"/>
      <c r="P2420" s="92"/>
      <c r="Q2420" s="92"/>
      <c r="R2420" s="92"/>
      <c r="S2420" s="92"/>
      <c r="T2420" s="93"/>
      <c r="U2420" s="39"/>
      <c r="V2420" s="39"/>
      <c r="W2420" s="39"/>
      <c r="X2420" s="39"/>
      <c r="Y2420" s="39"/>
      <c r="Z2420" s="39"/>
      <c r="AA2420" s="39"/>
      <c r="AB2420" s="39"/>
      <c r="AC2420" s="39"/>
      <c r="AD2420" s="39"/>
      <c r="AE2420" s="39"/>
      <c r="AT2420" s="18" t="s">
        <v>194</v>
      </c>
      <c r="AU2420" s="18" t="s">
        <v>85</v>
      </c>
    </row>
    <row r="2421" s="13" customFormat="1">
      <c r="A2421" s="13"/>
      <c r="B2421" s="240"/>
      <c r="C2421" s="241"/>
      <c r="D2421" s="242" t="s">
        <v>185</v>
      </c>
      <c r="E2421" s="243" t="s">
        <v>1</v>
      </c>
      <c r="F2421" s="244" t="s">
        <v>207</v>
      </c>
      <c r="G2421" s="241"/>
      <c r="H2421" s="243" t="s">
        <v>1</v>
      </c>
      <c r="I2421" s="245"/>
      <c r="J2421" s="241"/>
      <c r="K2421" s="241"/>
      <c r="L2421" s="246"/>
      <c r="M2421" s="247"/>
      <c r="N2421" s="248"/>
      <c r="O2421" s="248"/>
      <c r="P2421" s="248"/>
      <c r="Q2421" s="248"/>
      <c r="R2421" s="248"/>
      <c r="S2421" s="248"/>
      <c r="T2421" s="249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50" t="s">
        <v>185</v>
      </c>
      <c r="AU2421" s="250" t="s">
        <v>85</v>
      </c>
      <c r="AV2421" s="13" t="s">
        <v>83</v>
      </c>
      <c r="AW2421" s="13" t="s">
        <v>34</v>
      </c>
      <c r="AX2421" s="13" t="s">
        <v>76</v>
      </c>
      <c r="AY2421" s="250" t="s">
        <v>176</v>
      </c>
    </row>
    <row r="2422" s="13" customFormat="1">
      <c r="A2422" s="13"/>
      <c r="B2422" s="240"/>
      <c r="C2422" s="241"/>
      <c r="D2422" s="242" t="s">
        <v>185</v>
      </c>
      <c r="E2422" s="243" t="s">
        <v>1</v>
      </c>
      <c r="F2422" s="244" t="s">
        <v>281</v>
      </c>
      <c r="G2422" s="241"/>
      <c r="H2422" s="243" t="s">
        <v>1</v>
      </c>
      <c r="I2422" s="245"/>
      <c r="J2422" s="241"/>
      <c r="K2422" s="241"/>
      <c r="L2422" s="246"/>
      <c r="M2422" s="247"/>
      <c r="N2422" s="248"/>
      <c r="O2422" s="248"/>
      <c r="P2422" s="248"/>
      <c r="Q2422" s="248"/>
      <c r="R2422" s="248"/>
      <c r="S2422" s="248"/>
      <c r="T2422" s="24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50" t="s">
        <v>185</v>
      </c>
      <c r="AU2422" s="250" t="s">
        <v>85</v>
      </c>
      <c r="AV2422" s="13" t="s">
        <v>83</v>
      </c>
      <c r="AW2422" s="13" t="s">
        <v>34</v>
      </c>
      <c r="AX2422" s="13" t="s">
        <v>76</v>
      </c>
      <c r="AY2422" s="250" t="s">
        <v>176</v>
      </c>
    </row>
    <row r="2423" s="13" customFormat="1">
      <c r="A2423" s="13"/>
      <c r="B2423" s="240"/>
      <c r="C2423" s="241"/>
      <c r="D2423" s="242" t="s">
        <v>185</v>
      </c>
      <c r="E2423" s="243" t="s">
        <v>1</v>
      </c>
      <c r="F2423" s="244" t="s">
        <v>188</v>
      </c>
      <c r="G2423" s="241"/>
      <c r="H2423" s="243" t="s">
        <v>1</v>
      </c>
      <c r="I2423" s="245"/>
      <c r="J2423" s="241"/>
      <c r="K2423" s="241"/>
      <c r="L2423" s="246"/>
      <c r="M2423" s="247"/>
      <c r="N2423" s="248"/>
      <c r="O2423" s="248"/>
      <c r="P2423" s="248"/>
      <c r="Q2423" s="248"/>
      <c r="R2423" s="248"/>
      <c r="S2423" s="248"/>
      <c r="T2423" s="249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50" t="s">
        <v>185</v>
      </c>
      <c r="AU2423" s="250" t="s">
        <v>85</v>
      </c>
      <c r="AV2423" s="13" t="s">
        <v>83</v>
      </c>
      <c r="AW2423" s="13" t="s">
        <v>34</v>
      </c>
      <c r="AX2423" s="13" t="s">
        <v>76</v>
      </c>
      <c r="AY2423" s="250" t="s">
        <v>176</v>
      </c>
    </row>
    <row r="2424" s="13" customFormat="1">
      <c r="A2424" s="13"/>
      <c r="B2424" s="240"/>
      <c r="C2424" s="241"/>
      <c r="D2424" s="242" t="s">
        <v>185</v>
      </c>
      <c r="E2424" s="243" t="s">
        <v>1</v>
      </c>
      <c r="F2424" s="244" t="s">
        <v>2102</v>
      </c>
      <c r="G2424" s="241"/>
      <c r="H2424" s="243" t="s">
        <v>1</v>
      </c>
      <c r="I2424" s="245"/>
      <c r="J2424" s="241"/>
      <c r="K2424" s="241"/>
      <c r="L2424" s="246"/>
      <c r="M2424" s="247"/>
      <c r="N2424" s="248"/>
      <c r="O2424" s="248"/>
      <c r="P2424" s="248"/>
      <c r="Q2424" s="248"/>
      <c r="R2424" s="248"/>
      <c r="S2424" s="248"/>
      <c r="T2424" s="24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50" t="s">
        <v>185</v>
      </c>
      <c r="AU2424" s="250" t="s">
        <v>85</v>
      </c>
      <c r="AV2424" s="13" t="s">
        <v>83</v>
      </c>
      <c r="AW2424" s="13" t="s">
        <v>34</v>
      </c>
      <c r="AX2424" s="13" t="s">
        <v>76</v>
      </c>
      <c r="AY2424" s="250" t="s">
        <v>176</v>
      </c>
    </row>
    <row r="2425" s="13" customFormat="1">
      <c r="A2425" s="13"/>
      <c r="B2425" s="240"/>
      <c r="C2425" s="241"/>
      <c r="D2425" s="242" t="s">
        <v>185</v>
      </c>
      <c r="E2425" s="243" t="s">
        <v>1</v>
      </c>
      <c r="F2425" s="244" t="s">
        <v>480</v>
      </c>
      <c r="G2425" s="241"/>
      <c r="H2425" s="243" t="s">
        <v>1</v>
      </c>
      <c r="I2425" s="245"/>
      <c r="J2425" s="241"/>
      <c r="K2425" s="241"/>
      <c r="L2425" s="246"/>
      <c r="M2425" s="247"/>
      <c r="N2425" s="248"/>
      <c r="O2425" s="248"/>
      <c r="P2425" s="248"/>
      <c r="Q2425" s="248"/>
      <c r="R2425" s="248"/>
      <c r="S2425" s="248"/>
      <c r="T2425" s="249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50" t="s">
        <v>185</v>
      </c>
      <c r="AU2425" s="250" t="s">
        <v>85</v>
      </c>
      <c r="AV2425" s="13" t="s">
        <v>83</v>
      </c>
      <c r="AW2425" s="13" t="s">
        <v>34</v>
      </c>
      <c r="AX2425" s="13" t="s">
        <v>76</v>
      </c>
      <c r="AY2425" s="250" t="s">
        <v>176</v>
      </c>
    </row>
    <row r="2426" s="14" customFormat="1">
      <c r="A2426" s="14"/>
      <c r="B2426" s="251"/>
      <c r="C2426" s="252"/>
      <c r="D2426" s="242" t="s">
        <v>185</v>
      </c>
      <c r="E2426" s="253" t="s">
        <v>1</v>
      </c>
      <c r="F2426" s="254" t="s">
        <v>525</v>
      </c>
      <c r="G2426" s="252"/>
      <c r="H2426" s="255">
        <v>34.200000000000003</v>
      </c>
      <c r="I2426" s="256"/>
      <c r="J2426" s="252"/>
      <c r="K2426" s="252"/>
      <c r="L2426" s="257"/>
      <c r="M2426" s="258"/>
      <c r="N2426" s="259"/>
      <c r="O2426" s="259"/>
      <c r="P2426" s="259"/>
      <c r="Q2426" s="259"/>
      <c r="R2426" s="259"/>
      <c r="S2426" s="259"/>
      <c r="T2426" s="260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1" t="s">
        <v>185</v>
      </c>
      <c r="AU2426" s="261" t="s">
        <v>85</v>
      </c>
      <c r="AV2426" s="14" t="s">
        <v>85</v>
      </c>
      <c r="AW2426" s="14" t="s">
        <v>34</v>
      </c>
      <c r="AX2426" s="14" t="s">
        <v>76</v>
      </c>
      <c r="AY2426" s="261" t="s">
        <v>176</v>
      </c>
    </row>
    <row r="2427" s="14" customFormat="1">
      <c r="A2427" s="14"/>
      <c r="B2427" s="251"/>
      <c r="C2427" s="252"/>
      <c r="D2427" s="242" t="s">
        <v>185</v>
      </c>
      <c r="E2427" s="253" t="s">
        <v>1</v>
      </c>
      <c r="F2427" s="254" t="s">
        <v>527</v>
      </c>
      <c r="G2427" s="252"/>
      <c r="H2427" s="255">
        <v>14.699999999999999</v>
      </c>
      <c r="I2427" s="256"/>
      <c r="J2427" s="252"/>
      <c r="K2427" s="252"/>
      <c r="L2427" s="257"/>
      <c r="M2427" s="258"/>
      <c r="N2427" s="259"/>
      <c r="O2427" s="259"/>
      <c r="P2427" s="259"/>
      <c r="Q2427" s="259"/>
      <c r="R2427" s="259"/>
      <c r="S2427" s="259"/>
      <c r="T2427" s="260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61" t="s">
        <v>185</v>
      </c>
      <c r="AU2427" s="261" t="s">
        <v>85</v>
      </c>
      <c r="AV2427" s="14" t="s">
        <v>85</v>
      </c>
      <c r="AW2427" s="14" t="s">
        <v>34</v>
      </c>
      <c r="AX2427" s="14" t="s">
        <v>76</v>
      </c>
      <c r="AY2427" s="261" t="s">
        <v>176</v>
      </c>
    </row>
    <row r="2428" s="14" customFormat="1">
      <c r="A2428" s="14"/>
      <c r="B2428" s="251"/>
      <c r="C2428" s="252"/>
      <c r="D2428" s="242" t="s">
        <v>185</v>
      </c>
      <c r="E2428" s="253" t="s">
        <v>1</v>
      </c>
      <c r="F2428" s="254" t="s">
        <v>528</v>
      </c>
      <c r="G2428" s="252"/>
      <c r="H2428" s="255">
        <v>15</v>
      </c>
      <c r="I2428" s="256"/>
      <c r="J2428" s="252"/>
      <c r="K2428" s="252"/>
      <c r="L2428" s="257"/>
      <c r="M2428" s="258"/>
      <c r="N2428" s="259"/>
      <c r="O2428" s="259"/>
      <c r="P2428" s="259"/>
      <c r="Q2428" s="259"/>
      <c r="R2428" s="259"/>
      <c r="S2428" s="259"/>
      <c r="T2428" s="260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1" t="s">
        <v>185</v>
      </c>
      <c r="AU2428" s="261" t="s">
        <v>85</v>
      </c>
      <c r="AV2428" s="14" t="s">
        <v>85</v>
      </c>
      <c r="AW2428" s="14" t="s">
        <v>34</v>
      </c>
      <c r="AX2428" s="14" t="s">
        <v>76</v>
      </c>
      <c r="AY2428" s="261" t="s">
        <v>176</v>
      </c>
    </row>
    <row r="2429" s="14" customFormat="1">
      <c r="A2429" s="14"/>
      <c r="B2429" s="251"/>
      <c r="C2429" s="252"/>
      <c r="D2429" s="242" t="s">
        <v>185</v>
      </c>
      <c r="E2429" s="253" t="s">
        <v>1</v>
      </c>
      <c r="F2429" s="254" t="s">
        <v>529</v>
      </c>
      <c r="G2429" s="252"/>
      <c r="H2429" s="255">
        <v>15.6</v>
      </c>
      <c r="I2429" s="256"/>
      <c r="J2429" s="252"/>
      <c r="K2429" s="252"/>
      <c r="L2429" s="257"/>
      <c r="M2429" s="258"/>
      <c r="N2429" s="259"/>
      <c r="O2429" s="259"/>
      <c r="P2429" s="259"/>
      <c r="Q2429" s="259"/>
      <c r="R2429" s="259"/>
      <c r="S2429" s="259"/>
      <c r="T2429" s="260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61" t="s">
        <v>185</v>
      </c>
      <c r="AU2429" s="261" t="s">
        <v>85</v>
      </c>
      <c r="AV2429" s="14" t="s">
        <v>85</v>
      </c>
      <c r="AW2429" s="14" t="s">
        <v>34</v>
      </c>
      <c r="AX2429" s="14" t="s">
        <v>76</v>
      </c>
      <c r="AY2429" s="261" t="s">
        <v>176</v>
      </c>
    </row>
    <row r="2430" s="15" customFormat="1">
      <c r="A2430" s="15"/>
      <c r="B2430" s="267"/>
      <c r="C2430" s="268"/>
      <c r="D2430" s="242" t="s">
        <v>185</v>
      </c>
      <c r="E2430" s="269" t="s">
        <v>1</v>
      </c>
      <c r="F2430" s="270" t="s">
        <v>291</v>
      </c>
      <c r="G2430" s="268"/>
      <c r="H2430" s="271">
        <v>79.5</v>
      </c>
      <c r="I2430" s="272"/>
      <c r="J2430" s="268"/>
      <c r="K2430" s="268"/>
      <c r="L2430" s="273"/>
      <c r="M2430" s="274"/>
      <c r="N2430" s="275"/>
      <c r="O2430" s="275"/>
      <c r="P2430" s="275"/>
      <c r="Q2430" s="275"/>
      <c r="R2430" s="275"/>
      <c r="S2430" s="275"/>
      <c r="T2430" s="276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77" t="s">
        <v>185</v>
      </c>
      <c r="AU2430" s="277" t="s">
        <v>85</v>
      </c>
      <c r="AV2430" s="15" t="s">
        <v>177</v>
      </c>
      <c r="AW2430" s="15" t="s">
        <v>34</v>
      </c>
      <c r="AX2430" s="15" t="s">
        <v>76</v>
      </c>
      <c r="AY2430" s="277" t="s">
        <v>176</v>
      </c>
    </row>
    <row r="2431" s="13" customFormat="1">
      <c r="A2431" s="13"/>
      <c r="B2431" s="240"/>
      <c r="C2431" s="241"/>
      <c r="D2431" s="242" t="s">
        <v>185</v>
      </c>
      <c r="E2431" s="243" t="s">
        <v>1</v>
      </c>
      <c r="F2431" s="244" t="s">
        <v>485</v>
      </c>
      <c r="G2431" s="241"/>
      <c r="H2431" s="243" t="s">
        <v>1</v>
      </c>
      <c r="I2431" s="245"/>
      <c r="J2431" s="241"/>
      <c r="K2431" s="241"/>
      <c r="L2431" s="246"/>
      <c r="M2431" s="247"/>
      <c r="N2431" s="248"/>
      <c r="O2431" s="248"/>
      <c r="P2431" s="248"/>
      <c r="Q2431" s="248"/>
      <c r="R2431" s="248"/>
      <c r="S2431" s="248"/>
      <c r="T2431" s="249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50" t="s">
        <v>185</v>
      </c>
      <c r="AU2431" s="250" t="s">
        <v>85</v>
      </c>
      <c r="AV2431" s="13" t="s">
        <v>83</v>
      </c>
      <c r="AW2431" s="13" t="s">
        <v>34</v>
      </c>
      <c r="AX2431" s="13" t="s">
        <v>76</v>
      </c>
      <c r="AY2431" s="250" t="s">
        <v>176</v>
      </c>
    </row>
    <row r="2432" s="14" customFormat="1">
      <c r="A2432" s="14"/>
      <c r="B2432" s="251"/>
      <c r="C2432" s="252"/>
      <c r="D2432" s="242" t="s">
        <v>185</v>
      </c>
      <c r="E2432" s="253" t="s">
        <v>1</v>
      </c>
      <c r="F2432" s="254" t="s">
        <v>526</v>
      </c>
      <c r="G2432" s="252"/>
      <c r="H2432" s="255">
        <v>2.2000000000000002</v>
      </c>
      <c r="I2432" s="256"/>
      <c r="J2432" s="252"/>
      <c r="K2432" s="252"/>
      <c r="L2432" s="257"/>
      <c r="M2432" s="258"/>
      <c r="N2432" s="259"/>
      <c r="O2432" s="259"/>
      <c r="P2432" s="259"/>
      <c r="Q2432" s="259"/>
      <c r="R2432" s="259"/>
      <c r="S2432" s="259"/>
      <c r="T2432" s="260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61" t="s">
        <v>185</v>
      </c>
      <c r="AU2432" s="261" t="s">
        <v>85</v>
      </c>
      <c r="AV2432" s="14" t="s">
        <v>85</v>
      </c>
      <c r="AW2432" s="14" t="s">
        <v>34</v>
      </c>
      <c r="AX2432" s="14" t="s">
        <v>76</v>
      </c>
      <c r="AY2432" s="261" t="s">
        <v>176</v>
      </c>
    </row>
    <row r="2433" s="15" customFormat="1">
      <c r="A2433" s="15"/>
      <c r="B2433" s="267"/>
      <c r="C2433" s="268"/>
      <c r="D2433" s="242" t="s">
        <v>185</v>
      </c>
      <c r="E2433" s="269" t="s">
        <v>1</v>
      </c>
      <c r="F2433" s="270" t="s">
        <v>291</v>
      </c>
      <c r="G2433" s="268"/>
      <c r="H2433" s="271">
        <v>2.2000000000000002</v>
      </c>
      <c r="I2433" s="272"/>
      <c r="J2433" s="268"/>
      <c r="K2433" s="268"/>
      <c r="L2433" s="273"/>
      <c r="M2433" s="274"/>
      <c r="N2433" s="275"/>
      <c r="O2433" s="275"/>
      <c r="P2433" s="275"/>
      <c r="Q2433" s="275"/>
      <c r="R2433" s="275"/>
      <c r="S2433" s="275"/>
      <c r="T2433" s="276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T2433" s="277" t="s">
        <v>185</v>
      </c>
      <c r="AU2433" s="277" t="s">
        <v>85</v>
      </c>
      <c r="AV2433" s="15" t="s">
        <v>177</v>
      </c>
      <c r="AW2433" s="15" t="s">
        <v>34</v>
      </c>
      <c r="AX2433" s="15" t="s">
        <v>76</v>
      </c>
      <c r="AY2433" s="277" t="s">
        <v>176</v>
      </c>
    </row>
    <row r="2434" s="16" customFormat="1">
      <c r="A2434" s="16"/>
      <c r="B2434" s="278"/>
      <c r="C2434" s="279"/>
      <c r="D2434" s="242" t="s">
        <v>185</v>
      </c>
      <c r="E2434" s="280" t="s">
        <v>1</v>
      </c>
      <c r="F2434" s="281" t="s">
        <v>307</v>
      </c>
      <c r="G2434" s="279"/>
      <c r="H2434" s="282">
        <v>81.700000000000003</v>
      </c>
      <c r="I2434" s="283"/>
      <c r="J2434" s="279"/>
      <c r="K2434" s="279"/>
      <c r="L2434" s="284"/>
      <c r="M2434" s="285"/>
      <c r="N2434" s="286"/>
      <c r="O2434" s="286"/>
      <c r="P2434" s="286"/>
      <c r="Q2434" s="286"/>
      <c r="R2434" s="286"/>
      <c r="S2434" s="286"/>
      <c r="T2434" s="287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T2434" s="288" t="s">
        <v>185</v>
      </c>
      <c r="AU2434" s="288" t="s">
        <v>85</v>
      </c>
      <c r="AV2434" s="16" t="s">
        <v>183</v>
      </c>
      <c r="AW2434" s="16" t="s">
        <v>34</v>
      </c>
      <c r="AX2434" s="16" t="s">
        <v>83</v>
      </c>
      <c r="AY2434" s="288" t="s">
        <v>176</v>
      </c>
    </row>
    <row r="2435" s="2" customFormat="1" ht="37.8" customHeight="1">
      <c r="A2435" s="39"/>
      <c r="B2435" s="40"/>
      <c r="C2435" s="227" t="s">
        <v>2103</v>
      </c>
      <c r="D2435" s="227" t="s">
        <v>179</v>
      </c>
      <c r="E2435" s="228" t="s">
        <v>2104</v>
      </c>
      <c r="F2435" s="229" t="s">
        <v>1938</v>
      </c>
      <c r="G2435" s="230" t="s">
        <v>243</v>
      </c>
      <c r="H2435" s="231">
        <v>81.700000000000003</v>
      </c>
      <c r="I2435" s="232"/>
      <c r="J2435" s="233">
        <f>ROUND(I2435*H2435,2)</f>
        <v>0</v>
      </c>
      <c r="K2435" s="229" t="s">
        <v>1</v>
      </c>
      <c r="L2435" s="45"/>
      <c r="M2435" s="234" t="s">
        <v>1</v>
      </c>
      <c r="N2435" s="235" t="s">
        <v>41</v>
      </c>
      <c r="O2435" s="92"/>
      <c r="P2435" s="236">
        <f>O2435*H2435</f>
        <v>0</v>
      </c>
      <c r="Q2435" s="236">
        <v>0.0044999999999999997</v>
      </c>
      <c r="R2435" s="236">
        <f>Q2435*H2435</f>
        <v>0.36764999999999998</v>
      </c>
      <c r="S2435" s="236">
        <v>0</v>
      </c>
      <c r="T2435" s="237">
        <f>S2435*H2435</f>
        <v>0</v>
      </c>
      <c r="U2435" s="39"/>
      <c r="V2435" s="39"/>
      <c r="W2435" s="39"/>
      <c r="X2435" s="39"/>
      <c r="Y2435" s="39"/>
      <c r="Z2435" s="39"/>
      <c r="AA2435" s="39"/>
      <c r="AB2435" s="39"/>
      <c r="AC2435" s="39"/>
      <c r="AD2435" s="39"/>
      <c r="AE2435" s="39"/>
      <c r="AR2435" s="238" t="s">
        <v>324</v>
      </c>
      <c r="AT2435" s="238" t="s">
        <v>179</v>
      </c>
      <c r="AU2435" s="238" t="s">
        <v>85</v>
      </c>
      <c r="AY2435" s="18" t="s">
        <v>176</v>
      </c>
      <c r="BE2435" s="239">
        <f>IF(N2435="základní",J2435,0)</f>
        <v>0</v>
      </c>
      <c r="BF2435" s="239">
        <f>IF(N2435="snížená",J2435,0)</f>
        <v>0</v>
      </c>
      <c r="BG2435" s="239">
        <f>IF(N2435="zákl. přenesená",J2435,0)</f>
        <v>0</v>
      </c>
      <c r="BH2435" s="239">
        <f>IF(N2435="sníž. přenesená",J2435,0)</f>
        <v>0</v>
      </c>
      <c r="BI2435" s="239">
        <f>IF(N2435="nulová",J2435,0)</f>
        <v>0</v>
      </c>
      <c r="BJ2435" s="18" t="s">
        <v>83</v>
      </c>
      <c r="BK2435" s="239">
        <f>ROUND(I2435*H2435,2)</f>
        <v>0</v>
      </c>
      <c r="BL2435" s="18" t="s">
        <v>324</v>
      </c>
      <c r="BM2435" s="238" t="s">
        <v>2105</v>
      </c>
    </row>
    <row r="2436" s="13" customFormat="1">
      <c r="A2436" s="13"/>
      <c r="B2436" s="240"/>
      <c r="C2436" s="241"/>
      <c r="D2436" s="242" t="s">
        <v>185</v>
      </c>
      <c r="E2436" s="243" t="s">
        <v>1</v>
      </c>
      <c r="F2436" s="244" t="s">
        <v>207</v>
      </c>
      <c r="G2436" s="241"/>
      <c r="H2436" s="243" t="s">
        <v>1</v>
      </c>
      <c r="I2436" s="245"/>
      <c r="J2436" s="241"/>
      <c r="K2436" s="241"/>
      <c r="L2436" s="246"/>
      <c r="M2436" s="247"/>
      <c r="N2436" s="248"/>
      <c r="O2436" s="248"/>
      <c r="P2436" s="248"/>
      <c r="Q2436" s="248"/>
      <c r="R2436" s="248"/>
      <c r="S2436" s="248"/>
      <c r="T2436" s="249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50" t="s">
        <v>185</v>
      </c>
      <c r="AU2436" s="250" t="s">
        <v>85</v>
      </c>
      <c r="AV2436" s="13" t="s">
        <v>83</v>
      </c>
      <c r="AW2436" s="13" t="s">
        <v>34</v>
      </c>
      <c r="AX2436" s="13" t="s">
        <v>76</v>
      </c>
      <c r="AY2436" s="250" t="s">
        <v>176</v>
      </c>
    </row>
    <row r="2437" s="13" customFormat="1">
      <c r="A2437" s="13"/>
      <c r="B2437" s="240"/>
      <c r="C2437" s="241"/>
      <c r="D2437" s="242" t="s">
        <v>185</v>
      </c>
      <c r="E2437" s="243" t="s">
        <v>1</v>
      </c>
      <c r="F2437" s="244" t="s">
        <v>281</v>
      </c>
      <c r="G2437" s="241"/>
      <c r="H2437" s="243" t="s">
        <v>1</v>
      </c>
      <c r="I2437" s="245"/>
      <c r="J2437" s="241"/>
      <c r="K2437" s="241"/>
      <c r="L2437" s="246"/>
      <c r="M2437" s="247"/>
      <c r="N2437" s="248"/>
      <c r="O2437" s="248"/>
      <c r="P2437" s="248"/>
      <c r="Q2437" s="248"/>
      <c r="R2437" s="248"/>
      <c r="S2437" s="248"/>
      <c r="T2437" s="24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50" t="s">
        <v>185</v>
      </c>
      <c r="AU2437" s="250" t="s">
        <v>85</v>
      </c>
      <c r="AV2437" s="13" t="s">
        <v>83</v>
      </c>
      <c r="AW2437" s="13" t="s">
        <v>34</v>
      </c>
      <c r="AX2437" s="13" t="s">
        <v>76</v>
      </c>
      <c r="AY2437" s="250" t="s">
        <v>176</v>
      </c>
    </row>
    <row r="2438" s="13" customFormat="1">
      <c r="A2438" s="13"/>
      <c r="B2438" s="240"/>
      <c r="C2438" s="241"/>
      <c r="D2438" s="242" t="s">
        <v>185</v>
      </c>
      <c r="E2438" s="243" t="s">
        <v>1</v>
      </c>
      <c r="F2438" s="244" t="s">
        <v>188</v>
      </c>
      <c r="G2438" s="241"/>
      <c r="H2438" s="243" t="s">
        <v>1</v>
      </c>
      <c r="I2438" s="245"/>
      <c r="J2438" s="241"/>
      <c r="K2438" s="241"/>
      <c r="L2438" s="246"/>
      <c r="M2438" s="247"/>
      <c r="N2438" s="248"/>
      <c r="O2438" s="248"/>
      <c r="P2438" s="248"/>
      <c r="Q2438" s="248"/>
      <c r="R2438" s="248"/>
      <c r="S2438" s="248"/>
      <c r="T2438" s="249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50" t="s">
        <v>185</v>
      </c>
      <c r="AU2438" s="250" t="s">
        <v>85</v>
      </c>
      <c r="AV2438" s="13" t="s">
        <v>83</v>
      </c>
      <c r="AW2438" s="13" t="s">
        <v>34</v>
      </c>
      <c r="AX2438" s="13" t="s">
        <v>76</v>
      </c>
      <c r="AY2438" s="250" t="s">
        <v>176</v>
      </c>
    </row>
    <row r="2439" s="13" customFormat="1">
      <c r="A2439" s="13"/>
      <c r="B2439" s="240"/>
      <c r="C2439" s="241"/>
      <c r="D2439" s="242" t="s">
        <v>185</v>
      </c>
      <c r="E2439" s="243" t="s">
        <v>1</v>
      </c>
      <c r="F2439" s="244" t="s">
        <v>2102</v>
      </c>
      <c r="G2439" s="241"/>
      <c r="H2439" s="243" t="s">
        <v>1</v>
      </c>
      <c r="I2439" s="245"/>
      <c r="J2439" s="241"/>
      <c r="K2439" s="241"/>
      <c r="L2439" s="246"/>
      <c r="M2439" s="247"/>
      <c r="N2439" s="248"/>
      <c r="O2439" s="248"/>
      <c r="P2439" s="248"/>
      <c r="Q2439" s="248"/>
      <c r="R2439" s="248"/>
      <c r="S2439" s="248"/>
      <c r="T2439" s="24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50" t="s">
        <v>185</v>
      </c>
      <c r="AU2439" s="250" t="s">
        <v>85</v>
      </c>
      <c r="AV2439" s="13" t="s">
        <v>83</v>
      </c>
      <c r="AW2439" s="13" t="s">
        <v>34</v>
      </c>
      <c r="AX2439" s="13" t="s">
        <v>76</v>
      </c>
      <c r="AY2439" s="250" t="s">
        <v>176</v>
      </c>
    </row>
    <row r="2440" s="13" customFormat="1">
      <c r="A2440" s="13"/>
      <c r="B2440" s="240"/>
      <c r="C2440" s="241"/>
      <c r="D2440" s="242" t="s">
        <v>185</v>
      </c>
      <c r="E2440" s="243" t="s">
        <v>1</v>
      </c>
      <c r="F2440" s="244" t="s">
        <v>480</v>
      </c>
      <c r="G2440" s="241"/>
      <c r="H2440" s="243" t="s">
        <v>1</v>
      </c>
      <c r="I2440" s="245"/>
      <c r="J2440" s="241"/>
      <c r="K2440" s="241"/>
      <c r="L2440" s="246"/>
      <c r="M2440" s="247"/>
      <c r="N2440" s="248"/>
      <c r="O2440" s="248"/>
      <c r="P2440" s="248"/>
      <c r="Q2440" s="248"/>
      <c r="R2440" s="248"/>
      <c r="S2440" s="248"/>
      <c r="T2440" s="249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50" t="s">
        <v>185</v>
      </c>
      <c r="AU2440" s="250" t="s">
        <v>85</v>
      </c>
      <c r="AV2440" s="13" t="s">
        <v>83</v>
      </c>
      <c r="AW2440" s="13" t="s">
        <v>34</v>
      </c>
      <c r="AX2440" s="13" t="s">
        <v>76</v>
      </c>
      <c r="AY2440" s="250" t="s">
        <v>176</v>
      </c>
    </row>
    <row r="2441" s="14" customFormat="1">
      <c r="A2441" s="14"/>
      <c r="B2441" s="251"/>
      <c r="C2441" s="252"/>
      <c r="D2441" s="242" t="s">
        <v>185</v>
      </c>
      <c r="E2441" s="253" t="s">
        <v>1</v>
      </c>
      <c r="F2441" s="254" t="s">
        <v>525</v>
      </c>
      <c r="G2441" s="252"/>
      <c r="H2441" s="255">
        <v>34.200000000000003</v>
      </c>
      <c r="I2441" s="256"/>
      <c r="J2441" s="252"/>
      <c r="K2441" s="252"/>
      <c r="L2441" s="257"/>
      <c r="M2441" s="258"/>
      <c r="N2441" s="259"/>
      <c r="O2441" s="259"/>
      <c r="P2441" s="259"/>
      <c r="Q2441" s="259"/>
      <c r="R2441" s="259"/>
      <c r="S2441" s="259"/>
      <c r="T2441" s="260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61" t="s">
        <v>185</v>
      </c>
      <c r="AU2441" s="261" t="s">
        <v>85</v>
      </c>
      <c r="AV2441" s="14" t="s">
        <v>85</v>
      </c>
      <c r="AW2441" s="14" t="s">
        <v>34</v>
      </c>
      <c r="AX2441" s="14" t="s">
        <v>76</v>
      </c>
      <c r="AY2441" s="261" t="s">
        <v>176</v>
      </c>
    </row>
    <row r="2442" s="14" customFormat="1">
      <c r="A2442" s="14"/>
      <c r="B2442" s="251"/>
      <c r="C2442" s="252"/>
      <c r="D2442" s="242" t="s">
        <v>185</v>
      </c>
      <c r="E2442" s="253" t="s">
        <v>1</v>
      </c>
      <c r="F2442" s="254" t="s">
        <v>527</v>
      </c>
      <c r="G2442" s="252"/>
      <c r="H2442" s="255">
        <v>14.699999999999999</v>
      </c>
      <c r="I2442" s="256"/>
      <c r="J2442" s="252"/>
      <c r="K2442" s="252"/>
      <c r="L2442" s="257"/>
      <c r="M2442" s="258"/>
      <c r="N2442" s="259"/>
      <c r="O2442" s="259"/>
      <c r="P2442" s="259"/>
      <c r="Q2442" s="259"/>
      <c r="R2442" s="259"/>
      <c r="S2442" s="259"/>
      <c r="T2442" s="260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61" t="s">
        <v>185</v>
      </c>
      <c r="AU2442" s="261" t="s">
        <v>85</v>
      </c>
      <c r="AV2442" s="14" t="s">
        <v>85</v>
      </c>
      <c r="AW2442" s="14" t="s">
        <v>34</v>
      </c>
      <c r="AX2442" s="14" t="s">
        <v>76</v>
      </c>
      <c r="AY2442" s="261" t="s">
        <v>176</v>
      </c>
    </row>
    <row r="2443" s="14" customFormat="1">
      <c r="A2443" s="14"/>
      <c r="B2443" s="251"/>
      <c r="C2443" s="252"/>
      <c r="D2443" s="242" t="s">
        <v>185</v>
      </c>
      <c r="E2443" s="253" t="s">
        <v>1</v>
      </c>
      <c r="F2443" s="254" t="s">
        <v>528</v>
      </c>
      <c r="G2443" s="252"/>
      <c r="H2443" s="255">
        <v>15</v>
      </c>
      <c r="I2443" s="256"/>
      <c r="J2443" s="252"/>
      <c r="K2443" s="252"/>
      <c r="L2443" s="257"/>
      <c r="M2443" s="258"/>
      <c r="N2443" s="259"/>
      <c r="O2443" s="259"/>
      <c r="P2443" s="259"/>
      <c r="Q2443" s="259"/>
      <c r="R2443" s="259"/>
      <c r="S2443" s="259"/>
      <c r="T2443" s="260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61" t="s">
        <v>185</v>
      </c>
      <c r="AU2443" s="261" t="s">
        <v>85</v>
      </c>
      <c r="AV2443" s="14" t="s">
        <v>85</v>
      </c>
      <c r="AW2443" s="14" t="s">
        <v>34</v>
      </c>
      <c r="AX2443" s="14" t="s">
        <v>76</v>
      </c>
      <c r="AY2443" s="261" t="s">
        <v>176</v>
      </c>
    </row>
    <row r="2444" s="14" customFormat="1">
      <c r="A2444" s="14"/>
      <c r="B2444" s="251"/>
      <c r="C2444" s="252"/>
      <c r="D2444" s="242" t="s">
        <v>185</v>
      </c>
      <c r="E2444" s="253" t="s">
        <v>1</v>
      </c>
      <c r="F2444" s="254" t="s">
        <v>529</v>
      </c>
      <c r="G2444" s="252"/>
      <c r="H2444" s="255">
        <v>15.6</v>
      </c>
      <c r="I2444" s="256"/>
      <c r="J2444" s="252"/>
      <c r="K2444" s="252"/>
      <c r="L2444" s="257"/>
      <c r="M2444" s="258"/>
      <c r="N2444" s="259"/>
      <c r="O2444" s="259"/>
      <c r="P2444" s="259"/>
      <c r="Q2444" s="259"/>
      <c r="R2444" s="259"/>
      <c r="S2444" s="259"/>
      <c r="T2444" s="260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61" t="s">
        <v>185</v>
      </c>
      <c r="AU2444" s="261" t="s">
        <v>85</v>
      </c>
      <c r="AV2444" s="14" t="s">
        <v>85</v>
      </c>
      <c r="AW2444" s="14" t="s">
        <v>34</v>
      </c>
      <c r="AX2444" s="14" t="s">
        <v>76</v>
      </c>
      <c r="AY2444" s="261" t="s">
        <v>176</v>
      </c>
    </row>
    <row r="2445" s="15" customFormat="1">
      <c r="A2445" s="15"/>
      <c r="B2445" s="267"/>
      <c r="C2445" s="268"/>
      <c r="D2445" s="242" t="s">
        <v>185</v>
      </c>
      <c r="E2445" s="269" t="s">
        <v>1</v>
      </c>
      <c r="F2445" s="270" t="s">
        <v>291</v>
      </c>
      <c r="G2445" s="268"/>
      <c r="H2445" s="271">
        <v>79.5</v>
      </c>
      <c r="I2445" s="272"/>
      <c r="J2445" s="268"/>
      <c r="K2445" s="268"/>
      <c r="L2445" s="273"/>
      <c r="M2445" s="274"/>
      <c r="N2445" s="275"/>
      <c r="O2445" s="275"/>
      <c r="P2445" s="275"/>
      <c r="Q2445" s="275"/>
      <c r="R2445" s="275"/>
      <c r="S2445" s="275"/>
      <c r="T2445" s="276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T2445" s="277" t="s">
        <v>185</v>
      </c>
      <c r="AU2445" s="277" t="s">
        <v>85</v>
      </c>
      <c r="AV2445" s="15" t="s">
        <v>177</v>
      </c>
      <c r="AW2445" s="15" t="s">
        <v>34</v>
      </c>
      <c r="AX2445" s="15" t="s">
        <v>76</v>
      </c>
      <c r="AY2445" s="277" t="s">
        <v>176</v>
      </c>
    </row>
    <row r="2446" s="13" customFormat="1">
      <c r="A2446" s="13"/>
      <c r="B2446" s="240"/>
      <c r="C2446" s="241"/>
      <c r="D2446" s="242" t="s">
        <v>185</v>
      </c>
      <c r="E2446" s="243" t="s">
        <v>1</v>
      </c>
      <c r="F2446" s="244" t="s">
        <v>485</v>
      </c>
      <c r="G2446" s="241"/>
      <c r="H2446" s="243" t="s">
        <v>1</v>
      </c>
      <c r="I2446" s="245"/>
      <c r="J2446" s="241"/>
      <c r="K2446" s="241"/>
      <c r="L2446" s="246"/>
      <c r="M2446" s="247"/>
      <c r="N2446" s="248"/>
      <c r="O2446" s="248"/>
      <c r="P2446" s="248"/>
      <c r="Q2446" s="248"/>
      <c r="R2446" s="248"/>
      <c r="S2446" s="248"/>
      <c r="T2446" s="24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50" t="s">
        <v>185</v>
      </c>
      <c r="AU2446" s="250" t="s">
        <v>85</v>
      </c>
      <c r="AV2446" s="13" t="s">
        <v>83</v>
      </c>
      <c r="AW2446" s="13" t="s">
        <v>34</v>
      </c>
      <c r="AX2446" s="13" t="s">
        <v>76</v>
      </c>
      <c r="AY2446" s="250" t="s">
        <v>176</v>
      </c>
    </row>
    <row r="2447" s="14" customFormat="1">
      <c r="A2447" s="14"/>
      <c r="B2447" s="251"/>
      <c r="C2447" s="252"/>
      <c r="D2447" s="242" t="s">
        <v>185</v>
      </c>
      <c r="E2447" s="253" t="s">
        <v>1</v>
      </c>
      <c r="F2447" s="254" t="s">
        <v>526</v>
      </c>
      <c r="G2447" s="252"/>
      <c r="H2447" s="255">
        <v>2.2000000000000002</v>
      </c>
      <c r="I2447" s="256"/>
      <c r="J2447" s="252"/>
      <c r="K2447" s="252"/>
      <c r="L2447" s="257"/>
      <c r="M2447" s="258"/>
      <c r="N2447" s="259"/>
      <c r="O2447" s="259"/>
      <c r="P2447" s="259"/>
      <c r="Q2447" s="259"/>
      <c r="R2447" s="259"/>
      <c r="S2447" s="259"/>
      <c r="T2447" s="260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61" t="s">
        <v>185</v>
      </c>
      <c r="AU2447" s="261" t="s">
        <v>85</v>
      </c>
      <c r="AV2447" s="14" t="s">
        <v>85</v>
      </c>
      <c r="AW2447" s="14" t="s">
        <v>34</v>
      </c>
      <c r="AX2447" s="14" t="s">
        <v>76</v>
      </c>
      <c r="AY2447" s="261" t="s">
        <v>176</v>
      </c>
    </row>
    <row r="2448" s="15" customFormat="1">
      <c r="A2448" s="15"/>
      <c r="B2448" s="267"/>
      <c r="C2448" s="268"/>
      <c r="D2448" s="242" t="s">
        <v>185</v>
      </c>
      <c r="E2448" s="269" t="s">
        <v>1</v>
      </c>
      <c r="F2448" s="270" t="s">
        <v>291</v>
      </c>
      <c r="G2448" s="268"/>
      <c r="H2448" s="271">
        <v>2.2000000000000002</v>
      </c>
      <c r="I2448" s="272"/>
      <c r="J2448" s="268"/>
      <c r="K2448" s="268"/>
      <c r="L2448" s="273"/>
      <c r="M2448" s="274"/>
      <c r="N2448" s="275"/>
      <c r="O2448" s="275"/>
      <c r="P2448" s="275"/>
      <c r="Q2448" s="275"/>
      <c r="R2448" s="275"/>
      <c r="S2448" s="275"/>
      <c r="T2448" s="276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T2448" s="277" t="s">
        <v>185</v>
      </c>
      <c r="AU2448" s="277" t="s">
        <v>85</v>
      </c>
      <c r="AV2448" s="15" t="s">
        <v>177</v>
      </c>
      <c r="AW2448" s="15" t="s">
        <v>34</v>
      </c>
      <c r="AX2448" s="15" t="s">
        <v>76</v>
      </c>
      <c r="AY2448" s="277" t="s">
        <v>176</v>
      </c>
    </row>
    <row r="2449" s="16" customFormat="1">
      <c r="A2449" s="16"/>
      <c r="B2449" s="278"/>
      <c r="C2449" s="279"/>
      <c r="D2449" s="242" t="s">
        <v>185</v>
      </c>
      <c r="E2449" s="280" t="s">
        <v>1</v>
      </c>
      <c r="F2449" s="281" t="s">
        <v>307</v>
      </c>
      <c r="G2449" s="279"/>
      <c r="H2449" s="282">
        <v>81.700000000000003</v>
      </c>
      <c r="I2449" s="283"/>
      <c r="J2449" s="279"/>
      <c r="K2449" s="279"/>
      <c r="L2449" s="284"/>
      <c r="M2449" s="285"/>
      <c r="N2449" s="286"/>
      <c r="O2449" s="286"/>
      <c r="P2449" s="286"/>
      <c r="Q2449" s="286"/>
      <c r="R2449" s="286"/>
      <c r="S2449" s="286"/>
      <c r="T2449" s="287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T2449" s="288" t="s">
        <v>185</v>
      </c>
      <c r="AU2449" s="288" t="s">
        <v>85</v>
      </c>
      <c r="AV2449" s="16" t="s">
        <v>183</v>
      </c>
      <c r="AW2449" s="16" t="s">
        <v>34</v>
      </c>
      <c r="AX2449" s="16" t="s">
        <v>83</v>
      </c>
      <c r="AY2449" s="288" t="s">
        <v>176</v>
      </c>
    </row>
    <row r="2450" s="2" customFormat="1" ht="16.5" customHeight="1">
      <c r="A2450" s="39"/>
      <c r="B2450" s="40"/>
      <c r="C2450" s="227" t="s">
        <v>2106</v>
      </c>
      <c r="D2450" s="227" t="s">
        <v>179</v>
      </c>
      <c r="E2450" s="228" t="s">
        <v>2107</v>
      </c>
      <c r="F2450" s="229" t="s">
        <v>2108</v>
      </c>
      <c r="G2450" s="230" t="s">
        <v>243</v>
      </c>
      <c r="H2450" s="231">
        <v>167.05000000000001</v>
      </c>
      <c r="I2450" s="232"/>
      <c r="J2450" s="233">
        <f>ROUND(I2450*H2450,2)</f>
        <v>0</v>
      </c>
      <c r="K2450" s="229" t="s">
        <v>225</v>
      </c>
      <c r="L2450" s="45"/>
      <c r="M2450" s="234" t="s">
        <v>1</v>
      </c>
      <c r="N2450" s="235" t="s">
        <v>41</v>
      </c>
      <c r="O2450" s="92"/>
      <c r="P2450" s="236">
        <f>O2450*H2450</f>
        <v>0</v>
      </c>
      <c r="Q2450" s="236">
        <v>0.00029999999999999997</v>
      </c>
      <c r="R2450" s="236">
        <f>Q2450*H2450</f>
        <v>0.050115</v>
      </c>
      <c r="S2450" s="236">
        <v>0</v>
      </c>
      <c r="T2450" s="237">
        <f>S2450*H2450</f>
        <v>0</v>
      </c>
      <c r="U2450" s="39"/>
      <c r="V2450" s="39"/>
      <c r="W2450" s="39"/>
      <c r="X2450" s="39"/>
      <c r="Y2450" s="39"/>
      <c r="Z2450" s="39"/>
      <c r="AA2450" s="39"/>
      <c r="AB2450" s="39"/>
      <c r="AC2450" s="39"/>
      <c r="AD2450" s="39"/>
      <c r="AE2450" s="39"/>
      <c r="AR2450" s="238" t="s">
        <v>324</v>
      </c>
      <c r="AT2450" s="238" t="s">
        <v>179</v>
      </c>
      <c r="AU2450" s="238" t="s">
        <v>85</v>
      </c>
      <c r="AY2450" s="18" t="s">
        <v>176</v>
      </c>
      <c r="BE2450" s="239">
        <f>IF(N2450="základní",J2450,0)</f>
        <v>0</v>
      </c>
      <c r="BF2450" s="239">
        <f>IF(N2450="snížená",J2450,0)</f>
        <v>0</v>
      </c>
      <c r="BG2450" s="239">
        <f>IF(N2450="zákl. přenesená",J2450,0)</f>
        <v>0</v>
      </c>
      <c r="BH2450" s="239">
        <f>IF(N2450="sníž. přenesená",J2450,0)</f>
        <v>0</v>
      </c>
      <c r="BI2450" s="239">
        <f>IF(N2450="nulová",J2450,0)</f>
        <v>0</v>
      </c>
      <c r="BJ2450" s="18" t="s">
        <v>83</v>
      </c>
      <c r="BK2450" s="239">
        <f>ROUND(I2450*H2450,2)</f>
        <v>0</v>
      </c>
      <c r="BL2450" s="18" t="s">
        <v>324</v>
      </c>
      <c r="BM2450" s="238" t="s">
        <v>2109</v>
      </c>
    </row>
    <row r="2451" s="2" customFormat="1">
      <c r="A2451" s="39"/>
      <c r="B2451" s="40"/>
      <c r="C2451" s="41"/>
      <c r="D2451" s="262" t="s">
        <v>194</v>
      </c>
      <c r="E2451" s="41"/>
      <c r="F2451" s="263" t="s">
        <v>2110</v>
      </c>
      <c r="G2451" s="41"/>
      <c r="H2451" s="41"/>
      <c r="I2451" s="264"/>
      <c r="J2451" s="41"/>
      <c r="K2451" s="41"/>
      <c r="L2451" s="45"/>
      <c r="M2451" s="265"/>
      <c r="N2451" s="266"/>
      <c r="O2451" s="92"/>
      <c r="P2451" s="92"/>
      <c r="Q2451" s="92"/>
      <c r="R2451" s="92"/>
      <c r="S2451" s="92"/>
      <c r="T2451" s="93"/>
      <c r="U2451" s="39"/>
      <c r="V2451" s="39"/>
      <c r="W2451" s="39"/>
      <c r="X2451" s="39"/>
      <c r="Y2451" s="39"/>
      <c r="Z2451" s="39"/>
      <c r="AA2451" s="39"/>
      <c r="AB2451" s="39"/>
      <c r="AC2451" s="39"/>
      <c r="AD2451" s="39"/>
      <c r="AE2451" s="39"/>
      <c r="AT2451" s="18" t="s">
        <v>194</v>
      </c>
      <c r="AU2451" s="18" t="s">
        <v>85</v>
      </c>
    </row>
    <row r="2452" s="2" customFormat="1" ht="24.15" customHeight="1">
      <c r="A2452" s="39"/>
      <c r="B2452" s="40"/>
      <c r="C2452" s="289" t="s">
        <v>2111</v>
      </c>
      <c r="D2452" s="289" t="s">
        <v>547</v>
      </c>
      <c r="E2452" s="290" t="s">
        <v>2112</v>
      </c>
      <c r="F2452" s="291" t="s">
        <v>2113</v>
      </c>
      <c r="G2452" s="292" t="s">
        <v>243</v>
      </c>
      <c r="H2452" s="293">
        <v>40.823999999999998</v>
      </c>
      <c r="I2452" s="294"/>
      <c r="J2452" s="295">
        <f>ROUND(I2452*H2452,2)</f>
        <v>0</v>
      </c>
      <c r="K2452" s="291" t="s">
        <v>1</v>
      </c>
      <c r="L2452" s="296"/>
      <c r="M2452" s="297" t="s">
        <v>1</v>
      </c>
      <c r="N2452" s="298" t="s">
        <v>41</v>
      </c>
      <c r="O2452" s="92"/>
      <c r="P2452" s="236">
        <f>O2452*H2452</f>
        <v>0</v>
      </c>
      <c r="Q2452" s="236">
        <v>0.0025999999999999999</v>
      </c>
      <c r="R2452" s="236">
        <f>Q2452*H2452</f>
        <v>0.10614239999999998</v>
      </c>
      <c r="S2452" s="236">
        <v>0</v>
      </c>
      <c r="T2452" s="237">
        <f>S2452*H2452</f>
        <v>0</v>
      </c>
      <c r="U2452" s="39"/>
      <c r="V2452" s="39"/>
      <c r="W2452" s="39"/>
      <c r="X2452" s="39"/>
      <c r="Y2452" s="39"/>
      <c r="Z2452" s="39"/>
      <c r="AA2452" s="39"/>
      <c r="AB2452" s="39"/>
      <c r="AC2452" s="39"/>
      <c r="AD2452" s="39"/>
      <c r="AE2452" s="39"/>
      <c r="AR2452" s="238" t="s">
        <v>540</v>
      </c>
      <c r="AT2452" s="238" t="s">
        <v>547</v>
      </c>
      <c r="AU2452" s="238" t="s">
        <v>85</v>
      </c>
      <c r="AY2452" s="18" t="s">
        <v>176</v>
      </c>
      <c r="BE2452" s="239">
        <f>IF(N2452="základní",J2452,0)</f>
        <v>0</v>
      </c>
      <c r="BF2452" s="239">
        <f>IF(N2452="snížená",J2452,0)</f>
        <v>0</v>
      </c>
      <c r="BG2452" s="239">
        <f>IF(N2452="zákl. přenesená",J2452,0)</f>
        <v>0</v>
      </c>
      <c r="BH2452" s="239">
        <f>IF(N2452="sníž. přenesená",J2452,0)</f>
        <v>0</v>
      </c>
      <c r="BI2452" s="239">
        <f>IF(N2452="nulová",J2452,0)</f>
        <v>0</v>
      </c>
      <c r="BJ2452" s="18" t="s">
        <v>83</v>
      </c>
      <c r="BK2452" s="239">
        <f>ROUND(I2452*H2452,2)</f>
        <v>0</v>
      </c>
      <c r="BL2452" s="18" t="s">
        <v>324</v>
      </c>
      <c r="BM2452" s="238" t="s">
        <v>2114</v>
      </c>
    </row>
    <row r="2453" s="13" customFormat="1">
      <c r="A2453" s="13"/>
      <c r="B2453" s="240"/>
      <c r="C2453" s="241"/>
      <c r="D2453" s="242" t="s">
        <v>185</v>
      </c>
      <c r="E2453" s="243" t="s">
        <v>1</v>
      </c>
      <c r="F2453" s="244" t="s">
        <v>207</v>
      </c>
      <c r="G2453" s="241"/>
      <c r="H2453" s="243" t="s">
        <v>1</v>
      </c>
      <c r="I2453" s="245"/>
      <c r="J2453" s="241"/>
      <c r="K2453" s="241"/>
      <c r="L2453" s="246"/>
      <c r="M2453" s="247"/>
      <c r="N2453" s="248"/>
      <c r="O2453" s="248"/>
      <c r="P2453" s="248"/>
      <c r="Q2453" s="248"/>
      <c r="R2453" s="248"/>
      <c r="S2453" s="248"/>
      <c r="T2453" s="249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50" t="s">
        <v>185</v>
      </c>
      <c r="AU2453" s="250" t="s">
        <v>85</v>
      </c>
      <c r="AV2453" s="13" t="s">
        <v>83</v>
      </c>
      <c r="AW2453" s="13" t="s">
        <v>34</v>
      </c>
      <c r="AX2453" s="13" t="s">
        <v>76</v>
      </c>
      <c r="AY2453" s="250" t="s">
        <v>176</v>
      </c>
    </row>
    <row r="2454" s="13" customFormat="1">
      <c r="A2454" s="13"/>
      <c r="B2454" s="240"/>
      <c r="C2454" s="241"/>
      <c r="D2454" s="242" t="s">
        <v>185</v>
      </c>
      <c r="E2454" s="243" t="s">
        <v>1</v>
      </c>
      <c r="F2454" s="244" t="s">
        <v>281</v>
      </c>
      <c r="G2454" s="241"/>
      <c r="H2454" s="243" t="s">
        <v>1</v>
      </c>
      <c r="I2454" s="245"/>
      <c r="J2454" s="241"/>
      <c r="K2454" s="241"/>
      <c r="L2454" s="246"/>
      <c r="M2454" s="247"/>
      <c r="N2454" s="248"/>
      <c r="O2454" s="248"/>
      <c r="P2454" s="248"/>
      <c r="Q2454" s="248"/>
      <c r="R2454" s="248"/>
      <c r="S2454" s="248"/>
      <c r="T2454" s="249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50" t="s">
        <v>185</v>
      </c>
      <c r="AU2454" s="250" t="s">
        <v>85</v>
      </c>
      <c r="AV2454" s="13" t="s">
        <v>83</v>
      </c>
      <c r="AW2454" s="13" t="s">
        <v>34</v>
      </c>
      <c r="AX2454" s="13" t="s">
        <v>76</v>
      </c>
      <c r="AY2454" s="250" t="s">
        <v>176</v>
      </c>
    </row>
    <row r="2455" s="13" customFormat="1">
      <c r="A2455" s="13"/>
      <c r="B2455" s="240"/>
      <c r="C2455" s="241"/>
      <c r="D2455" s="242" t="s">
        <v>185</v>
      </c>
      <c r="E2455" s="243" t="s">
        <v>1</v>
      </c>
      <c r="F2455" s="244" t="s">
        <v>188</v>
      </c>
      <c r="G2455" s="241"/>
      <c r="H2455" s="243" t="s">
        <v>1</v>
      </c>
      <c r="I2455" s="245"/>
      <c r="J2455" s="241"/>
      <c r="K2455" s="241"/>
      <c r="L2455" s="246"/>
      <c r="M2455" s="247"/>
      <c r="N2455" s="248"/>
      <c r="O2455" s="248"/>
      <c r="P2455" s="248"/>
      <c r="Q2455" s="248"/>
      <c r="R2455" s="248"/>
      <c r="S2455" s="248"/>
      <c r="T2455" s="249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50" t="s">
        <v>185</v>
      </c>
      <c r="AU2455" s="250" t="s">
        <v>85</v>
      </c>
      <c r="AV2455" s="13" t="s">
        <v>83</v>
      </c>
      <c r="AW2455" s="13" t="s">
        <v>34</v>
      </c>
      <c r="AX2455" s="13" t="s">
        <v>76</v>
      </c>
      <c r="AY2455" s="250" t="s">
        <v>176</v>
      </c>
    </row>
    <row r="2456" s="13" customFormat="1">
      <c r="A2456" s="13"/>
      <c r="B2456" s="240"/>
      <c r="C2456" s="241"/>
      <c r="D2456" s="242" t="s">
        <v>185</v>
      </c>
      <c r="E2456" s="243" t="s">
        <v>1</v>
      </c>
      <c r="F2456" s="244" t="s">
        <v>2115</v>
      </c>
      <c r="G2456" s="241"/>
      <c r="H2456" s="243" t="s">
        <v>1</v>
      </c>
      <c r="I2456" s="245"/>
      <c r="J2456" s="241"/>
      <c r="K2456" s="241"/>
      <c r="L2456" s="246"/>
      <c r="M2456" s="247"/>
      <c r="N2456" s="248"/>
      <c r="O2456" s="248"/>
      <c r="P2456" s="248"/>
      <c r="Q2456" s="248"/>
      <c r="R2456" s="248"/>
      <c r="S2456" s="248"/>
      <c r="T2456" s="249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50" t="s">
        <v>185</v>
      </c>
      <c r="AU2456" s="250" t="s">
        <v>85</v>
      </c>
      <c r="AV2456" s="13" t="s">
        <v>83</v>
      </c>
      <c r="AW2456" s="13" t="s">
        <v>34</v>
      </c>
      <c r="AX2456" s="13" t="s">
        <v>76</v>
      </c>
      <c r="AY2456" s="250" t="s">
        <v>176</v>
      </c>
    </row>
    <row r="2457" s="14" customFormat="1">
      <c r="A2457" s="14"/>
      <c r="B2457" s="251"/>
      <c r="C2457" s="252"/>
      <c r="D2457" s="242" t="s">
        <v>185</v>
      </c>
      <c r="E2457" s="253" t="s">
        <v>1</v>
      </c>
      <c r="F2457" s="254" t="s">
        <v>441</v>
      </c>
      <c r="G2457" s="252"/>
      <c r="H2457" s="255">
        <v>19.699999999999999</v>
      </c>
      <c r="I2457" s="256"/>
      <c r="J2457" s="252"/>
      <c r="K2457" s="252"/>
      <c r="L2457" s="257"/>
      <c r="M2457" s="258"/>
      <c r="N2457" s="259"/>
      <c r="O2457" s="259"/>
      <c r="P2457" s="259"/>
      <c r="Q2457" s="259"/>
      <c r="R2457" s="259"/>
      <c r="S2457" s="259"/>
      <c r="T2457" s="260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1" t="s">
        <v>185</v>
      </c>
      <c r="AU2457" s="261" t="s">
        <v>85</v>
      </c>
      <c r="AV2457" s="14" t="s">
        <v>85</v>
      </c>
      <c r="AW2457" s="14" t="s">
        <v>34</v>
      </c>
      <c r="AX2457" s="14" t="s">
        <v>76</v>
      </c>
      <c r="AY2457" s="261" t="s">
        <v>176</v>
      </c>
    </row>
    <row r="2458" s="13" customFormat="1">
      <c r="A2458" s="13"/>
      <c r="B2458" s="240"/>
      <c r="C2458" s="241"/>
      <c r="D2458" s="242" t="s">
        <v>185</v>
      </c>
      <c r="E2458" s="243" t="s">
        <v>1</v>
      </c>
      <c r="F2458" s="244" t="s">
        <v>477</v>
      </c>
      <c r="G2458" s="241"/>
      <c r="H2458" s="243" t="s">
        <v>1</v>
      </c>
      <c r="I2458" s="245"/>
      <c r="J2458" s="241"/>
      <c r="K2458" s="241"/>
      <c r="L2458" s="246"/>
      <c r="M2458" s="247"/>
      <c r="N2458" s="248"/>
      <c r="O2458" s="248"/>
      <c r="P2458" s="248"/>
      <c r="Q2458" s="248"/>
      <c r="R2458" s="248"/>
      <c r="S2458" s="248"/>
      <c r="T2458" s="249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50" t="s">
        <v>185</v>
      </c>
      <c r="AU2458" s="250" t="s">
        <v>85</v>
      </c>
      <c r="AV2458" s="13" t="s">
        <v>83</v>
      </c>
      <c r="AW2458" s="13" t="s">
        <v>34</v>
      </c>
      <c r="AX2458" s="13" t="s">
        <v>76</v>
      </c>
      <c r="AY2458" s="250" t="s">
        <v>176</v>
      </c>
    </row>
    <row r="2459" s="14" customFormat="1">
      <c r="A2459" s="14"/>
      <c r="B2459" s="251"/>
      <c r="C2459" s="252"/>
      <c r="D2459" s="242" t="s">
        <v>185</v>
      </c>
      <c r="E2459" s="253" t="s">
        <v>1</v>
      </c>
      <c r="F2459" s="254" t="s">
        <v>534</v>
      </c>
      <c r="G2459" s="252"/>
      <c r="H2459" s="255">
        <v>18.100000000000001</v>
      </c>
      <c r="I2459" s="256"/>
      <c r="J2459" s="252"/>
      <c r="K2459" s="252"/>
      <c r="L2459" s="257"/>
      <c r="M2459" s="258"/>
      <c r="N2459" s="259"/>
      <c r="O2459" s="259"/>
      <c r="P2459" s="259"/>
      <c r="Q2459" s="259"/>
      <c r="R2459" s="259"/>
      <c r="S2459" s="259"/>
      <c r="T2459" s="260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61" t="s">
        <v>185</v>
      </c>
      <c r="AU2459" s="261" t="s">
        <v>85</v>
      </c>
      <c r="AV2459" s="14" t="s">
        <v>85</v>
      </c>
      <c r="AW2459" s="14" t="s">
        <v>34</v>
      </c>
      <c r="AX2459" s="14" t="s">
        <v>76</v>
      </c>
      <c r="AY2459" s="261" t="s">
        <v>176</v>
      </c>
    </row>
    <row r="2460" s="16" customFormat="1">
      <c r="A2460" s="16"/>
      <c r="B2460" s="278"/>
      <c r="C2460" s="279"/>
      <c r="D2460" s="242" t="s">
        <v>185</v>
      </c>
      <c r="E2460" s="280" t="s">
        <v>1</v>
      </c>
      <c r="F2460" s="281" t="s">
        <v>307</v>
      </c>
      <c r="G2460" s="279"/>
      <c r="H2460" s="282">
        <v>37.799999999999997</v>
      </c>
      <c r="I2460" s="283"/>
      <c r="J2460" s="279"/>
      <c r="K2460" s="279"/>
      <c r="L2460" s="284"/>
      <c r="M2460" s="285"/>
      <c r="N2460" s="286"/>
      <c r="O2460" s="286"/>
      <c r="P2460" s="286"/>
      <c r="Q2460" s="286"/>
      <c r="R2460" s="286"/>
      <c r="S2460" s="286"/>
      <c r="T2460" s="287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T2460" s="288" t="s">
        <v>185</v>
      </c>
      <c r="AU2460" s="288" t="s">
        <v>85</v>
      </c>
      <c r="AV2460" s="16" t="s">
        <v>183</v>
      </c>
      <c r="AW2460" s="16" t="s">
        <v>34</v>
      </c>
      <c r="AX2460" s="16" t="s">
        <v>83</v>
      </c>
      <c r="AY2460" s="288" t="s">
        <v>176</v>
      </c>
    </row>
    <row r="2461" s="14" customFormat="1">
      <c r="A2461" s="14"/>
      <c r="B2461" s="251"/>
      <c r="C2461" s="252"/>
      <c r="D2461" s="242" t="s">
        <v>185</v>
      </c>
      <c r="E2461" s="252"/>
      <c r="F2461" s="254" t="s">
        <v>2116</v>
      </c>
      <c r="G2461" s="252"/>
      <c r="H2461" s="255">
        <v>40.823999999999998</v>
      </c>
      <c r="I2461" s="256"/>
      <c r="J2461" s="252"/>
      <c r="K2461" s="252"/>
      <c r="L2461" s="257"/>
      <c r="M2461" s="258"/>
      <c r="N2461" s="259"/>
      <c r="O2461" s="259"/>
      <c r="P2461" s="259"/>
      <c r="Q2461" s="259"/>
      <c r="R2461" s="259"/>
      <c r="S2461" s="259"/>
      <c r="T2461" s="260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61" t="s">
        <v>185</v>
      </c>
      <c r="AU2461" s="261" t="s">
        <v>85</v>
      </c>
      <c r="AV2461" s="14" t="s">
        <v>85</v>
      </c>
      <c r="AW2461" s="14" t="s">
        <v>4</v>
      </c>
      <c r="AX2461" s="14" t="s">
        <v>83</v>
      </c>
      <c r="AY2461" s="261" t="s">
        <v>176</v>
      </c>
    </row>
    <row r="2462" s="2" customFormat="1" ht="24.15" customHeight="1">
      <c r="A2462" s="39"/>
      <c r="B2462" s="40"/>
      <c r="C2462" s="289" t="s">
        <v>2117</v>
      </c>
      <c r="D2462" s="289" t="s">
        <v>547</v>
      </c>
      <c r="E2462" s="290" t="s">
        <v>2118</v>
      </c>
      <c r="F2462" s="291" t="s">
        <v>2119</v>
      </c>
      <c r="G2462" s="292" t="s">
        <v>243</v>
      </c>
      <c r="H2462" s="293">
        <v>38.829999999999998</v>
      </c>
      <c r="I2462" s="294"/>
      <c r="J2462" s="295">
        <f>ROUND(I2462*H2462,2)</f>
        <v>0</v>
      </c>
      <c r="K2462" s="291" t="s">
        <v>1</v>
      </c>
      <c r="L2462" s="296"/>
      <c r="M2462" s="297" t="s">
        <v>1</v>
      </c>
      <c r="N2462" s="298" t="s">
        <v>41</v>
      </c>
      <c r="O2462" s="92"/>
      <c r="P2462" s="236">
        <f>O2462*H2462</f>
        <v>0</v>
      </c>
      <c r="Q2462" s="236">
        <v>0.0032000000000000002</v>
      </c>
      <c r="R2462" s="236">
        <f>Q2462*H2462</f>
        <v>0.12425600000000001</v>
      </c>
      <c r="S2462" s="236">
        <v>0</v>
      </c>
      <c r="T2462" s="237">
        <f>S2462*H2462</f>
        <v>0</v>
      </c>
      <c r="U2462" s="39"/>
      <c r="V2462" s="39"/>
      <c r="W2462" s="39"/>
      <c r="X2462" s="39"/>
      <c r="Y2462" s="39"/>
      <c r="Z2462" s="39"/>
      <c r="AA2462" s="39"/>
      <c r="AB2462" s="39"/>
      <c r="AC2462" s="39"/>
      <c r="AD2462" s="39"/>
      <c r="AE2462" s="39"/>
      <c r="AR2462" s="238" t="s">
        <v>540</v>
      </c>
      <c r="AT2462" s="238" t="s">
        <v>547</v>
      </c>
      <c r="AU2462" s="238" t="s">
        <v>85</v>
      </c>
      <c r="AY2462" s="18" t="s">
        <v>176</v>
      </c>
      <c r="BE2462" s="239">
        <f>IF(N2462="základní",J2462,0)</f>
        <v>0</v>
      </c>
      <c r="BF2462" s="239">
        <f>IF(N2462="snížená",J2462,0)</f>
        <v>0</v>
      </c>
      <c r="BG2462" s="239">
        <f>IF(N2462="zákl. přenesená",J2462,0)</f>
        <v>0</v>
      </c>
      <c r="BH2462" s="239">
        <f>IF(N2462="sníž. přenesená",J2462,0)</f>
        <v>0</v>
      </c>
      <c r="BI2462" s="239">
        <f>IF(N2462="nulová",J2462,0)</f>
        <v>0</v>
      </c>
      <c r="BJ2462" s="18" t="s">
        <v>83</v>
      </c>
      <c r="BK2462" s="239">
        <f>ROUND(I2462*H2462,2)</f>
        <v>0</v>
      </c>
      <c r="BL2462" s="18" t="s">
        <v>324</v>
      </c>
      <c r="BM2462" s="238" t="s">
        <v>2120</v>
      </c>
    </row>
    <row r="2463" s="13" customFormat="1">
      <c r="A2463" s="13"/>
      <c r="B2463" s="240"/>
      <c r="C2463" s="241"/>
      <c r="D2463" s="242" t="s">
        <v>185</v>
      </c>
      <c r="E2463" s="243" t="s">
        <v>1</v>
      </c>
      <c r="F2463" s="244" t="s">
        <v>1228</v>
      </c>
      <c r="G2463" s="241"/>
      <c r="H2463" s="243" t="s">
        <v>1</v>
      </c>
      <c r="I2463" s="245"/>
      <c r="J2463" s="241"/>
      <c r="K2463" s="241"/>
      <c r="L2463" s="246"/>
      <c r="M2463" s="247"/>
      <c r="N2463" s="248"/>
      <c r="O2463" s="248"/>
      <c r="P2463" s="248"/>
      <c r="Q2463" s="248"/>
      <c r="R2463" s="248"/>
      <c r="S2463" s="248"/>
      <c r="T2463" s="24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50" t="s">
        <v>185</v>
      </c>
      <c r="AU2463" s="250" t="s">
        <v>85</v>
      </c>
      <c r="AV2463" s="13" t="s">
        <v>83</v>
      </c>
      <c r="AW2463" s="13" t="s">
        <v>34</v>
      </c>
      <c r="AX2463" s="13" t="s">
        <v>76</v>
      </c>
      <c r="AY2463" s="250" t="s">
        <v>176</v>
      </c>
    </row>
    <row r="2464" s="13" customFormat="1">
      <c r="A2464" s="13"/>
      <c r="B2464" s="240"/>
      <c r="C2464" s="241"/>
      <c r="D2464" s="242" t="s">
        <v>185</v>
      </c>
      <c r="E2464" s="243" t="s">
        <v>1</v>
      </c>
      <c r="F2464" s="244" t="s">
        <v>2121</v>
      </c>
      <c r="G2464" s="241"/>
      <c r="H2464" s="243" t="s">
        <v>1</v>
      </c>
      <c r="I2464" s="245"/>
      <c r="J2464" s="241"/>
      <c r="K2464" s="241"/>
      <c r="L2464" s="246"/>
      <c r="M2464" s="247"/>
      <c r="N2464" s="248"/>
      <c r="O2464" s="248"/>
      <c r="P2464" s="248"/>
      <c r="Q2464" s="248"/>
      <c r="R2464" s="248"/>
      <c r="S2464" s="248"/>
      <c r="T2464" s="249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50" t="s">
        <v>185</v>
      </c>
      <c r="AU2464" s="250" t="s">
        <v>85</v>
      </c>
      <c r="AV2464" s="13" t="s">
        <v>83</v>
      </c>
      <c r="AW2464" s="13" t="s">
        <v>34</v>
      </c>
      <c r="AX2464" s="13" t="s">
        <v>76</v>
      </c>
      <c r="AY2464" s="250" t="s">
        <v>176</v>
      </c>
    </row>
    <row r="2465" s="13" customFormat="1">
      <c r="A2465" s="13"/>
      <c r="B2465" s="240"/>
      <c r="C2465" s="241"/>
      <c r="D2465" s="242" t="s">
        <v>185</v>
      </c>
      <c r="E2465" s="243" t="s">
        <v>1</v>
      </c>
      <c r="F2465" s="244" t="s">
        <v>188</v>
      </c>
      <c r="G2465" s="241"/>
      <c r="H2465" s="243" t="s">
        <v>1</v>
      </c>
      <c r="I2465" s="245"/>
      <c r="J2465" s="241"/>
      <c r="K2465" s="241"/>
      <c r="L2465" s="246"/>
      <c r="M2465" s="247"/>
      <c r="N2465" s="248"/>
      <c r="O2465" s="248"/>
      <c r="P2465" s="248"/>
      <c r="Q2465" s="248"/>
      <c r="R2465" s="248"/>
      <c r="S2465" s="248"/>
      <c r="T2465" s="24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50" t="s">
        <v>185</v>
      </c>
      <c r="AU2465" s="250" t="s">
        <v>85</v>
      </c>
      <c r="AV2465" s="13" t="s">
        <v>83</v>
      </c>
      <c r="AW2465" s="13" t="s">
        <v>34</v>
      </c>
      <c r="AX2465" s="13" t="s">
        <v>76</v>
      </c>
      <c r="AY2465" s="250" t="s">
        <v>176</v>
      </c>
    </row>
    <row r="2466" s="13" customFormat="1">
      <c r="A2466" s="13"/>
      <c r="B2466" s="240"/>
      <c r="C2466" s="241"/>
      <c r="D2466" s="242" t="s">
        <v>185</v>
      </c>
      <c r="E2466" s="243" t="s">
        <v>1</v>
      </c>
      <c r="F2466" s="244" t="s">
        <v>397</v>
      </c>
      <c r="G2466" s="241"/>
      <c r="H2466" s="243" t="s">
        <v>1</v>
      </c>
      <c r="I2466" s="245"/>
      <c r="J2466" s="241"/>
      <c r="K2466" s="241"/>
      <c r="L2466" s="246"/>
      <c r="M2466" s="247"/>
      <c r="N2466" s="248"/>
      <c r="O2466" s="248"/>
      <c r="P2466" s="248"/>
      <c r="Q2466" s="248"/>
      <c r="R2466" s="248"/>
      <c r="S2466" s="248"/>
      <c r="T2466" s="249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50" t="s">
        <v>185</v>
      </c>
      <c r="AU2466" s="250" t="s">
        <v>85</v>
      </c>
      <c r="AV2466" s="13" t="s">
        <v>83</v>
      </c>
      <c r="AW2466" s="13" t="s">
        <v>34</v>
      </c>
      <c r="AX2466" s="13" t="s">
        <v>76</v>
      </c>
      <c r="AY2466" s="250" t="s">
        <v>176</v>
      </c>
    </row>
    <row r="2467" s="14" customFormat="1">
      <c r="A2467" s="14"/>
      <c r="B2467" s="251"/>
      <c r="C2467" s="252"/>
      <c r="D2467" s="242" t="s">
        <v>185</v>
      </c>
      <c r="E2467" s="253" t="s">
        <v>1</v>
      </c>
      <c r="F2467" s="254" t="s">
        <v>442</v>
      </c>
      <c r="G2467" s="252"/>
      <c r="H2467" s="255">
        <v>4.2000000000000002</v>
      </c>
      <c r="I2467" s="256"/>
      <c r="J2467" s="252"/>
      <c r="K2467" s="252"/>
      <c r="L2467" s="257"/>
      <c r="M2467" s="258"/>
      <c r="N2467" s="259"/>
      <c r="O2467" s="259"/>
      <c r="P2467" s="259"/>
      <c r="Q2467" s="259"/>
      <c r="R2467" s="259"/>
      <c r="S2467" s="259"/>
      <c r="T2467" s="260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61" t="s">
        <v>185</v>
      </c>
      <c r="AU2467" s="261" t="s">
        <v>85</v>
      </c>
      <c r="AV2467" s="14" t="s">
        <v>85</v>
      </c>
      <c r="AW2467" s="14" t="s">
        <v>34</v>
      </c>
      <c r="AX2467" s="14" t="s">
        <v>76</v>
      </c>
      <c r="AY2467" s="261" t="s">
        <v>176</v>
      </c>
    </row>
    <row r="2468" s="14" customFormat="1">
      <c r="A2468" s="14"/>
      <c r="B2468" s="251"/>
      <c r="C2468" s="252"/>
      <c r="D2468" s="242" t="s">
        <v>185</v>
      </c>
      <c r="E2468" s="253" t="s">
        <v>1</v>
      </c>
      <c r="F2468" s="254" t="s">
        <v>443</v>
      </c>
      <c r="G2468" s="252"/>
      <c r="H2468" s="255">
        <v>14.25</v>
      </c>
      <c r="I2468" s="256"/>
      <c r="J2468" s="252"/>
      <c r="K2468" s="252"/>
      <c r="L2468" s="257"/>
      <c r="M2468" s="258"/>
      <c r="N2468" s="259"/>
      <c r="O2468" s="259"/>
      <c r="P2468" s="259"/>
      <c r="Q2468" s="259"/>
      <c r="R2468" s="259"/>
      <c r="S2468" s="259"/>
      <c r="T2468" s="260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61" t="s">
        <v>185</v>
      </c>
      <c r="AU2468" s="261" t="s">
        <v>85</v>
      </c>
      <c r="AV2468" s="14" t="s">
        <v>85</v>
      </c>
      <c r="AW2468" s="14" t="s">
        <v>34</v>
      </c>
      <c r="AX2468" s="14" t="s">
        <v>76</v>
      </c>
      <c r="AY2468" s="261" t="s">
        <v>176</v>
      </c>
    </row>
    <row r="2469" s="15" customFormat="1">
      <c r="A2469" s="15"/>
      <c r="B2469" s="267"/>
      <c r="C2469" s="268"/>
      <c r="D2469" s="242" t="s">
        <v>185</v>
      </c>
      <c r="E2469" s="269" t="s">
        <v>1</v>
      </c>
      <c r="F2469" s="270" t="s">
        <v>291</v>
      </c>
      <c r="G2469" s="268"/>
      <c r="H2469" s="271">
        <v>18.449999999999999</v>
      </c>
      <c r="I2469" s="272"/>
      <c r="J2469" s="268"/>
      <c r="K2469" s="268"/>
      <c r="L2469" s="273"/>
      <c r="M2469" s="274"/>
      <c r="N2469" s="275"/>
      <c r="O2469" s="275"/>
      <c r="P2469" s="275"/>
      <c r="Q2469" s="275"/>
      <c r="R2469" s="275"/>
      <c r="S2469" s="275"/>
      <c r="T2469" s="276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77" t="s">
        <v>185</v>
      </c>
      <c r="AU2469" s="277" t="s">
        <v>85</v>
      </c>
      <c r="AV2469" s="15" t="s">
        <v>177</v>
      </c>
      <c r="AW2469" s="15" t="s">
        <v>34</v>
      </c>
      <c r="AX2469" s="15" t="s">
        <v>76</v>
      </c>
      <c r="AY2469" s="277" t="s">
        <v>176</v>
      </c>
    </row>
    <row r="2470" s="13" customFormat="1">
      <c r="A2470" s="13"/>
      <c r="B2470" s="240"/>
      <c r="C2470" s="241"/>
      <c r="D2470" s="242" t="s">
        <v>185</v>
      </c>
      <c r="E2470" s="243" t="s">
        <v>1</v>
      </c>
      <c r="F2470" s="244" t="s">
        <v>477</v>
      </c>
      <c r="G2470" s="241"/>
      <c r="H2470" s="243" t="s">
        <v>1</v>
      </c>
      <c r="I2470" s="245"/>
      <c r="J2470" s="241"/>
      <c r="K2470" s="241"/>
      <c r="L2470" s="246"/>
      <c r="M2470" s="247"/>
      <c r="N2470" s="248"/>
      <c r="O2470" s="248"/>
      <c r="P2470" s="248"/>
      <c r="Q2470" s="248"/>
      <c r="R2470" s="248"/>
      <c r="S2470" s="248"/>
      <c r="T2470" s="249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50" t="s">
        <v>185</v>
      </c>
      <c r="AU2470" s="250" t="s">
        <v>85</v>
      </c>
      <c r="AV2470" s="13" t="s">
        <v>83</v>
      </c>
      <c r="AW2470" s="13" t="s">
        <v>34</v>
      </c>
      <c r="AX2470" s="13" t="s">
        <v>76</v>
      </c>
      <c r="AY2470" s="250" t="s">
        <v>176</v>
      </c>
    </row>
    <row r="2471" s="14" customFormat="1">
      <c r="A2471" s="14"/>
      <c r="B2471" s="251"/>
      <c r="C2471" s="252"/>
      <c r="D2471" s="242" t="s">
        <v>185</v>
      </c>
      <c r="E2471" s="253" t="s">
        <v>1</v>
      </c>
      <c r="F2471" s="254" t="s">
        <v>533</v>
      </c>
      <c r="G2471" s="252"/>
      <c r="H2471" s="255">
        <v>16.850000000000001</v>
      </c>
      <c r="I2471" s="256"/>
      <c r="J2471" s="252"/>
      <c r="K2471" s="252"/>
      <c r="L2471" s="257"/>
      <c r="M2471" s="258"/>
      <c r="N2471" s="259"/>
      <c r="O2471" s="259"/>
      <c r="P2471" s="259"/>
      <c r="Q2471" s="259"/>
      <c r="R2471" s="259"/>
      <c r="S2471" s="259"/>
      <c r="T2471" s="260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61" t="s">
        <v>185</v>
      </c>
      <c r="AU2471" s="261" t="s">
        <v>85</v>
      </c>
      <c r="AV2471" s="14" t="s">
        <v>85</v>
      </c>
      <c r="AW2471" s="14" t="s">
        <v>34</v>
      </c>
      <c r="AX2471" s="14" t="s">
        <v>76</v>
      </c>
      <c r="AY2471" s="261" t="s">
        <v>176</v>
      </c>
    </row>
    <row r="2472" s="15" customFormat="1">
      <c r="A2472" s="15"/>
      <c r="B2472" s="267"/>
      <c r="C2472" s="268"/>
      <c r="D2472" s="242" t="s">
        <v>185</v>
      </c>
      <c r="E2472" s="269" t="s">
        <v>1</v>
      </c>
      <c r="F2472" s="270" t="s">
        <v>291</v>
      </c>
      <c r="G2472" s="268"/>
      <c r="H2472" s="271">
        <v>16.850000000000001</v>
      </c>
      <c r="I2472" s="272"/>
      <c r="J2472" s="268"/>
      <c r="K2472" s="268"/>
      <c r="L2472" s="273"/>
      <c r="M2472" s="274"/>
      <c r="N2472" s="275"/>
      <c r="O2472" s="275"/>
      <c r="P2472" s="275"/>
      <c r="Q2472" s="275"/>
      <c r="R2472" s="275"/>
      <c r="S2472" s="275"/>
      <c r="T2472" s="276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77" t="s">
        <v>185</v>
      </c>
      <c r="AU2472" s="277" t="s">
        <v>85</v>
      </c>
      <c r="AV2472" s="15" t="s">
        <v>177</v>
      </c>
      <c r="AW2472" s="15" t="s">
        <v>34</v>
      </c>
      <c r="AX2472" s="15" t="s">
        <v>76</v>
      </c>
      <c r="AY2472" s="277" t="s">
        <v>176</v>
      </c>
    </row>
    <row r="2473" s="16" customFormat="1">
      <c r="A2473" s="16"/>
      <c r="B2473" s="278"/>
      <c r="C2473" s="279"/>
      <c r="D2473" s="242" t="s">
        <v>185</v>
      </c>
      <c r="E2473" s="280" t="s">
        <v>1</v>
      </c>
      <c r="F2473" s="281" t="s">
        <v>307</v>
      </c>
      <c r="G2473" s="279"/>
      <c r="H2473" s="282">
        <v>35.299999999999997</v>
      </c>
      <c r="I2473" s="283"/>
      <c r="J2473" s="279"/>
      <c r="K2473" s="279"/>
      <c r="L2473" s="284"/>
      <c r="M2473" s="285"/>
      <c r="N2473" s="286"/>
      <c r="O2473" s="286"/>
      <c r="P2473" s="286"/>
      <c r="Q2473" s="286"/>
      <c r="R2473" s="286"/>
      <c r="S2473" s="286"/>
      <c r="T2473" s="287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T2473" s="288" t="s">
        <v>185</v>
      </c>
      <c r="AU2473" s="288" t="s">
        <v>85</v>
      </c>
      <c r="AV2473" s="16" t="s">
        <v>183</v>
      </c>
      <c r="AW2473" s="16" t="s">
        <v>34</v>
      </c>
      <c r="AX2473" s="16" t="s">
        <v>83</v>
      </c>
      <c r="AY2473" s="288" t="s">
        <v>176</v>
      </c>
    </row>
    <row r="2474" s="14" customFormat="1">
      <c r="A2474" s="14"/>
      <c r="B2474" s="251"/>
      <c r="C2474" s="252"/>
      <c r="D2474" s="242" t="s">
        <v>185</v>
      </c>
      <c r="E2474" s="252"/>
      <c r="F2474" s="254" t="s">
        <v>2122</v>
      </c>
      <c r="G2474" s="252"/>
      <c r="H2474" s="255">
        <v>38.829999999999998</v>
      </c>
      <c r="I2474" s="256"/>
      <c r="J2474" s="252"/>
      <c r="K2474" s="252"/>
      <c r="L2474" s="257"/>
      <c r="M2474" s="258"/>
      <c r="N2474" s="259"/>
      <c r="O2474" s="259"/>
      <c r="P2474" s="259"/>
      <c r="Q2474" s="259"/>
      <c r="R2474" s="259"/>
      <c r="S2474" s="259"/>
      <c r="T2474" s="260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61" t="s">
        <v>185</v>
      </c>
      <c r="AU2474" s="261" t="s">
        <v>85</v>
      </c>
      <c r="AV2474" s="14" t="s">
        <v>85</v>
      </c>
      <c r="AW2474" s="14" t="s">
        <v>4</v>
      </c>
      <c r="AX2474" s="14" t="s">
        <v>83</v>
      </c>
      <c r="AY2474" s="261" t="s">
        <v>176</v>
      </c>
    </row>
    <row r="2475" s="2" customFormat="1" ht="24.15" customHeight="1">
      <c r="A2475" s="39"/>
      <c r="B2475" s="40"/>
      <c r="C2475" s="289" t="s">
        <v>2123</v>
      </c>
      <c r="D2475" s="289" t="s">
        <v>547</v>
      </c>
      <c r="E2475" s="290" t="s">
        <v>2124</v>
      </c>
      <c r="F2475" s="291" t="s">
        <v>2125</v>
      </c>
      <c r="G2475" s="292" t="s">
        <v>243</v>
      </c>
      <c r="H2475" s="293">
        <v>103.345</v>
      </c>
      <c r="I2475" s="294"/>
      <c r="J2475" s="295">
        <f>ROUND(I2475*H2475,2)</f>
        <v>0</v>
      </c>
      <c r="K2475" s="291" t="s">
        <v>1</v>
      </c>
      <c r="L2475" s="296"/>
      <c r="M2475" s="297" t="s">
        <v>1</v>
      </c>
      <c r="N2475" s="298" t="s">
        <v>41</v>
      </c>
      <c r="O2475" s="92"/>
      <c r="P2475" s="236">
        <f>O2475*H2475</f>
        <v>0</v>
      </c>
      <c r="Q2475" s="236">
        <v>0.0032000000000000002</v>
      </c>
      <c r="R2475" s="236">
        <f>Q2475*H2475</f>
        <v>0.330704</v>
      </c>
      <c r="S2475" s="236">
        <v>0</v>
      </c>
      <c r="T2475" s="237">
        <f>S2475*H2475</f>
        <v>0</v>
      </c>
      <c r="U2475" s="39"/>
      <c r="V2475" s="39"/>
      <c r="W2475" s="39"/>
      <c r="X2475" s="39"/>
      <c r="Y2475" s="39"/>
      <c r="Z2475" s="39"/>
      <c r="AA2475" s="39"/>
      <c r="AB2475" s="39"/>
      <c r="AC2475" s="39"/>
      <c r="AD2475" s="39"/>
      <c r="AE2475" s="39"/>
      <c r="AR2475" s="238" t="s">
        <v>540</v>
      </c>
      <c r="AT2475" s="238" t="s">
        <v>547</v>
      </c>
      <c r="AU2475" s="238" t="s">
        <v>85</v>
      </c>
      <c r="AY2475" s="18" t="s">
        <v>176</v>
      </c>
      <c r="BE2475" s="239">
        <f>IF(N2475="základní",J2475,0)</f>
        <v>0</v>
      </c>
      <c r="BF2475" s="239">
        <f>IF(N2475="snížená",J2475,0)</f>
        <v>0</v>
      </c>
      <c r="BG2475" s="239">
        <f>IF(N2475="zákl. přenesená",J2475,0)</f>
        <v>0</v>
      </c>
      <c r="BH2475" s="239">
        <f>IF(N2475="sníž. přenesená",J2475,0)</f>
        <v>0</v>
      </c>
      <c r="BI2475" s="239">
        <f>IF(N2475="nulová",J2475,0)</f>
        <v>0</v>
      </c>
      <c r="BJ2475" s="18" t="s">
        <v>83</v>
      </c>
      <c r="BK2475" s="239">
        <f>ROUND(I2475*H2475,2)</f>
        <v>0</v>
      </c>
      <c r="BL2475" s="18" t="s">
        <v>324</v>
      </c>
      <c r="BM2475" s="238" t="s">
        <v>2126</v>
      </c>
    </row>
    <row r="2476" s="13" customFormat="1">
      <c r="A2476" s="13"/>
      <c r="B2476" s="240"/>
      <c r="C2476" s="241"/>
      <c r="D2476" s="242" t="s">
        <v>185</v>
      </c>
      <c r="E2476" s="243" t="s">
        <v>1</v>
      </c>
      <c r="F2476" s="244" t="s">
        <v>1228</v>
      </c>
      <c r="G2476" s="241"/>
      <c r="H2476" s="243" t="s">
        <v>1</v>
      </c>
      <c r="I2476" s="245"/>
      <c r="J2476" s="241"/>
      <c r="K2476" s="241"/>
      <c r="L2476" s="246"/>
      <c r="M2476" s="247"/>
      <c r="N2476" s="248"/>
      <c r="O2476" s="248"/>
      <c r="P2476" s="248"/>
      <c r="Q2476" s="248"/>
      <c r="R2476" s="248"/>
      <c r="S2476" s="248"/>
      <c r="T2476" s="24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50" t="s">
        <v>185</v>
      </c>
      <c r="AU2476" s="250" t="s">
        <v>85</v>
      </c>
      <c r="AV2476" s="13" t="s">
        <v>83</v>
      </c>
      <c r="AW2476" s="13" t="s">
        <v>34</v>
      </c>
      <c r="AX2476" s="13" t="s">
        <v>76</v>
      </c>
      <c r="AY2476" s="250" t="s">
        <v>176</v>
      </c>
    </row>
    <row r="2477" s="13" customFormat="1">
      <c r="A2477" s="13"/>
      <c r="B2477" s="240"/>
      <c r="C2477" s="241"/>
      <c r="D2477" s="242" t="s">
        <v>185</v>
      </c>
      <c r="E2477" s="243" t="s">
        <v>1</v>
      </c>
      <c r="F2477" s="244" t="s">
        <v>2121</v>
      </c>
      <c r="G2477" s="241"/>
      <c r="H2477" s="243" t="s">
        <v>1</v>
      </c>
      <c r="I2477" s="245"/>
      <c r="J2477" s="241"/>
      <c r="K2477" s="241"/>
      <c r="L2477" s="246"/>
      <c r="M2477" s="247"/>
      <c r="N2477" s="248"/>
      <c r="O2477" s="248"/>
      <c r="P2477" s="248"/>
      <c r="Q2477" s="248"/>
      <c r="R2477" s="248"/>
      <c r="S2477" s="248"/>
      <c r="T2477" s="249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50" t="s">
        <v>185</v>
      </c>
      <c r="AU2477" s="250" t="s">
        <v>85</v>
      </c>
      <c r="AV2477" s="13" t="s">
        <v>83</v>
      </c>
      <c r="AW2477" s="13" t="s">
        <v>34</v>
      </c>
      <c r="AX2477" s="13" t="s">
        <v>76</v>
      </c>
      <c r="AY2477" s="250" t="s">
        <v>176</v>
      </c>
    </row>
    <row r="2478" s="13" customFormat="1">
      <c r="A2478" s="13"/>
      <c r="B2478" s="240"/>
      <c r="C2478" s="241"/>
      <c r="D2478" s="242" t="s">
        <v>185</v>
      </c>
      <c r="E2478" s="243" t="s">
        <v>1</v>
      </c>
      <c r="F2478" s="244" t="s">
        <v>188</v>
      </c>
      <c r="G2478" s="241"/>
      <c r="H2478" s="243" t="s">
        <v>1</v>
      </c>
      <c r="I2478" s="245"/>
      <c r="J2478" s="241"/>
      <c r="K2478" s="241"/>
      <c r="L2478" s="246"/>
      <c r="M2478" s="247"/>
      <c r="N2478" s="248"/>
      <c r="O2478" s="248"/>
      <c r="P2478" s="248"/>
      <c r="Q2478" s="248"/>
      <c r="R2478" s="248"/>
      <c r="S2478" s="248"/>
      <c r="T2478" s="24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50" t="s">
        <v>185</v>
      </c>
      <c r="AU2478" s="250" t="s">
        <v>85</v>
      </c>
      <c r="AV2478" s="13" t="s">
        <v>83</v>
      </c>
      <c r="AW2478" s="13" t="s">
        <v>34</v>
      </c>
      <c r="AX2478" s="13" t="s">
        <v>76</v>
      </c>
      <c r="AY2478" s="250" t="s">
        <v>176</v>
      </c>
    </row>
    <row r="2479" s="13" customFormat="1">
      <c r="A2479" s="13"/>
      <c r="B2479" s="240"/>
      <c r="C2479" s="241"/>
      <c r="D2479" s="242" t="s">
        <v>185</v>
      </c>
      <c r="E2479" s="243" t="s">
        <v>1</v>
      </c>
      <c r="F2479" s="244" t="s">
        <v>397</v>
      </c>
      <c r="G2479" s="241"/>
      <c r="H2479" s="243" t="s">
        <v>1</v>
      </c>
      <c r="I2479" s="245"/>
      <c r="J2479" s="241"/>
      <c r="K2479" s="241"/>
      <c r="L2479" s="246"/>
      <c r="M2479" s="247"/>
      <c r="N2479" s="248"/>
      <c r="O2479" s="248"/>
      <c r="P2479" s="248"/>
      <c r="Q2479" s="248"/>
      <c r="R2479" s="248"/>
      <c r="S2479" s="248"/>
      <c r="T2479" s="249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50" t="s">
        <v>185</v>
      </c>
      <c r="AU2479" s="250" t="s">
        <v>85</v>
      </c>
      <c r="AV2479" s="13" t="s">
        <v>83</v>
      </c>
      <c r="AW2479" s="13" t="s">
        <v>34</v>
      </c>
      <c r="AX2479" s="13" t="s">
        <v>76</v>
      </c>
      <c r="AY2479" s="250" t="s">
        <v>176</v>
      </c>
    </row>
    <row r="2480" s="14" customFormat="1">
      <c r="A2480" s="14"/>
      <c r="B2480" s="251"/>
      <c r="C2480" s="252"/>
      <c r="D2480" s="242" t="s">
        <v>185</v>
      </c>
      <c r="E2480" s="253" t="s">
        <v>1</v>
      </c>
      <c r="F2480" s="254" t="s">
        <v>439</v>
      </c>
      <c r="G2480" s="252"/>
      <c r="H2480" s="255">
        <v>4.0499999999999998</v>
      </c>
      <c r="I2480" s="256"/>
      <c r="J2480" s="252"/>
      <c r="K2480" s="252"/>
      <c r="L2480" s="257"/>
      <c r="M2480" s="258"/>
      <c r="N2480" s="259"/>
      <c r="O2480" s="259"/>
      <c r="P2480" s="259"/>
      <c r="Q2480" s="259"/>
      <c r="R2480" s="259"/>
      <c r="S2480" s="259"/>
      <c r="T2480" s="260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61" t="s">
        <v>185</v>
      </c>
      <c r="AU2480" s="261" t="s">
        <v>85</v>
      </c>
      <c r="AV2480" s="14" t="s">
        <v>85</v>
      </c>
      <c r="AW2480" s="14" t="s">
        <v>34</v>
      </c>
      <c r="AX2480" s="14" t="s">
        <v>76</v>
      </c>
      <c r="AY2480" s="261" t="s">
        <v>176</v>
      </c>
    </row>
    <row r="2481" s="14" customFormat="1">
      <c r="A2481" s="14"/>
      <c r="B2481" s="251"/>
      <c r="C2481" s="252"/>
      <c r="D2481" s="242" t="s">
        <v>185</v>
      </c>
      <c r="E2481" s="253" t="s">
        <v>1</v>
      </c>
      <c r="F2481" s="254" t="s">
        <v>440</v>
      </c>
      <c r="G2481" s="252"/>
      <c r="H2481" s="255">
        <v>10.4</v>
      </c>
      <c r="I2481" s="256"/>
      <c r="J2481" s="252"/>
      <c r="K2481" s="252"/>
      <c r="L2481" s="257"/>
      <c r="M2481" s="258"/>
      <c r="N2481" s="259"/>
      <c r="O2481" s="259"/>
      <c r="P2481" s="259"/>
      <c r="Q2481" s="259"/>
      <c r="R2481" s="259"/>
      <c r="S2481" s="259"/>
      <c r="T2481" s="260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61" t="s">
        <v>185</v>
      </c>
      <c r="AU2481" s="261" t="s">
        <v>85</v>
      </c>
      <c r="AV2481" s="14" t="s">
        <v>85</v>
      </c>
      <c r="AW2481" s="14" t="s">
        <v>34</v>
      </c>
      <c r="AX2481" s="14" t="s">
        <v>76</v>
      </c>
      <c r="AY2481" s="261" t="s">
        <v>176</v>
      </c>
    </row>
    <row r="2482" s="15" customFormat="1">
      <c r="A2482" s="15"/>
      <c r="B2482" s="267"/>
      <c r="C2482" s="268"/>
      <c r="D2482" s="242" t="s">
        <v>185</v>
      </c>
      <c r="E2482" s="269" t="s">
        <v>1</v>
      </c>
      <c r="F2482" s="270" t="s">
        <v>291</v>
      </c>
      <c r="G2482" s="268"/>
      <c r="H2482" s="271">
        <v>14.449999999999999</v>
      </c>
      <c r="I2482" s="272"/>
      <c r="J2482" s="268"/>
      <c r="K2482" s="268"/>
      <c r="L2482" s="273"/>
      <c r="M2482" s="274"/>
      <c r="N2482" s="275"/>
      <c r="O2482" s="275"/>
      <c r="P2482" s="275"/>
      <c r="Q2482" s="275"/>
      <c r="R2482" s="275"/>
      <c r="S2482" s="275"/>
      <c r="T2482" s="276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77" t="s">
        <v>185</v>
      </c>
      <c r="AU2482" s="277" t="s">
        <v>85</v>
      </c>
      <c r="AV2482" s="15" t="s">
        <v>177</v>
      </c>
      <c r="AW2482" s="15" t="s">
        <v>34</v>
      </c>
      <c r="AX2482" s="15" t="s">
        <v>76</v>
      </c>
      <c r="AY2482" s="277" t="s">
        <v>176</v>
      </c>
    </row>
    <row r="2483" s="13" customFormat="1">
      <c r="A2483" s="13"/>
      <c r="B2483" s="240"/>
      <c r="C2483" s="241"/>
      <c r="D2483" s="242" t="s">
        <v>185</v>
      </c>
      <c r="E2483" s="243" t="s">
        <v>1</v>
      </c>
      <c r="F2483" s="244" t="s">
        <v>480</v>
      </c>
      <c r="G2483" s="241"/>
      <c r="H2483" s="243" t="s">
        <v>1</v>
      </c>
      <c r="I2483" s="245"/>
      <c r="J2483" s="241"/>
      <c r="K2483" s="241"/>
      <c r="L2483" s="246"/>
      <c r="M2483" s="247"/>
      <c r="N2483" s="248"/>
      <c r="O2483" s="248"/>
      <c r="P2483" s="248"/>
      <c r="Q2483" s="248"/>
      <c r="R2483" s="248"/>
      <c r="S2483" s="248"/>
      <c r="T2483" s="24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50" t="s">
        <v>185</v>
      </c>
      <c r="AU2483" s="250" t="s">
        <v>85</v>
      </c>
      <c r="AV2483" s="13" t="s">
        <v>83</v>
      </c>
      <c r="AW2483" s="13" t="s">
        <v>34</v>
      </c>
      <c r="AX2483" s="13" t="s">
        <v>76</v>
      </c>
      <c r="AY2483" s="250" t="s">
        <v>176</v>
      </c>
    </row>
    <row r="2484" s="14" customFormat="1">
      <c r="A2484" s="14"/>
      <c r="B2484" s="251"/>
      <c r="C2484" s="252"/>
      <c r="D2484" s="242" t="s">
        <v>185</v>
      </c>
      <c r="E2484" s="253" t="s">
        <v>1</v>
      </c>
      <c r="F2484" s="254" t="s">
        <v>525</v>
      </c>
      <c r="G2484" s="252"/>
      <c r="H2484" s="255">
        <v>34.200000000000003</v>
      </c>
      <c r="I2484" s="256"/>
      <c r="J2484" s="252"/>
      <c r="K2484" s="252"/>
      <c r="L2484" s="257"/>
      <c r="M2484" s="258"/>
      <c r="N2484" s="259"/>
      <c r="O2484" s="259"/>
      <c r="P2484" s="259"/>
      <c r="Q2484" s="259"/>
      <c r="R2484" s="259"/>
      <c r="S2484" s="259"/>
      <c r="T2484" s="260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61" t="s">
        <v>185</v>
      </c>
      <c r="AU2484" s="261" t="s">
        <v>85</v>
      </c>
      <c r="AV2484" s="14" t="s">
        <v>85</v>
      </c>
      <c r="AW2484" s="14" t="s">
        <v>34</v>
      </c>
      <c r="AX2484" s="14" t="s">
        <v>76</v>
      </c>
      <c r="AY2484" s="261" t="s">
        <v>176</v>
      </c>
    </row>
    <row r="2485" s="14" customFormat="1">
      <c r="A2485" s="14"/>
      <c r="B2485" s="251"/>
      <c r="C2485" s="252"/>
      <c r="D2485" s="242" t="s">
        <v>185</v>
      </c>
      <c r="E2485" s="253" t="s">
        <v>1</v>
      </c>
      <c r="F2485" s="254" t="s">
        <v>527</v>
      </c>
      <c r="G2485" s="252"/>
      <c r="H2485" s="255">
        <v>14.699999999999999</v>
      </c>
      <c r="I2485" s="256"/>
      <c r="J2485" s="252"/>
      <c r="K2485" s="252"/>
      <c r="L2485" s="257"/>
      <c r="M2485" s="258"/>
      <c r="N2485" s="259"/>
      <c r="O2485" s="259"/>
      <c r="P2485" s="259"/>
      <c r="Q2485" s="259"/>
      <c r="R2485" s="259"/>
      <c r="S2485" s="259"/>
      <c r="T2485" s="260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61" t="s">
        <v>185</v>
      </c>
      <c r="AU2485" s="261" t="s">
        <v>85</v>
      </c>
      <c r="AV2485" s="14" t="s">
        <v>85</v>
      </c>
      <c r="AW2485" s="14" t="s">
        <v>34</v>
      </c>
      <c r="AX2485" s="14" t="s">
        <v>76</v>
      </c>
      <c r="AY2485" s="261" t="s">
        <v>176</v>
      </c>
    </row>
    <row r="2486" s="14" customFormat="1">
      <c r="A2486" s="14"/>
      <c r="B2486" s="251"/>
      <c r="C2486" s="252"/>
      <c r="D2486" s="242" t="s">
        <v>185</v>
      </c>
      <c r="E2486" s="253" t="s">
        <v>1</v>
      </c>
      <c r="F2486" s="254" t="s">
        <v>528</v>
      </c>
      <c r="G2486" s="252"/>
      <c r="H2486" s="255">
        <v>15</v>
      </c>
      <c r="I2486" s="256"/>
      <c r="J2486" s="252"/>
      <c r="K2486" s="252"/>
      <c r="L2486" s="257"/>
      <c r="M2486" s="258"/>
      <c r="N2486" s="259"/>
      <c r="O2486" s="259"/>
      <c r="P2486" s="259"/>
      <c r="Q2486" s="259"/>
      <c r="R2486" s="259"/>
      <c r="S2486" s="259"/>
      <c r="T2486" s="260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61" t="s">
        <v>185</v>
      </c>
      <c r="AU2486" s="261" t="s">
        <v>85</v>
      </c>
      <c r="AV2486" s="14" t="s">
        <v>85</v>
      </c>
      <c r="AW2486" s="14" t="s">
        <v>34</v>
      </c>
      <c r="AX2486" s="14" t="s">
        <v>76</v>
      </c>
      <c r="AY2486" s="261" t="s">
        <v>176</v>
      </c>
    </row>
    <row r="2487" s="14" customFormat="1">
      <c r="A2487" s="14"/>
      <c r="B2487" s="251"/>
      <c r="C2487" s="252"/>
      <c r="D2487" s="242" t="s">
        <v>185</v>
      </c>
      <c r="E2487" s="253" t="s">
        <v>1</v>
      </c>
      <c r="F2487" s="254" t="s">
        <v>529</v>
      </c>
      <c r="G2487" s="252"/>
      <c r="H2487" s="255">
        <v>15.6</v>
      </c>
      <c r="I2487" s="256"/>
      <c r="J2487" s="252"/>
      <c r="K2487" s="252"/>
      <c r="L2487" s="257"/>
      <c r="M2487" s="258"/>
      <c r="N2487" s="259"/>
      <c r="O2487" s="259"/>
      <c r="P2487" s="259"/>
      <c r="Q2487" s="259"/>
      <c r="R2487" s="259"/>
      <c r="S2487" s="259"/>
      <c r="T2487" s="260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61" t="s">
        <v>185</v>
      </c>
      <c r="AU2487" s="261" t="s">
        <v>85</v>
      </c>
      <c r="AV2487" s="14" t="s">
        <v>85</v>
      </c>
      <c r="AW2487" s="14" t="s">
        <v>34</v>
      </c>
      <c r="AX2487" s="14" t="s">
        <v>76</v>
      </c>
      <c r="AY2487" s="261" t="s">
        <v>176</v>
      </c>
    </row>
    <row r="2488" s="15" customFormat="1">
      <c r="A2488" s="15"/>
      <c r="B2488" s="267"/>
      <c r="C2488" s="268"/>
      <c r="D2488" s="242" t="s">
        <v>185</v>
      </c>
      <c r="E2488" s="269" t="s">
        <v>1</v>
      </c>
      <c r="F2488" s="270" t="s">
        <v>291</v>
      </c>
      <c r="G2488" s="268"/>
      <c r="H2488" s="271">
        <v>79.5</v>
      </c>
      <c r="I2488" s="272"/>
      <c r="J2488" s="268"/>
      <c r="K2488" s="268"/>
      <c r="L2488" s="273"/>
      <c r="M2488" s="274"/>
      <c r="N2488" s="275"/>
      <c r="O2488" s="275"/>
      <c r="P2488" s="275"/>
      <c r="Q2488" s="275"/>
      <c r="R2488" s="275"/>
      <c r="S2488" s="275"/>
      <c r="T2488" s="276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77" t="s">
        <v>185</v>
      </c>
      <c r="AU2488" s="277" t="s">
        <v>85</v>
      </c>
      <c r="AV2488" s="15" t="s">
        <v>177</v>
      </c>
      <c r="AW2488" s="15" t="s">
        <v>34</v>
      </c>
      <c r="AX2488" s="15" t="s">
        <v>76</v>
      </c>
      <c r="AY2488" s="277" t="s">
        <v>176</v>
      </c>
    </row>
    <row r="2489" s="16" customFormat="1">
      <c r="A2489" s="16"/>
      <c r="B2489" s="278"/>
      <c r="C2489" s="279"/>
      <c r="D2489" s="242" t="s">
        <v>185</v>
      </c>
      <c r="E2489" s="280" t="s">
        <v>1</v>
      </c>
      <c r="F2489" s="281" t="s">
        <v>307</v>
      </c>
      <c r="G2489" s="279"/>
      <c r="H2489" s="282">
        <v>93.950000000000003</v>
      </c>
      <c r="I2489" s="283"/>
      <c r="J2489" s="279"/>
      <c r="K2489" s="279"/>
      <c r="L2489" s="284"/>
      <c r="M2489" s="285"/>
      <c r="N2489" s="286"/>
      <c r="O2489" s="286"/>
      <c r="P2489" s="286"/>
      <c r="Q2489" s="286"/>
      <c r="R2489" s="286"/>
      <c r="S2489" s="286"/>
      <c r="T2489" s="287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T2489" s="288" t="s">
        <v>185</v>
      </c>
      <c r="AU2489" s="288" t="s">
        <v>85</v>
      </c>
      <c r="AV2489" s="16" t="s">
        <v>183</v>
      </c>
      <c r="AW2489" s="16" t="s">
        <v>34</v>
      </c>
      <c r="AX2489" s="16" t="s">
        <v>83</v>
      </c>
      <c r="AY2489" s="288" t="s">
        <v>176</v>
      </c>
    </row>
    <row r="2490" s="14" customFormat="1">
      <c r="A2490" s="14"/>
      <c r="B2490" s="251"/>
      <c r="C2490" s="252"/>
      <c r="D2490" s="242" t="s">
        <v>185</v>
      </c>
      <c r="E2490" s="252"/>
      <c r="F2490" s="254" t="s">
        <v>2127</v>
      </c>
      <c r="G2490" s="252"/>
      <c r="H2490" s="255">
        <v>103.345</v>
      </c>
      <c r="I2490" s="256"/>
      <c r="J2490" s="252"/>
      <c r="K2490" s="252"/>
      <c r="L2490" s="257"/>
      <c r="M2490" s="258"/>
      <c r="N2490" s="259"/>
      <c r="O2490" s="259"/>
      <c r="P2490" s="259"/>
      <c r="Q2490" s="259"/>
      <c r="R2490" s="259"/>
      <c r="S2490" s="259"/>
      <c r="T2490" s="260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61" t="s">
        <v>185</v>
      </c>
      <c r="AU2490" s="261" t="s">
        <v>85</v>
      </c>
      <c r="AV2490" s="14" t="s">
        <v>85</v>
      </c>
      <c r="AW2490" s="14" t="s">
        <v>4</v>
      </c>
      <c r="AX2490" s="14" t="s">
        <v>83</v>
      </c>
      <c r="AY2490" s="261" t="s">
        <v>176</v>
      </c>
    </row>
    <row r="2491" s="2" customFormat="1" ht="16.5" customHeight="1">
      <c r="A2491" s="39"/>
      <c r="B2491" s="40"/>
      <c r="C2491" s="227" t="s">
        <v>2128</v>
      </c>
      <c r="D2491" s="227" t="s">
        <v>179</v>
      </c>
      <c r="E2491" s="228" t="s">
        <v>2129</v>
      </c>
      <c r="F2491" s="229" t="s">
        <v>2130</v>
      </c>
      <c r="G2491" s="230" t="s">
        <v>243</v>
      </c>
      <c r="H2491" s="231">
        <v>44.549999999999997</v>
      </c>
      <c r="I2491" s="232"/>
      <c r="J2491" s="233">
        <f>ROUND(I2491*H2491,2)</f>
        <v>0</v>
      </c>
      <c r="K2491" s="229" t="s">
        <v>225</v>
      </c>
      <c r="L2491" s="45"/>
      <c r="M2491" s="234" t="s">
        <v>1</v>
      </c>
      <c r="N2491" s="235" t="s">
        <v>41</v>
      </c>
      <c r="O2491" s="92"/>
      <c r="P2491" s="236">
        <f>O2491*H2491</f>
        <v>0</v>
      </c>
      <c r="Q2491" s="236">
        <v>0.00040000000000000002</v>
      </c>
      <c r="R2491" s="236">
        <f>Q2491*H2491</f>
        <v>0.017819999999999999</v>
      </c>
      <c r="S2491" s="236">
        <v>0</v>
      </c>
      <c r="T2491" s="237">
        <f>S2491*H2491</f>
        <v>0</v>
      </c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39"/>
      <c r="AE2491" s="39"/>
      <c r="AR2491" s="238" t="s">
        <v>324</v>
      </c>
      <c r="AT2491" s="238" t="s">
        <v>179</v>
      </c>
      <c r="AU2491" s="238" t="s">
        <v>85</v>
      </c>
      <c r="AY2491" s="18" t="s">
        <v>176</v>
      </c>
      <c r="BE2491" s="239">
        <f>IF(N2491="základní",J2491,0)</f>
        <v>0</v>
      </c>
      <c r="BF2491" s="239">
        <f>IF(N2491="snížená",J2491,0)</f>
        <v>0</v>
      </c>
      <c r="BG2491" s="239">
        <f>IF(N2491="zákl. přenesená",J2491,0)</f>
        <v>0</v>
      </c>
      <c r="BH2491" s="239">
        <f>IF(N2491="sníž. přenesená",J2491,0)</f>
        <v>0</v>
      </c>
      <c r="BI2491" s="239">
        <f>IF(N2491="nulová",J2491,0)</f>
        <v>0</v>
      </c>
      <c r="BJ2491" s="18" t="s">
        <v>83</v>
      </c>
      <c r="BK2491" s="239">
        <f>ROUND(I2491*H2491,2)</f>
        <v>0</v>
      </c>
      <c r="BL2491" s="18" t="s">
        <v>324</v>
      </c>
      <c r="BM2491" s="238" t="s">
        <v>2131</v>
      </c>
    </row>
    <row r="2492" s="2" customFormat="1">
      <c r="A2492" s="39"/>
      <c r="B2492" s="40"/>
      <c r="C2492" s="41"/>
      <c r="D2492" s="262" t="s">
        <v>194</v>
      </c>
      <c r="E2492" s="41"/>
      <c r="F2492" s="263" t="s">
        <v>2132</v>
      </c>
      <c r="G2492" s="41"/>
      <c r="H2492" s="41"/>
      <c r="I2492" s="264"/>
      <c r="J2492" s="41"/>
      <c r="K2492" s="41"/>
      <c r="L2492" s="45"/>
      <c r="M2492" s="265"/>
      <c r="N2492" s="266"/>
      <c r="O2492" s="92"/>
      <c r="P2492" s="92"/>
      <c r="Q2492" s="92"/>
      <c r="R2492" s="92"/>
      <c r="S2492" s="92"/>
      <c r="T2492" s="93"/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39"/>
      <c r="AE2492" s="39"/>
      <c r="AT2492" s="18" t="s">
        <v>194</v>
      </c>
      <c r="AU2492" s="18" t="s">
        <v>85</v>
      </c>
    </row>
    <row r="2493" s="2" customFormat="1" ht="24.15" customHeight="1">
      <c r="A2493" s="39"/>
      <c r="B2493" s="40"/>
      <c r="C2493" s="289" t="s">
        <v>2133</v>
      </c>
      <c r="D2493" s="289" t="s">
        <v>547</v>
      </c>
      <c r="E2493" s="290" t="s">
        <v>2134</v>
      </c>
      <c r="F2493" s="291" t="s">
        <v>2135</v>
      </c>
      <c r="G2493" s="292" t="s">
        <v>243</v>
      </c>
      <c r="H2493" s="293">
        <v>48.113999999999997</v>
      </c>
      <c r="I2493" s="294"/>
      <c r="J2493" s="295">
        <f>ROUND(I2493*H2493,2)</f>
        <v>0</v>
      </c>
      <c r="K2493" s="291" t="s">
        <v>1</v>
      </c>
      <c r="L2493" s="296"/>
      <c r="M2493" s="297" t="s">
        <v>1</v>
      </c>
      <c r="N2493" s="298" t="s">
        <v>41</v>
      </c>
      <c r="O2493" s="92"/>
      <c r="P2493" s="236">
        <f>O2493*H2493</f>
        <v>0</v>
      </c>
      <c r="Q2493" s="236">
        <v>0.0025999999999999999</v>
      </c>
      <c r="R2493" s="236">
        <f>Q2493*H2493</f>
        <v>0.1250964</v>
      </c>
      <c r="S2493" s="236">
        <v>0</v>
      </c>
      <c r="T2493" s="237">
        <f>S2493*H2493</f>
        <v>0</v>
      </c>
      <c r="U2493" s="39"/>
      <c r="V2493" s="39"/>
      <c r="W2493" s="39"/>
      <c r="X2493" s="39"/>
      <c r="Y2493" s="39"/>
      <c r="Z2493" s="39"/>
      <c r="AA2493" s="39"/>
      <c r="AB2493" s="39"/>
      <c r="AC2493" s="39"/>
      <c r="AD2493" s="39"/>
      <c r="AE2493" s="39"/>
      <c r="AR2493" s="238" t="s">
        <v>540</v>
      </c>
      <c r="AT2493" s="238" t="s">
        <v>547</v>
      </c>
      <c r="AU2493" s="238" t="s">
        <v>85</v>
      </c>
      <c r="AY2493" s="18" t="s">
        <v>176</v>
      </c>
      <c r="BE2493" s="239">
        <f>IF(N2493="základní",J2493,0)</f>
        <v>0</v>
      </c>
      <c r="BF2493" s="239">
        <f>IF(N2493="snížená",J2493,0)</f>
        <v>0</v>
      </c>
      <c r="BG2493" s="239">
        <f>IF(N2493="zákl. přenesená",J2493,0)</f>
        <v>0</v>
      </c>
      <c r="BH2493" s="239">
        <f>IF(N2493="sníž. přenesená",J2493,0)</f>
        <v>0</v>
      </c>
      <c r="BI2493" s="239">
        <f>IF(N2493="nulová",J2493,0)</f>
        <v>0</v>
      </c>
      <c r="BJ2493" s="18" t="s">
        <v>83</v>
      </c>
      <c r="BK2493" s="239">
        <f>ROUND(I2493*H2493,2)</f>
        <v>0</v>
      </c>
      <c r="BL2493" s="18" t="s">
        <v>324</v>
      </c>
      <c r="BM2493" s="238" t="s">
        <v>2136</v>
      </c>
    </row>
    <row r="2494" s="13" customFormat="1">
      <c r="A2494" s="13"/>
      <c r="B2494" s="240"/>
      <c r="C2494" s="241"/>
      <c r="D2494" s="242" t="s">
        <v>185</v>
      </c>
      <c r="E2494" s="243" t="s">
        <v>1</v>
      </c>
      <c r="F2494" s="244" t="s">
        <v>1228</v>
      </c>
      <c r="G2494" s="241"/>
      <c r="H2494" s="243" t="s">
        <v>1</v>
      </c>
      <c r="I2494" s="245"/>
      <c r="J2494" s="241"/>
      <c r="K2494" s="241"/>
      <c r="L2494" s="246"/>
      <c r="M2494" s="247"/>
      <c r="N2494" s="248"/>
      <c r="O2494" s="248"/>
      <c r="P2494" s="248"/>
      <c r="Q2494" s="248"/>
      <c r="R2494" s="248"/>
      <c r="S2494" s="248"/>
      <c r="T2494" s="249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50" t="s">
        <v>185</v>
      </c>
      <c r="AU2494" s="250" t="s">
        <v>85</v>
      </c>
      <c r="AV2494" s="13" t="s">
        <v>83</v>
      </c>
      <c r="AW2494" s="13" t="s">
        <v>34</v>
      </c>
      <c r="AX2494" s="13" t="s">
        <v>76</v>
      </c>
      <c r="AY2494" s="250" t="s">
        <v>176</v>
      </c>
    </row>
    <row r="2495" s="13" customFormat="1">
      <c r="A2495" s="13"/>
      <c r="B2495" s="240"/>
      <c r="C2495" s="241"/>
      <c r="D2495" s="242" t="s">
        <v>185</v>
      </c>
      <c r="E2495" s="243" t="s">
        <v>1</v>
      </c>
      <c r="F2495" s="244" t="s">
        <v>2121</v>
      </c>
      <c r="G2495" s="241"/>
      <c r="H2495" s="243" t="s">
        <v>1</v>
      </c>
      <c r="I2495" s="245"/>
      <c r="J2495" s="241"/>
      <c r="K2495" s="241"/>
      <c r="L2495" s="246"/>
      <c r="M2495" s="247"/>
      <c r="N2495" s="248"/>
      <c r="O2495" s="248"/>
      <c r="P2495" s="248"/>
      <c r="Q2495" s="248"/>
      <c r="R2495" s="248"/>
      <c r="S2495" s="248"/>
      <c r="T2495" s="24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50" t="s">
        <v>185</v>
      </c>
      <c r="AU2495" s="250" t="s">
        <v>85</v>
      </c>
      <c r="AV2495" s="13" t="s">
        <v>83</v>
      </c>
      <c r="AW2495" s="13" t="s">
        <v>34</v>
      </c>
      <c r="AX2495" s="13" t="s">
        <v>76</v>
      </c>
      <c r="AY2495" s="250" t="s">
        <v>176</v>
      </c>
    </row>
    <row r="2496" s="13" customFormat="1">
      <c r="A2496" s="13"/>
      <c r="B2496" s="240"/>
      <c r="C2496" s="241"/>
      <c r="D2496" s="242" t="s">
        <v>185</v>
      </c>
      <c r="E2496" s="243" t="s">
        <v>1</v>
      </c>
      <c r="F2496" s="244" t="s">
        <v>188</v>
      </c>
      <c r="G2496" s="241"/>
      <c r="H2496" s="243" t="s">
        <v>1</v>
      </c>
      <c r="I2496" s="245"/>
      <c r="J2496" s="241"/>
      <c r="K2496" s="241"/>
      <c r="L2496" s="246"/>
      <c r="M2496" s="247"/>
      <c r="N2496" s="248"/>
      <c r="O2496" s="248"/>
      <c r="P2496" s="248"/>
      <c r="Q2496" s="248"/>
      <c r="R2496" s="248"/>
      <c r="S2496" s="248"/>
      <c r="T2496" s="249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50" t="s">
        <v>185</v>
      </c>
      <c r="AU2496" s="250" t="s">
        <v>85</v>
      </c>
      <c r="AV2496" s="13" t="s">
        <v>83</v>
      </c>
      <c r="AW2496" s="13" t="s">
        <v>34</v>
      </c>
      <c r="AX2496" s="13" t="s">
        <v>76</v>
      </c>
      <c r="AY2496" s="250" t="s">
        <v>176</v>
      </c>
    </row>
    <row r="2497" s="13" customFormat="1">
      <c r="A2497" s="13"/>
      <c r="B2497" s="240"/>
      <c r="C2497" s="241"/>
      <c r="D2497" s="242" t="s">
        <v>185</v>
      </c>
      <c r="E2497" s="243" t="s">
        <v>1</v>
      </c>
      <c r="F2497" s="244" t="s">
        <v>403</v>
      </c>
      <c r="G2497" s="241"/>
      <c r="H2497" s="243" t="s">
        <v>1</v>
      </c>
      <c r="I2497" s="245"/>
      <c r="J2497" s="241"/>
      <c r="K2497" s="241"/>
      <c r="L2497" s="246"/>
      <c r="M2497" s="247"/>
      <c r="N2497" s="248"/>
      <c r="O2497" s="248"/>
      <c r="P2497" s="248"/>
      <c r="Q2497" s="248"/>
      <c r="R2497" s="248"/>
      <c r="S2497" s="248"/>
      <c r="T2497" s="24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50" t="s">
        <v>185</v>
      </c>
      <c r="AU2497" s="250" t="s">
        <v>85</v>
      </c>
      <c r="AV2497" s="13" t="s">
        <v>83</v>
      </c>
      <c r="AW2497" s="13" t="s">
        <v>34</v>
      </c>
      <c r="AX2497" s="13" t="s">
        <v>76</v>
      </c>
      <c r="AY2497" s="250" t="s">
        <v>176</v>
      </c>
    </row>
    <row r="2498" s="14" customFormat="1">
      <c r="A2498" s="14"/>
      <c r="B2498" s="251"/>
      <c r="C2498" s="252"/>
      <c r="D2498" s="242" t="s">
        <v>185</v>
      </c>
      <c r="E2498" s="253" t="s">
        <v>1</v>
      </c>
      <c r="F2498" s="254" t="s">
        <v>444</v>
      </c>
      <c r="G2498" s="252"/>
      <c r="H2498" s="255">
        <v>20.300000000000001</v>
      </c>
      <c r="I2498" s="256"/>
      <c r="J2498" s="252"/>
      <c r="K2498" s="252"/>
      <c r="L2498" s="257"/>
      <c r="M2498" s="258"/>
      <c r="N2498" s="259"/>
      <c r="O2498" s="259"/>
      <c r="P2498" s="259"/>
      <c r="Q2498" s="259"/>
      <c r="R2498" s="259"/>
      <c r="S2498" s="259"/>
      <c r="T2498" s="260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61" t="s">
        <v>185</v>
      </c>
      <c r="AU2498" s="261" t="s">
        <v>85</v>
      </c>
      <c r="AV2498" s="14" t="s">
        <v>85</v>
      </c>
      <c r="AW2498" s="14" t="s">
        <v>34</v>
      </c>
      <c r="AX2498" s="14" t="s">
        <v>76</v>
      </c>
      <c r="AY2498" s="261" t="s">
        <v>176</v>
      </c>
    </row>
    <row r="2499" s="14" customFormat="1">
      <c r="A2499" s="14"/>
      <c r="B2499" s="251"/>
      <c r="C2499" s="252"/>
      <c r="D2499" s="242" t="s">
        <v>185</v>
      </c>
      <c r="E2499" s="253" t="s">
        <v>1</v>
      </c>
      <c r="F2499" s="254" t="s">
        <v>445</v>
      </c>
      <c r="G2499" s="252"/>
      <c r="H2499" s="255">
        <v>17</v>
      </c>
      <c r="I2499" s="256"/>
      <c r="J2499" s="252"/>
      <c r="K2499" s="252"/>
      <c r="L2499" s="257"/>
      <c r="M2499" s="258"/>
      <c r="N2499" s="259"/>
      <c r="O2499" s="259"/>
      <c r="P2499" s="259"/>
      <c r="Q2499" s="259"/>
      <c r="R2499" s="259"/>
      <c r="S2499" s="259"/>
      <c r="T2499" s="260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61" t="s">
        <v>185</v>
      </c>
      <c r="AU2499" s="261" t="s">
        <v>85</v>
      </c>
      <c r="AV2499" s="14" t="s">
        <v>85</v>
      </c>
      <c r="AW2499" s="14" t="s">
        <v>34</v>
      </c>
      <c r="AX2499" s="14" t="s">
        <v>76</v>
      </c>
      <c r="AY2499" s="261" t="s">
        <v>176</v>
      </c>
    </row>
    <row r="2500" s="14" customFormat="1">
      <c r="A2500" s="14"/>
      <c r="B2500" s="251"/>
      <c r="C2500" s="252"/>
      <c r="D2500" s="242" t="s">
        <v>185</v>
      </c>
      <c r="E2500" s="253" t="s">
        <v>1</v>
      </c>
      <c r="F2500" s="254" t="s">
        <v>446</v>
      </c>
      <c r="G2500" s="252"/>
      <c r="H2500" s="255">
        <v>4.5999999999999996</v>
      </c>
      <c r="I2500" s="256"/>
      <c r="J2500" s="252"/>
      <c r="K2500" s="252"/>
      <c r="L2500" s="257"/>
      <c r="M2500" s="258"/>
      <c r="N2500" s="259"/>
      <c r="O2500" s="259"/>
      <c r="P2500" s="259"/>
      <c r="Q2500" s="259"/>
      <c r="R2500" s="259"/>
      <c r="S2500" s="259"/>
      <c r="T2500" s="260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1" t="s">
        <v>185</v>
      </c>
      <c r="AU2500" s="261" t="s">
        <v>85</v>
      </c>
      <c r="AV2500" s="14" t="s">
        <v>85</v>
      </c>
      <c r="AW2500" s="14" t="s">
        <v>34</v>
      </c>
      <c r="AX2500" s="14" t="s">
        <v>76</v>
      </c>
      <c r="AY2500" s="261" t="s">
        <v>176</v>
      </c>
    </row>
    <row r="2501" s="15" customFormat="1">
      <c r="A2501" s="15"/>
      <c r="B2501" s="267"/>
      <c r="C2501" s="268"/>
      <c r="D2501" s="242" t="s">
        <v>185</v>
      </c>
      <c r="E2501" s="269" t="s">
        <v>1</v>
      </c>
      <c r="F2501" s="270" t="s">
        <v>291</v>
      </c>
      <c r="G2501" s="268"/>
      <c r="H2501" s="271">
        <v>41.899999999999999</v>
      </c>
      <c r="I2501" s="272"/>
      <c r="J2501" s="268"/>
      <c r="K2501" s="268"/>
      <c r="L2501" s="273"/>
      <c r="M2501" s="274"/>
      <c r="N2501" s="275"/>
      <c r="O2501" s="275"/>
      <c r="P2501" s="275"/>
      <c r="Q2501" s="275"/>
      <c r="R2501" s="275"/>
      <c r="S2501" s="275"/>
      <c r="T2501" s="276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77" t="s">
        <v>185</v>
      </c>
      <c r="AU2501" s="277" t="s">
        <v>85</v>
      </c>
      <c r="AV2501" s="15" t="s">
        <v>177</v>
      </c>
      <c r="AW2501" s="15" t="s">
        <v>34</v>
      </c>
      <c r="AX2501" s="15" t="s">
        <v>76</v>
      </c>
      <c r="AY2501" s="277" t="s">
        <v>176</v>
      </c>
    </row>
    <row r="2502" s="13" customFormat="1">
      <c r="A2502" s="13"/>
      <c r="B2502" s="240"/>
      <c r="C2502" s="241"/>
      <c r="D2502" s="242" t="s">
        <v>185</v>
      </c>
      <c r="E2502" s="243" t="s">
        <v>1</v>
      </c>
      <c r="F2502" s="244" t="s">
        <v>407</v>
      </c>
      <c r="G2502" s="241"/>
      <c r="H2502" s="243" t="s">
        <v>1</v>
      </c>
      <c r="I2502" s="245"/>
      <c r="J2502" s="241"/>
      <c r="K2502" s="241"/>
      <c r="L2502" s="246"/>
      <c r="M2502" s="247"/>
      <c r="N2502" s="248"/>
      <c r="O2502" s="248"/>
      <c r="P2502" s="248"/>
      <c r="Q2502" s="248"/>
      <c r="R2502" s="248"/>
      <c r="S2502" s="248"/>
      <c r="T2502" s="24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50" t="s">
        <v>185</v>
      </c>
      <c r="AU2502" s="250" t="s">
        <v>85</v>
      </c>
      <c r="AV2502" s="13" t="s">
        <v>83</v>
      </c>
      <c r="AW2502" s="13" t="s">
        <v>34</v>
      </c>
      <c r="AX2502" s="13" t="s">
        <v>76</v>
      </c>
      <c r="AY2502" s="250" t="s">
        <v>176</v>
      </c>
    </row>
    <row r="2503" s="14" customFormat="1">
      <c r="A2503" s="14"/>
      <c r="B2503" s="251"/>
      <c r="C2503" s="252"/>
      <c r="D2503" s="242" t="s">
        <v>185</v>
      </c>
      <c r="E2503" s="253" t="s">
        <v>1</v>
      </c>
      <c r="F2503" s="254" t="s">
        <v>447</v>
      </c>
      <c r="G2503" s="252"/>
      <c r="H2503" s="255">
        <v>2.6499999999999999</v>
      </c>
      <c r="I2503" s="256"/>
      <c r="J2503" s="252"/>
      <c r="K2503" s="252"/>
      <c r="L2503" s="257"/>
      <c r="M2503" s="258"/>
      <c r="N2503" s="259"/>
      <c r="O2503" s="259"/>
      <c r="P2503" s="259"/>
      <c r="Q2503" s="259"/>
      <c r="R2503" s="259"/>
      <c r="S2503" s="259"/>
      <c r="T2503" s="260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61" t="s">
        <v>185</v>
      </c>
      <c r="AU2503" s="261" t="s">
        <v>85</v>
      </c>
      <c r="AV2503" s="14" t="s">
        <v>85</v>
      </c>
      <c r="AW2503" s="14" t="s">
        <v>34</v>
      </c>
      <c r="AX2503" s="14" t="s">
        <v>76</v>
      </c>
      <c r="AY2503" s="261" t="s">
        <v>176</v>
      </c>
    </row>
    <row r="2504" s="15" customFormat="1">
      <c r="A2504" s="15"/>
      <c r="B2504" s="267"/>
      <c r="C2504" s="268"/>
      <c r="D2504" s="242" t="s">
        <v>185</v>
      </c>
      <c r="E2504" s="269" t="s">
        <v>1</v>
      </c>
      <c r="F2504" s="270" t="s">
        <v>291</v>
      </c>
      <c r="G2504" s="268"/>
      <c r="H2504" s="271">
        <v>2.6499999999999999</v>
      </c>
      <c r="I2504" s="272"/>
      <c r="J2504" s="268"/>
      <c r="K2504" s="268"/>
      <c r="L2504" s="273"/>
      <c r="M2504" s="274"/>
      <c r="N2504" s="275"/>
      <c r="O2504" s="275"/>
      <c r="P2504" s="275"/>
      <c r="Q2504" s="275"/>
      <c r="R2504" s="275"/>
      <c r="S2504" s="275"/>
      <c r="T2504" s="276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77" t="s">
        <v>185</v>
      </c>
      <c r="AU2504" s="277" t="s">
        <v>85</v>
      </c>
      <c r="AV2504" s="15" t="s">
        <v>177</v>
      </c>
      <c r="AW2504" s="15" t="s">
        <v>34</v>
      </c>
      <c r="AX2504" s="15" t="s">
        <v>76</v>
      </c>
      <c r="AY2504" s="277" t="s">
        <v>176</v>
      </c>
    </row>
    <row r="2505" s="16" customFormat="1">
      <c r="A2505" s="16"/>
      <c r="B2505" s="278"/>
      <c r="C2505" s="279"/>
      <c r="D2505" s="242" t="s">
        <v>185</v>
      </c>
      <c r="E2505" s="280" t="s">
        <v>1</v>
      </c>
      <c r="F2505" s="281" t="s">
        <v>307</v>
      </c>
      <c r="G2505" s="279"/>
      <c r="H2505" s="282">
        <v>44.549999999999997</v>
      </c>
      <c r="I2505" s="283"/>
      <c r="J2505" s="279"/>
      <c r="K2505" s="279"/>
      <c r="L2505" s="284"/>
      <c r="M2505" s="285"/>
      <c r="N2505" s="286"/>
      <c r="O2505" s="286"/>
      <c r="P2505" s="286"/>
      <c r="Q2505" s="286"/>
      <c r="R2505" s="286"/>
      <c r="S2505" s="286"/>
      <c r="T2505" s="287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T2505" s="288" t="s">
        <v>185</v>
      </c>
      <c r="AU2505" s="288" t="s">
        <v>85</v>
      </c>
      <c r="AV2505" s="16" t="s">
        <v>183</v>
      </c>
      <c r="AW2505" s="16" t="s">
        <v>34</v>
      </c>
      <c r="AX2505" s="16" t="s">
        <v>83</v>
      </c>
      <c r="AY2505" s="288" t="s">
        <v>176</v>
      </c>
    </row>
    <row r="2506" s="14" customFormat="1">
      <c r="A2506" s="14"/>
      <c r="B2506" s="251"/>
      <c r="C2506" s="252"/>
      <c r="D2506" s="242" t="s">
        <v>185</v>
      </c>
      <c r="E2506" s="252"/>
      <c r="F2506" s="254" t="s">
        <v>2137</v>
      </c>
      <c r="G2506" s="252"/>
      <c r="H2506" s="255">
        <v>48.113999999999997</v>
      </c>
      <c r="I2506" s="256"/>
      <c r="J2506" s="252"/>
      <c r="K2506" s="252"/>
      <c r="L2506" s="257"/>
      <c r="M2506" s="258"/>
      <c r="N2506" s="259"/>
      <c r="O2506" s="259"/>
      <c r="P2506" s="259"/>
      <c r="Q2506" s="259"/>
      <c r="R2506" s="259"/>
      <c r="S2506" s="259"/>
      <c r="T2506" s="260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61" t="s">
        <v>185</v>
      </c>
      <c r="AU2506" s="261" t="s">
        <v>85</v>
      </c>
      <c r="AV2506" s="14" t="s">
        <v>85</v>
      </c>
      <c r="AW2506" s="14" t="s">
        <v>4</v>
      </c>
      <c r="AX2506" s="14" t="s">
        <v>83</v>
      </c>
      <c r="AY2506" s="261" t="s">
        <v>176</v>
      </c>
    </row>
    <row r="2507" s="2" customFormat="1" ht="37.8" customHeight="1">
      <c r="A2507" s="39"/>
      <c r="B2507" s="40"/>
      <c r="C2507" s="289" t="s">
        <v>2138</v>
      </c>
      <c r="D2507" s="289" t="s">
        <v>547</v>
      </c>
      <c r="E2507" s="290" t="s">
        <v>2139</v>
      </c>
      <c r="F2507" s="291" t="s">
        <v>2140</v>
      </c>
      <c r="G2507" s="292" t="s">
        <v>243</v>
      </c>
      <c r="H2507" s="293">
        <v>2.3759999999999999</v>
      </c>
      <c r="I2507" s="294"/>
      <c r="J2507" s="295">
        <f>ROUND(I2507*H2507,2)</f>
        <v>0</v>
      </c>
      <c r="K2507" s="291" t="s">
        <v>1</v>
      </c>
      <c r="L2507" s="296"/>
      <c r="M2507" s="297" t="s">
        <v>1</v>
      </c>
      <c r="N2507" s="298" t="s">
        <v>41</v>
      </c>
      <c r="O2507" s="92"/>
      <c r="P2507" s="236">
        <f>O2507*H2507</f>
        <v>0</v>
      </c>
      <c r="Q2507" s="236">
        <v>0.0025999999999999999</v>
      </c>
      <c r="R2507" s="236">
        <f>Q2507*H2507</f>
        <v>0.0061775999999999992</v>
      </c>
      <c r="S2507" s="236">
        <v>0</v>
      </c>
      <c r="T2507" s="237">
        <f>S2507*H2507</f>
        <v>0</v>
      </c>
      <c r="U2507" s="39"/>
      <c r="V2507" s="39"/>
      <c r="W2507" s="39"/>
      <c r="X2507" s="39"/>
      <c r="Y2507" s="39"/>
      <c r="Z2507" s="39"/>
      <c r="AA2507" s="39"/>
      <c r="AB2507" s="39"/>
      <c r="AC2507" s="39"/>
      <c r="AD2507" s="39"/>
      <c r="AE2507" s="39"/>
      <c r="AR2507" s="238" t="s">
        <v>540</v>
      </c>
      <c r="AT2507" s="238" t="s">
        <v>547</v>
      </c>
      <c r="AU2507" s="238" t="s">
        <v>85</v>
      </c>
      <c r="AY2507" s="18" t="s">
        <v>176</v>
      </c>
      <c r="BE2507" s="239">
        <f>IF(N2507="základní",J2507,0)</f>
        <v>0</v>
      </c>
      <c r="BF2507" s="239">
        <f>IF(N2507="snížená",J2507,0)</f>
        <v>0</v>
      </c>
      <c r="BG2507" s="239">
        <f>IF(N2507="zákl. přenesená",J2507,0)</f>
        <v>0</v>
      </c>
      <c r="BH2507" s="239">
        <f>IF(N2507="sníž. přenesená",J2507,0)</f>
        <v>0</v>
      </c>
      <c r="BI2507" s="239">
        <f>IF(N2507="nulová",J2507,0)</f>
        <v>0</v>
      </c>
      <c r="BJ2507" s="18" t="s">
        <v>83</v>
      </c>
      <c r="BK2507" s="239">
        <f>ROUND(I2507*H2507,2)</f>
        <v>0</v>
      </c>
      <c r="BL2507" s="18" t="s">
        <v>324</v>
      </c>
      <c r="BM2507" s="238" t="s">
        <v>2141</v>
      </c>
    </row>
    <row r="2508" s="13" customFormat="1">
      <c r="A2508" s="13"/>
      <c r="B2508" s="240"/>
      <c r="C2508" s="241"/>
      <c r="D2508" s="242" t="s">
        <v>185</v>
      </c>
      <c r="E2508" s="243" t="s">
        <v>1</v>
      </c>
      <c r="F2508" s="244" t="s">
        <v>1228</v>
      </c>
      <c r="G2508" s="241"/>
      <c r="H2508" s="243" t="s">
        <v>1</v>
      </c>
      <c r="I2508" s="245"/>
      <c r="J2508" s="241"/>
      <c r="K2508" s="241"/>
      <c r="L2508" s="246"/>
      <c r="M2508" s="247"/>
      <c r="N2508" s="248"/>
      <c r="O2508" s="248"/>
      <c r="P2508" s="248"/>
      <c r="Q2508" s="248"/>
      <c r="R2508" s="248"/>
      <c r="S2508" s="248"/>
      <c r="T2508" s="249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50" t="s">
        <v>185</v>
      </c>
      <c r="AU2508" s="250" t="s">
        <v>85</v>
      </c>
      <c r="AV2508" s="13" t="s">
        <v>83</v>
      </c>
      <c r="AW2508" s="13" t="s">
        <v>34</v>
      </c>
      <c r="AX2508" s="13" t="s">
        <v>76</v>
      </c>
      <c r="AY2508" s="250" t="s">
        <v>176</v>
      </c>
    </row>
    <row r="2509" s="13" customFormat="1">
      <c r="A2509" s="13"/>
      <c r="B2509" s="240"/>
      <c r="C2509" s="241"/>
      <c r="D2509" s="242" t="s">
        <v>185</v>
      </c>
      <c r="E2509" s="243" t="s">
        <v>1</v>
      </c>
      <c r="F2509" s="244" t="s">
        <v>2121</v>
      </c>
      <c r="G2509" s="241"/>
      <c r="H2509" s="243" t="s">
        <v>1</v>
      </c>
      <c r="I2509" s="245"/>
      <c r="J2509" s="241"/>
      <c r="K2509" s="241"/>
      <c r="L2509" s="246"/>
      <c r="M2509" s="247"/>
      <c r="N2509" s="248"/>
      <c r="O2509" s="248"/>
      <c r="P2509" s="248"/>
      <c r="Q2509" s="248"/>
      <c r="R2509" s="248"/>
      <c r="S2509" s="248"/>
      <c r="T2509" s="24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50" t="s">
        <v>185</v>
      </c>
      <c r="AU2509" s="250" t="s">
        <v>85</v>
      </c>
      <c r="AV2509" s="13" t="s">
        <v>83</v>
      </c>
      <c r="AW2509" s="13" t="s">
        <v>34</v>
      </c>
      <c r="AX2509" s="13" t="s">
        <v>76</v>
      </c>
      <c r="AY2509" s="250" t="s">
        <v>176</v>
      </c>
    </row>
    <row r="2510" s="13" customFormat="1">
      <c r="A2510" s="13"/>
      <c r="B2510" s="240"/>
      <c r="C2510" s="241"/>
      <c r="D2510" s="242" t="s">
        <v>185</v>
      </c>
      <c r="E2510" s="243" t="s">
        <v>1</v>
      </c>
      <c r="F2510" s="244" t="s">
        <v>188</v>
      </c>
      <c r="G2510" s="241"/>
      <c r="H2510" s="243" t="s">
        <v>1</v>
      </c>
      <c r="I2510" s="245"/>
      <c r="J2510" s="241"/>
      <c r="K2510" s="241"/>
      <c r="L2510" s="246"/>
      <c r="M2510" s="247"/>
      <c r="N2510" s="248"/>
      <c r="O2510" s="248"/>
      <c r="P2510" s="248"/>
      <c r="Q2510" s="248"/>
      <c r="R2510" s="248"/>
      <c r="S2510" s="248"/>
      <c r="T2510" s="24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50" t="s">
        <v>185</v>
      </c>
      <c r="AU2510" s="250" t="s">
        <v>85</v>
      </c>
      <c r="AV2510" s="13" t="s">
        <v>83</v>
      </c>
      <c r="AW2510" s="13" t="s">
        <v>34</v>
      </c>
      <c r="AX2510" s="13" t="s">
        <v>76</v>
      </c>
      <c r="AY2510" s="250" t="s">
        <v>176</v>
      </c>
    </row>
    <row r="2511" s="13" customFormat="1">
      <c r="A2511" s="13"/>
      <c r="B2511" s="240"/>
      <c r="C2511" s="241"/>
      <c r="D2511" s="242" t="s">
        <v>185</v>
      </c>
      <c r="E2511" s="243" t="s">
        <v>1</v>
      </c>
      <c r="F2511" s="244" t="s">
        <v>485</v>
      </c>
      <c r="G2511" s="241"/>
      <c r="H2511" s="243" t="s">
        <v>1</v>
      </c>
      <c r="I2511" s="245"/>
      <c r="J2511" s="241"/>
      <c r="K2511" s="241"/>
      <c r="L2511" s="246"/>
      <c r="M2511" s="247"/>
      <c r="N2511" s="248"/>
      <c r="O2511" s="248"/>
      <c r="P2511" s="248"/>
      <c r="Q2511" s="248"/>
      <c r="R2511" s="248"/>
      <c r="S2511" s="248"/>
      <c r="T2511" s="24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50" t="s">
        <v>185</v>
      </c>
      <c r="AU2511" s="250" t="s">
        <v>85</v>
      </c>
      <c r="AV2511" s="13" t="s">
        <v>83</v>
      </c>
      <c r="AW2511" s="13" t="s">
        <v>34</v>
      </c>
      <c r="AX2511" s="13" t="s">
        <v>76</v>
      </c>
      <c r="AY2511" s="250" t="s">
        <v>176</v>
      </c>
    </row>
    <row r="2512" s="14" customFormat="1">
      <c r="A2512" s="14"/>
      <c r="B2512" s="251"/>
      <c r="C2512" s="252"/>
      <c r="D2512" s="242" t="s">
        <v>185</v>
      </c>
      <c r="E2512" s="253" t="s">
        <v>1</v>
      </c>
      <c r="F2512" s="254" t="s">
        <v>526</v>
      </c>
      <c r="G2512" s="252"/>
      <c r="H2512" s="255">
        <v>2.2000000000000002</v>
      </c>
      <c r="I2512" s="256"/>
      <c r="J2512" s="252"/>
      <c r="K2512" s="252"/>
      <c r="L2512" s="257"/>
      <c r="M2512" s="258"/>
      <c r="N2512" s="259"/>
      <c r="O2512" s="259"/>
      <c r="P2512" s="259"/>
      <c r="Q2512" s="259"/>
      <c r="R2512" s="259"/>
      <c r="S2512" s="259"/>
      <c r="T2512" s="260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61" t="s">
        <v>185</v>
      </c>
      <c r="AU2512" s="261" t="s">
        <v>85</v>
      </c>
      <c r="AV2512" s="14" t="s">
        <v>85</v>
      </c>
      <c r="AW2512" s="14" t="s">
        <v>34</v>
      </c>
      <c r="AX2512" s="14" t="s">
        <v>76</v>
      </c>
      <c r="AY2512" s="261" t="s">
        <v>176</v>
      </c>
    </row>
    <row r="2513" s="16" customFormat="1">
      <c r="A2513" s="16"/>
      <c r="B2513" s="278"/>
      <c r="C2513" s="279"/>
      <c r="D2513" s="242" t="s">
        <v>185</v>
      </c>
      <c r="E2513" s="280" t="s">
        <v>1</v>
      </c>
      <c r="F2513" s="281" t="s">
        <v>307</v>
      </c>
      <c r="G2513" s="279"/>
      <c r="H2513" s="282">
        <v>2.2000000000000002</v>
      </c>
      <c r="I2513" s="283"/>
      <c r="J2513" s="279"/>
      <c r="K2513" s="279"/>
      <c r="L2513" s="284"/>
      <c r="M2513" s="285"/>
      <c r="N2513" s="286"/>
      <c r="O2513" s="286"/>
      <c r="P2513" s="286"/>
      <c r="Q2513" s="286"/>
      <c r="R2513" s="286"/>
      <c r="S2513" s="286"/>
      <c r="T2513" s="287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T2513" s="288" t="s">
        <v>185</v>
      </c>
      <c r="AU2513" s="288" t="s">
        <v>85</v>
      </c>
      <c r="AV2513" s="16" t="s">
        <v>183</v>
      </c>
      <c r="AW2513" s="16" t="s">
        <v>34</v>
      </c>
      <c r="AX2513" s="16" t="s">
        <v>83</v>
      </c>
      <c r="AY2513" s="288" t="s">
        <v>176</v>
      </c>
    </row>
    <row r="2514" s="14" customFormat="1">
      <c r="A2514" s="14"/>
      <c r="B2514" s="251"/>
      <c r="C2514" s="252"/>
      <c r="D2514" s="242" t="s">
        <v>185</v>
      </c>
      <c r="E2514" s="252"/>
      <c r="F2514" s="254" t="s">
        <v>2142</v>
      </c>
      <c r="G2514" s="252"/>
      <c r="H2514" s="255">
        <v>2.3759999999999999</v>
      </c>
      <c r="I2514" s="256"/>
      <c r="J2514" s="252"/>
      <c r="K2514" s="252"/>
      <c r="L2514" s="257"/>
      <c r="M2514" s="258"/>
      <c r="N2514" s="259"/>
      <c r="O2514" s="259"/>
      <c r="P2514" s="259"/>
      <c r="Q2514" s="259"/>
      <c r="R2514" s="259"/>
      <c r="S2514" s="259"/>
      <c r="T2514" s="260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61" t="s">
        <v>185</v>
      </c>
      <c r="AU2514" s="261" t="s">
        <v>85</v>
      </c>
      <c r="AV2514" s="14" t="s">
        <v>85</v>
      </c>
      <c r="AW2514" s="14" t="s">
        <v>4</v>
      </c>
      <c r="AX2514" s="14" t="s">
        <v>83</v>
      </c>
      <c r="AY2514" s="261" t="s">
        <v>176</v>
      </c>
    </row>
    <row r="2515" s="2" customFormat="1" ht="24.15" customHeight="1">
      <c r="A2515" s="39"/>
      <c r="B2515" s="40"/>
      <c r="C2515" s="227" t="s">
        <v>2143</v>
      </c>
      <c r="D2515" s="227" t="s">
        <v>179</v>
      </c>
      <c r="E2515" s="228" t="s">
        <v>2144</v>
      </c>
      <c r="F2515" s="229" t="s">
        <v>2145</v>
      </c>
      <c r="G2515" s="230" t="s">
        <v>252</v>
      </c>
      <c r="H2515" s="231">
        <v>198.46600000000001</v>
      </c>
      <c r="I2515" s="232"/>
      <c r="J2515" s="233">
        <f>ROUND(I2515*H2515,2)</f>
        <v>0</v>
      </c>
      <c r="K2515" s="229" t="s">
        <v>225</v>
      </c>
      <c r="L2515" s="45"/>
      <c r="M2515" s="234" t="s">
        <v>1</v>
      </c>
      <c r="N2515" s="235" t="s">
        <v>41</v>
      </c>
      <c r="O2515" s="92"/>
      <c r="P2515" s="236">
        <f>O2515*H2515</f>
        <v>0</v>
      </c>
      <c r="Q2515" s="236">
        <v>2.0000000000000002E-05</v>
      </c>
      <c r="R2515" s="236">
        <f>Q2515*H2515</f>
        <v>0.0039693200000000001</v>
      </c>
      <c r="S2515" s="236">
        <v>0</v>
      </c>
      <c r="T2515" s="237">
        <f>S2515*H2515</f>
        <v>0</v>
      </c>
      <c r="U2515" s="39"/>
      <c r="V2515" s="39"/>
      <c r="W2515" s="39"/>
      <c r="X2515" s="39"/>
      <c r="Y2515" s="39"/>
      <c r="Z2515" s="39"/>
      <c r="AA2515" s="39"/>
      <c r="AB2515" s="39"/>
      <c r="AC2515" s="39"/>
      <c r="AD2515" s="39"/>
      <c r="AE2515" s="39"/>
      <c r="AR2515" s="238" t="s">
        <v>324</v>
      </c>
      <c r="AT2515" s="238" t="s">
        <v>179</v>
      </c>
      <c r="AU2515" s="238" t="s">
        <v>85</v>
      </c>
      <c r="AY2515" s="18" t="s">
        <v>176</v>
      </c>
      <c r="BE2515" s="239">
        <f>IF(N2515="základní",J2515,0)</f>
        <v>0</v>
      </c>
      <c r="BF2515" s="239">
        <f>IF(N2515="snížená",J2515,0)</f>
        <v>0</v>
      </c>
      <c r="BG2515" s="239">
        <f>IF(N2515="zákl. přenesená",J2515,0)</f>
        <v>0</v>
      </c>
      <c r="BH2515" s="239">
        <f>IF(N2515="sníž. přenesená",J2515,0)</f>
        <v>0</v>
      </c>
      <c r="BI2515" s="239">
        <f>IF(N2515="nulová",J2515,0)</f>
        <v>0</v>
      </c>
      <c r="BJ2515" s="18" t="s">
        <v>83</v>
      </c>
      <c r="BK2515" s="239">
        <f>ROUND(I2515*H2515,2)</f>
        <v>0</v>
      </c>
      <c r="BL2515" s="18" t="s">
        <v>324</v>
      </c>
      <c r="BM2515" s="238" t="s">
        <v>2146</v>
      </c>
    </row>
    <row r="2516" s="2" customFormat="1">
      <c r="A2516" s="39"/>
      <c r="B2516" s="40"/>
      <c r="C2516" s="41"/>
      <c r="D2516" s="262" t="s">
        <v>194</v>
      </c>
      <c r="E2516" s="41"/>
      <c r="F2516" s="263" t="s">
        <v>2147</v>
      </c>
      <c r="G2516" s="41"/>
      <c r="H2516" s="41"/>
      <c r="I2516" s="264"/>
      <c r="J2516" s="41"/>
      <c r="K2516" s="41"/>
      <c r="L2516" s="45"/>
      <c r="M2516" s="265"/>
      <c r="N2516" s="266"/>
      <c r="O2516" s="92"/>
      <c r="P2516" s="92"/>
      <c r="Q2516" s="92"/>
      <c r="R2516" s="92"/>
      <c r="S2516" s="92"/>
      <c r="T2516" s="93"/>
      <c r="U2516" s="39"/>
      <c r="V2516" s="39"/>
      <c r="W2516" s="39"/>
      <c r="X2516" s="39"/>
      <c r="Y2516" s="39"/>
      <c r="Z2516" s="39"/>
      <c r="AA2516" s="39"/>
      <c r="AB2516" s="39"/>
      <c r="AC2516" s="39"/>
      <c r="AD2516" s="39"/>
      <c r="AE2516" s="39"/>
      <c r="AT2516" s="18" t="s">
        <v>194</v>
      </c>
      <c r="AU2516" s="18" t="s">
        <v>85</v>
      </c>
    </row>
    <row r="2517" s="13" customFormat="1">
      <c r="A2517" s="13"/>
      <c r="B2517" s="240"/>
      <c r="C2517" s="241"/>
      <c r="D2517" s="242" t="s">
        <v>185</v>
      </c>
      <c r="E2517" s="243" t="s">
        <v>1</v>
      </c>
      <c r="F2517" s="244" t="s">
        <v>207</v>
      </c>
      <c r="G2517" s="241"/>
      <c r="H2517" s="243" t="s">
        <v>1</v>
      </c>
      <c r="I2517" s="245"/>
      <c r="J2517" s="241"/>
      <c r="K2517" s="241"/>
      <c r="L2517" s="246"/>
      <c r="M2517" s="247"/>
      <c r="N2517" s="248"/>
      <c r="O2517" s="248"/>
      <c r="P2517" s="248"/>
      <c r="Q2517" s="248"/>
      <c r="R2517" s="248"/>
      <c r="S2517" s="248"/>
      <c r="T2517" s="24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50" t="s">
        <v>185</v>
      </c>
      <c r="AU2517" s="250" t="s">
        <v>85</v>
      </c>
      <c r="AV2517" s="13" t="s">
        <v>83</v>
      </c>
      <c r="AW2517" s="13" t="s">
        <v>34</v>
      </c>
      <c r="AX2517" s="13" t="s">
        <v>76</v>
      </c>
      <c r="AY2517" s="250" t="s">
        <v>176</v>
      </c>
    </row>
    <row r="2518" s="13" customFormat="1">
      <c r="A2518" s="13"/>
      <c r="B2518" s="240"/>
      <c r="C2518" s="241"/>
      <c r="D2518" s="242" t="s">
        <v>185</v>
      </c>
      <c r="E2518" s="243" t="s">
        <v>1</v>
      </c>
      <c r="F2518" s="244" t="s">
        <v>2148</v>
      </c>
      <c r="G2518" s="241"/>
      <c r="H2518" s="243" t="s">
        <v>1</v>
      </c>
      <c r="I2518" s="245"/>
      <c r="J2518" s="241"/>
      <c r="K2518" s="241"/>
      <c r="L2518" s="246"/>
      <c r="M2518" s="247"/>
      <c r="N2518" s="248"/>
      <c r="O2518" s="248"/>
      <c r="P2518" s="248"/>
      <c r="Q2518" s="248"/>
      <c r="R2518" s="248"/>
      <c r="S2518" s="248"/>
      <c r="T2518" s="24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50" t="s">
        <v>185</v>
      </c>
      <c r="AU2518" s="250" t="s">
        <v>85</v>
      </c>
      <c r="AV2518" s="13" t="s">
        <v>83</v>
      </c>
      <c r="AW2518" s="13" t="s">
        <v>34</v>
      </c>
      <c r="AX2518" s="13" t="s">
        <v>76</v>
      </c>
      <c r="AY2518" s="250" t="s">
        <v>176</v>
      </c>
    </row>
    <row r="2519" s="13" customFormat="1">
      <c r="A2519" s="13"/>
      <c r="B2519" s="240"/>
      <c r="C2519" s="241"/>
      <c r="D2519" s="242" t="s">
        <v>185</v>
      </c>
      <c r="E2519" s="243" t="s">
        <v>1</v>
      </c>
      <c r="F2519" s="244" t="s">
        <v>188</v>
      </c>
      <c r="G2519" s="241"/>
      <c r="H2519" s="243" t="s">
        <v>1</v>
      </c>
      <c r="I2519" s="245"/>
      <c r="J2519" s="241"/>
      <c r="K2519" s="241"/>
      <c r="L2519" s="246"/>
      <c r="M2519" s="247"/>
      <c r="N2519" s="248"/>
      <c r="O2519" s="248"/>
      <c r="P2519" s="248"/>
      <c r="Q2519" s="248"/>
      <c r="R2519" s="248"/>
      <c r="S2519" s="248"/>
      <c r="T2519" s="249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50" t="s">
        <v>185</v>
      </c>
      <c r="AU2519" s="250" t="s">
        <v>85</v>
      </c>
      <c r="AV2519" s="13" t="s">
        <v>83</v>
      </c>
      <c r="AW2519" s="13" t="s">
        <v>34</v>
      </c>
      <c r="AX2519" s="13" t="s">
        <v>76</v>
      </c>
      <c r="AY2519" s="250" t="s">
        <v>176</v>
      </c>
    </row>
    <row r="2520" s="14" customFormat="1">
      <c r="A2520" s="14"/>
      <c r="B2520" s="251"/>
      <c r="C2520" s="252"/>
      <c r="D2520" s="242" t="s">
        <v>185</v>
      </c>
      <c r="E2520" s="253" t="s">
        <v>1</v>
      </c>
      <c r="F2520" s="254" t="s">
        <v>2149</v>
      </c>
      <c r="G2520" s="252"/>
      <c r="H2520" s="255">
        <v>34.700400000000002</v>
      </c>
      <c r="I2520" s="256"/>
      <c r="J2520" s="252"/>
      <c r="K2520" s="252"/>
      <c r="L2520" s="257"/>
      <c r="M2520" s="258"/>
      <c r="N2520" s="259"/>
      <c r="O2520" s="259"/>
      <c r="P2520" s="259"/>
      <c r="Q2520" s="259"/>
      <c r="R2520" s="259"/>
      <c r="S2520" s="259"/>
      <c r="T2520" s="260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61" t="s">
        <v>185</v>
      </c>
      <c r="AU2520" s="261" t="s">
        <v>85</v>
      </c>
      <c r="AV2520" s="14" t="s">
        <v>85</v>
      </c>
      <c r="AW2520" s="14" t="s">
        <v>34</v>
      </c>
      <c r="AX2520" s="14" t="s">
        <v>76</v>
      </c>
      <c r="AY2520" s="261" t="s">
        <v>176</v>
      </c>
    </row>
    <row r="2521" s="14" customFormat="1">
      <c r="A2521" s="14"/>
      <c r="B2521" s="251"/>
      <c r="C2521" s="252"/>
      <c r="D2521" s="242" t="s">
        <v>185</v>
      </c>
      <c r="E2521" s="253" t="s">
        <v>1</v>
      </c>
      <c r="F2521" s="254" t="s">
        <v>2150</v>
      </c>
      <c r="G2521" s="252"/>
      <c r="H2521" s="255">
        <v>40.896900000000002</v>
      </c>
      <c r="I2521" s="256"/>
      <c r="J2521" s="252"/>
      <c r="K2521" s="252"/>
      <c r="L2521" s="257"/>
      <c r="M2521" s="258"/>
      <c r="N2521" s="259"/>
      <c r="O2521" s="259"/>
      <c r="P2521" s="259"/>
      <c r="Q2521" s="259"/>
      <c r="R2521" s="259"/>
      <c r="S2521" s="259"/>
      <c r="T2521" s="260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61" t="s">
        <v>185</v>
      </c>
      <c r="AU2521" s="261" t="s">
        <v>85</v>
      </c>
      <c r="AV2521" s="14" t="s">
        <v>85</v>
      </c>
      <c r="AW2521" s="14" t="s">
        <v>34</v>
      </c>
      <c r="AX2521" s="14" t="s">
        <v>76</v>
      </c>
      <c r="AY2521" s="261" t="s">
        <v>176</v>
      </c>
    </row>
    <row r="2522" s="14" customFormat="1">
      <c r="A2522" s="14"/>
      <c r="B2522" s="251"/>
      <c r="C2522" s="252"/>
      <c r="D2522" s="242" t="s">
        <v>185</v>
      </c>
      <c r="E2522" s="253" t="s">
        <v>1</v>
      </c>
      <c r="F2522" s="254" t="s">
        <v>2151</v>
      </c>
      <c r="G2522" s="252"/>
      <c r="H2522" s="255">
        <v>2.0196000000000001</v>
      </c>
      <c r="I2522" s="256"/>
      <c r="J2522" s="252"/>
      <c r="K2522" s="252"/>
      <c r="L2522" s="257"/>
      <c r="M2522" s="258"/>
      <c r="N2522" s="259"/>
      <c r="O2522" s="259"/>
      <c r="P2522" s="259"/>
      <c r="Q2522" s="259"/>
      <c r="R2522" s="259"/>
      <c r="S2522" s="259"/>
      <c r="T2522" s="260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61" t="s">
        <v>185</v>
      </c>
      <c r="AU2522" s="261" t="s">
        <v>85</v>
      </c>
      <c r="AV2522" s="14" t="s">
        <v>85</v>
      </c>
      <c r="AW2522" s="14" t="s">
        <v>34</v>
      </c>
      <c r="AX2522" s="14" t="s">
        <v>76</v>
      </c>
      <c r="AY2522" s="261" t="s">
        <v>176</v>
      </c>
    </row>
    <row r="2523" s="14" customFormat="1">
      <c r="A2523" s="14"/>
      <c r="B2523" s="251"/>
      <c r="C2523" s="252"/>
      <c r="D2523" s="242" t="s">
        <v>185</v>
      </c>
      <c r="E2523" s="253" t="s">
        <v>1</v>
      </c>
      <c r="F2523" s="254" t="s">
        <v>2152</v>
      </c>
      <c r="G2523" s="252"/>
      <c r="H2523" s="255">
        <v>33.005499999999998</v>
      </c>
      <c r="I2523" s="256"/>
      <c r="J2523" s="252"/>
      <c r="K2523" s="252"/>
      <c r="L2523" s="257"/>
      <c r="M2523" s="258"/>
      <c r="N2523" s="259"/>
      <c r="O2523" s="259"/>
      <c r="P2523" s="259"/>
      <c r="Q2523" s="259"/>
      <c r="R2523" s="259"/>
      <c r="S2523" s="259"/>
      <c r="T2523" s="260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61" t="s">
        <v>185</v>
      </c>
      <c r="AU2523" s="261" t="s">
        <v>85</v>
      </c>
      <c r="AV2523" s="14" t="s">
        <v>85</v>
      </c>
      <c r="AW2523" s="14" t="s">
        <v>34</v>
      </c>
      <c r="AX2523" s="14" t="s">
        <v>76</v>
      </c>
      <c r="AY2523" s="261" t="s">
        <v>176</v>
      </c>
    </row>
    <row r="2524" s="14" customFormat="1">
      <c r="A2524" s="14"/>
      <c r="B2524" s="251"/>
      <c r="C2524" s="252"/>
      <c r="D2524" s="242" t="s">
        <v>185</v>
      </c>
      <c r="E2524" s="253" t="s">
        <v>1</v>
      </c>
      <c r="F2524" s="254" t="s">
        <v>2153</v>
      </c>
      <c r="G2524" s="252"/>
      <c r="H2524" s="255">
        <v>87.843249999999998</v>
      </c>
      <c r="I2524" s="256"/>
      <c r="J2524" s="252"/>
      <c r="K2524" s="252"/>
      <c r="L2524" s="257"/>
      <c r="M2524" s="258"/>
      <c r="N2524" s="259"/>
      <c r="O2524" s="259"/>
      <c r="P2524" s="259"/>
      <c r="Q2524" s="259"/>
      <c r="R2524" s="259"/>
      <c r="S2524" s="259"/>
      <c r="T2524" s="260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61" t="s">
        <v>185</v>
      </c>
      <c r="AU2524" s="261" t="s">
        <v>85</v>
      </c>
      <c r="AV2524" s="14" t="s">
        <v>85</v>
      </c>
      <c r="AW2524" s="14" t="s">
        <v>34</v>
      </c>
      <c r="AX2524" s="14" t="s">
        <v>76</v>
      </c>
      <c r="AY2524" s="261" t="s">
        <v>176</v>
      </c>
    </row>
    <row r="2525" s="16" customFormat="1">
      <c r="A2525" s="16"/>
      <c r="B2525" s="278"/>
      <c r="C2525" s="279"/>
      <c r="D2525" s="242" t="s">
        <v>185</v>
      </c>
      <c r="E2525" s="280" t="s">
        <v>1</v>
      </c>
      <c r="F2525" s="281" t="s">
        <v>307</v>
      </c>
      <c r="G2525" s="279"/>
      <c r="H2525" s="282">
        <v>198.46565000000001</v>
      </c>
      <c r="I2525" s="283"/>
      <c r="J2525" s="279"/>
      <c r="K2525" s="279"/>
      <c r="L2525" s="284"/>
      <c r="M2525" s="285"/>
      <c r="N2525" s="286"/>
      <c r="O2525" s="286"/>
      <c r="P2525" s="286"/>
      <c r="Q2525" s="286"/>
      <c r="R2525" s="286"/>
      <c r="S2525" s="286"/>
      <c r="T2525" s="287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88" t="s">
        <v>185</v>
      </c>
      <c r="AU2525" s="288" t="s">
        <v>85</v>
      </c>
      <c r="AV2525" s="16" t="s">
        <v>183</v>
      </c>
      <c r="AW2525" s="16" t="s">
        <v>34</v>
      </c>
      <c r="AX2525" s="16" t="s">
        <v>83</v>
      </c>
      <c r="AY2525" s="288" t="s">
        <v>176</v>
      </c>
    </row>
    <row r="2526" s="2" customFormat="1" ht="24.15" customHeight="1">
      <c r="A2526" s="39"/>
      <c r="B2526" s="40"/>
      <c r="C2526" s="227" t="s">
        <v>2154</v>
      </c>
      <c r="D2526" s="227" t="s">
        <v>179</v>
      </c>
      <c r="E2526" s="228" t="s">
        <v>2155</v>
      </c>
      <c r="F2526" s="229" t="s">
        <v>2156</v>
      </c>
      <c r="G2526" s="230" t="s">
        <v>252</v>
      </c>
      <c r="H2526" s="231">
        <v>239.49000000000001</v>
      </c>
      <c r="I2526" s="232"/>
      <c r="J2526" s="233">
        <f>ROUND(I2526*H2526,2)</f>
        <v>0</v>
      </c>
      <c r="K2526" s="229" t="s">
        <v>225</v>
      </c>
      <c r="L2526" s="45"/>
      <c r="M2526" s="234" t="s">
        <v>1</v>
      </c>
      <c r="N2526" s="235" t="s">
        <v>41</v>
      </c>
      <c r="O2526" s="92"/>
      <c r="P2526" s="236">
        <f>O2526*H2526</f>
        <v>0</v>
      </c>
      <c r="Q2526" s="236">
        <v>5.0000000000000002E-05</v>
      </c>
      <c r="R2526" s="236">
        <f>Q2526*H2526</f>
        <v>0.011974500000000001</v>
      </c>
      <c r="S2526" s="236">
        <v>0</v>
      </c>
      <c r="T2526" s="237">
        <f>S2526*H2526</f>
        <v>0</v>
      </c>
      <c r="U2526" s="39"/>
      <c r="V2526" s="39"/>
      <c r="W2526" s="39"/>
      <c r="X2526" s="39"/>
      <c r="Y2526" s="39"/>
      <c r="Z2526" s="39"/>
      <c r="AA2526" s="39"/>
      <c r="AB2526" s="39"/>
      <c r="AC2526" s="39"/>
      <c r="AD2526" s="39"/>
      <c r="AE2526" s="39"/>
      <c r="AR2526" s="238" t="s">
        <v>324</v>
      </c>
      <c r="AT2526" s="238" t="s">
        <v>179</v>
      </c>
      <c r="AU2526" s="238" t="s">
        <v>85</v>
      </c>
      <c r="AY2526" s="18" t="s">
        <v>176</v>
      </c>
      <c r="BE2526" s="239">
        <f>IF(N2526="základní",J2526,0)</f>
        <v>0</v>
      </c>
      <c r="BF2526" s="239">
        <f>IF(N2526="snížená",J2526,0)</f>
        <v>0</v>
      </c>
      <c r="BG2526" s="239">
        <f>IF(N2526="zákl. přenesená",J2526,0)</f>
        <v>0</v>
      </c>
      <c r="BH2526" s="239">
        <f>IF(N2526="sníž. přenesená",J2526,0)</f>
        <v>0</v>
      </c>
      <c r="BI2526" s="239">
        <f>IF(N2526="nulová",J2526,0)</f>
        <v>0</v>
      </c>
      <c r="BJ2526" s="18" t="s">
        <v>83</v>
      </c>
      <c r="BK2526" s="239">
        <f>ROUND(I2526*H2526,2)</f>
        <v>0</v>
      </c>
      <c r="BL2526" s="18" t="s">
        <v>324</v>
      </c>
      <c r="BM2526" s="238" t="s">
        <v>2157</v>
      </c>
    </row>
    <row r="2527" s="2" customFormat="1">
      <c r="A2527" s="39"/>
      <c r="B2527" s="40"/>
      <c r="C2527" s="41"/>
      <c r="D2527" s="262" t="s">
        <v>194</v>
      </c>
      <c r="E2527" s="41"/>
      <c r="F2527" s="263" t="s">
        <v>2158</v>
      </c>
      <c r="G2527" s="41"/>
      <c r="H2527" s="41"/>
      <c r="I2527" s="264"/>
      <c r="J2527" s="41"/>
      <c r="K2527" s="41"/>
      <c r="L2527" s="45"/>
      <c r="M2527" s="265"/>
      <c r="N2527" s="266"/>
      <c r="O2527" s="92"/>
      <c r="P2527" s="92"/>
      <c r="Q2527" s="92"/>
      <c r="R2527" s="92"/>
      <c r="S2527" s="92"/>
      <c r="T2527" s="93"/>
      <c r="U2527" s="39"/>
      <c r="V2527" s="39"/>
      <c r="W2527" s="39"/>
      <c r="X2527" s="39"/>
      <c r="Y2527" s="39"/>
      <c r="Z2527" s="39"/>
      <c r="AA2527" s="39"/>
      <c r="AB2527" s="39"/>
      <c r="AC2527" s="39"/>
      <c r="AD2527" s="39"/>
      <c r="AE2527" s="39"/>
      <c r="AT2527" s="18" t="s">
        <v>194</v>
      </c>
      <c r="AU2527" s="18" t="s">
        <v>85</v>
      </c>
    </row>
    <row r="2528" s="2" customFormat="1" ht="24.15" customHeight="1">
      <c r="A2528" s="39"/>
      <c r="B2528" s="40"/>
      <c r="C2528" s="289" t="s">
        <v>2159</v>
      </c>
      <c r="D2528" s="289" t="s">
        <v>547</v>
      </c>
      <c r="E2528" s="290" t="s">
        <v>2112</v>
      </c>
      <c r="F2528" s="291" t="s">
        <v>2113</v>
      </c>
      <c r="G2528" s="292" t="s">
        <v>243</v>
      </c>
      <c r="H2528" s="293">
        <v>5.0499999999999998</v>
      </c>
      <c r="I2528" s="294"/>
      <c r="J2528" s="295">
        <f>ROUND(I2528*H2528,2)</f>
        <v>0</v>
      </c>
      <c r="K2528" s="291" t="s">
        <v>1</v>
      </c>
      <c r="L2528" s="296"/>
      <c r="M2528" s="297" t="s">
        <v>1</v>
      </c>
      <c r="N2528" s="298" t="s">
        <v>41</v>
      </c>
      <c r="O2528" s="92"/>
      <c r="P2528" s="236">
        <f>O2528*H2528</f>
        <v>0</v>
      </c>
      <c r="Q2528" s="236">
        <v>0.0025999999999999999</v>
      </c>
      <c r="R2528" s="236">
        <f>Q2528*H2528</f>
        <v>0.013129999999999999</v>
      </c>
      <c r="S2528" s="236">
        <v>0</v>
      </c>
      <c r="T2528" s="237">
        <f>S2528*H2528</f>
        <v>0</v>
      </c>
      <c r="U2528" s="39"/>
      <c r="V2528" s="39"/>
      <c r="W2528" s="39"/>
      <c r="X2528" s="39"/>
      <c r="Y2528" s="39"/>
      <c r="Z2528" s="39"/>
      <c r="AA2528" s="39"/>
      <c r="AB2528" s="39"/>
      <c r="AC2528" s="39"/>
      <c r="AD2528" s="39"/>
      <c r="AE2528" s="39"/>
      <c r="AR2528" s="238" t="s">
        <v>540</v>
      </c>
      <c r="AT2528" s="238" t="s">
        <v>547</v>
      </c>
      <c r="AU2528" s="238" t="s">
        <v>85</v>
      </c>
      <c r="AY2528" s="18" t="s">
        <v>176</v>
      </c>
      <c r="BE2528" s="239">
        <f>IF(N2528="základní",J2528,0)</f>
        <v>0</v>
      </c>
      <c r="BF2528" s="239">
        <f>IF(N2528="snížená",J2528,0)</f>
        <v>0</v>
      </c>
      <c r="BG2528" s="239">
        <f>IF(N2528="zákl. přenesená",J2528,0)</f>
        <v>0</v>
      </c>
      <c r="BH2528" s="239">
        <f>IF(N2528="sníž. přenesená",J2528,0)</f>
        <v>0</v>
      </c>
      <c r="BI2528" s="239">
        <f>IF(N2528="nulová",J2528,0)</f>
        <v>0</v>
      </c>
      <c r="BJ2528" s="18" t="s">
        <v>83</v>
      </c>
      <c r="BK2528" s="239">
        <f>ROUND(I2528*H2528,2)</f>
        <v>0</v>
      </c>
      <c r="BL2528" s="18" t="s">
        <v>324</v>
      </c>
      <c r="BM2528" s="238" t="s">
        <v>2160</v>
      </c>
    </row>
    <row r="2529" s="13" customFormat="1">
      <c r="A2529" s="13"/>
      <c r="B2529" s="240"/>
      <c r="C2529" s="241"/>
      <c r="D2529" s="242" t="s">
        <v>185</v>
      </c>
      <c r="E2529" s="243" t="s">
        <v>1</v>
      </c>
      <c r="F2529" s="244" t="s">
        <v>207</v>
      </c>
      <c r="G2529" s="241"/>
      <c r="H2529" s="243" t="s">
        <v>1</v>
      </c>
      <c r="I2529" s="245"/>
      <c r="J2529" s="241"/>
      <c r="K2529" s="241"/>
      <c r="L2529" s="246"/>
      <c r="M2529" s="247"/>
      <c r="N2529" s="248"/>
      <c r="O2529" s="248"/>
      <c r="P2529" s="248"/>
      <c r="Q2529" s="248"/>
      <c r="R2529" s="248"/>
      <c r="S2529" s="248"/>
      <c r="T2529" s="24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50" t="s">
        <v>185</v>
      </c>
      <c r="AU2529" s="250" t="s">
        <v>85</v>
      </c>
      <c r="AV2529" s="13" t="s">
        <v>83</v>
      </c>
      <c r="AW2529" s="13" t="s">
        <v>34</v>
      </c>
      <c r="AX2529" s="13" t="s">
        <v>76</v>
      </c>
      <c r="AY2529" s="250" t="s">
        <v>176</v>
      </c>
    </row>
    <row r="2530" s="13" customFormat="1">
      <c r="A2530" s="13"/>
      <c r="B2530" s="240"/>
      <c r="C2530" s="241"/>
      <c r="D2530" s="242" t="s">
        <v>185</v>
      </c>
      <c r="E2530" s="243" t="s">
        <v>1</v>
      </c>
      <c r="F2530" s="244" t="s">
        <v>281</v>
      </c>
      <c r="G2530" s="241"/>
      <c r="H2530" s="243" t="s">
        <v>1</v>
      </c>
      <c r="I2530" s="245"/>
      <c r="J2530" s="241"/>
      <c r="K2530" s="241"/>
      <c r="L2530" s="246"/>
      <c r="M2530" s="247"/>
      <c r="N2530" s="248"/>
      <c r="O2530" s="248"/>
      <c r="P2530" s="248"/>
      <c r="Q2530" s="248"/>
      <c r="R2530" s="248"/>
      <c r="S2530" s="248"/>
      <c r="T2530" s="24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50" t="s">
        <v>185</v>
      </c>
      <c r="AU2530" s="250" t="s">
        <v>85</v>
      </c>
      <c r="AV2530" s="13" t="s">
        <v>83</v>
      </c>
      <c r="AW2530" s="13" t="s">
        <v>34</v>
      </c>
      <c r="AX2530" s="13" t="s">
        <v>76</v>
      </c>
      <c r="AY2530" s="250" t="s">
        <v>176</v>
      </c>
    </row>
    <row r="2531" s="13" customFormat="1">
      <c r="A2531" s="13"/>
      <c r="B2531" s="240"/>
      <c r="C2531" s="241"/>
      <c r="D2531" s="242" t="s">
        <v>185</v>
      </c>
      <c r="E2531" s="243" t="s">
        <v>1</v>
      </c>
      <c r="F2531" s="244" t="s">
        <v>188</v>
      </c>
      <c r="G2531" s="241"/>
      <c r="H2531" s="243" t="s">
        <v>1</v>
      </c>
      <c r="I2531" s="245"/>
      <c r="J2531" s="241"/>
      <c r="K2531" s="241"/>
      <c r="L2531" s="246"/>
      <c r="M2531" s="247"/>
      <c r="N2531" s="248"/>
      <c r="O2531" s="248"/>
      <c r="P2531" s="248"/>
      <c r="Q2531" s="248"/>
      <c r="R2531" s="248"/>
      <c r="S2531" s="248"/>
      <c r="T2531" s="24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50" t="s">
        <v>185</v>
      </c>
      <c r="AU2531" s="250" t="s">
        <v>85</v>
      </c>
      <c r="AV2531" s="13" t="s">
        <v>83</v>
      </c>
      <c r="AW2531" s="13" t="s">
        <v>34</v>
      </c>
      <c r="AX2531" s="13" t="s">
        <v>76</v>
      </c>
      <c r="AY2531" s="250" t="s">
        <v>176</v>
      </c>
    </row>
    <row r="2532" s="14" customFormat="1">
      <c r="A2532" s="14"/>
      <c r="B2532" s="251"/>
      <c r="C2532" s="252"/>
      <c r="D2532" s="242" t="s">
        <v>185</v>
      </c>
      <c r="E2532" s="253" t="s">
        <v>1</v>
      </c>
      <c r="F2532" s="254" t="s">
        <v>479</v>
      </c>
      <c r="G2532" s="252"/>
      <c r="H2532" s="255">
        <v>20.350000000000001</v>
      </c>
      <c r="I2532" s="256"/>
      <c r="J2532" s="252"/>
      <c r="K2532" s="252"/>
      <c r="L2532" s="257"/>
      <c r="M2532" s="258"/>
      <c r="N2532" s="259"/>
      <c r="O2532" s="259"/>
      <c r="P2532" s="259"/>
      <c r="Q2532" s="259"/>
      <c r="R2532" s="259"/>
      <c r="S2532" s="259"/>
      <c r="T2532" s="260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61" t="s">
        <v>185</v>
      </c>
      <c r="AU2532" s="261" t="s">
        <v>85</v>
      </c>
      <c r="AV2532" s="14" t="s">
        <v>85</v>
      </c>
      <c r="AW2532" s="14" t="s">
        <v>34</v>
      </c>
      <c r="AX2532" s="14" t="s">
        <v>76</v>
      </c>
      <c r="AY2532" s="261" t="s">
        <v>176</v>
      </c>
    </row>
    <row r="2533" s="14" customFormat="1">
      <c r="A2533" s="14"/>
      <c r="B2533" s="251"/>
      <c r="C2533" s="252"/>
      <c r="D2533" s="242" t="s">
        <v>185</v>
      </c>
      <c r="E2533" s="253" t="s">
        <v>1</v>
      </c>
      <c r="F2533" s="254" t="s">
        <v>470</v>
      </c>
      <c r="G2533" s="252"/>
      <c r="H2533" s="255">
        <v>21.73</v>
      </c>
      <c r="I2533" s="256"/>
      <c r="J2533" s="252"/>
      <c r="K2533" s="252"/>
      <c r="L2533" s="257"/>
      <c r="M2533" s="258"/>
      <c r="N2533" s="259"/>
      <c r="O2533" s="259"/>
      <c r="P2533" s="259"/>
      <c r="Q2533" s="259"/>
      <c r="R2533" s="259"/>
      <c r="S2533" s="259"/>
      <c r="T2533" s="260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61" t="s">
        <v>185</v>
      </c>
      <c r="AU2533" s="261" t="s">
        <v>85</v>
      </c>
      <c r="AV2533" s="14" t="s">
        <v>85</v>
      </c>
      <c r="AW2533" s="14" t="s">
        <v>34</v>
      </c>
      <c r="AX2533" s="14" t="s">
        <v>76</v>
      </c>
      <c r="AY2533" s="261" t="s">
        <v>176</v>
      </c>
    </row>
    <row r="2534" s="16" customFormat="1">
      <c r="A2534" s="16"/>
      <c r="B2534" s="278"/>
      <c r="C2534" s="279"/>
      <c r="D2534" s="242" t="s">
        <v>185</v>
      </c>
      <c r="E2534" s="280" t="s">
        <v>1</v>
      </c>
      <c r="F2534" s="281" t="s">
        <v>307</v>
      </c>
      <c r="G2534" s="279"/>
      <c r="H2534" s="282">
        <v>42.079999999999998</v>
      </c>
      <c r="I2534" s="283"/>
      <c r="J2534" s="279"/>
      <c r="K2534" s="279"/>
      <c r="L2534" s="284"/>
      <c r="M2534" s="285"/>
      <c r="N2534" s="286"/>
      <c r="O2534" s="286"/>
      <c r="P2534" s="286"/>
      <c r="Q2534" s="286"/>
      <c r="R2534" s="286"/>
      <c r="S2534" s="286"/>
      <c r="T2534" s="287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T2534" s="288" t="s">
        <v>185</v>
      </c>
      <c r="AU2534" s="288" t="s">
        <v>85</v>
      </c>
      <c r="AV2534" s="16" t="s">
        <v>183</v>
      </c>
      <c r="AW2534" s="16" t="s">
        <v>34</v>
      </c>
      <c r="AX2534" s="16" t="s">
        <v>83</v>
      </c>
      <c r="AY2534" s="288" t="s">
        <v>176</v>
      </c>
    </row>
    <row r="2535" s="14" customFormat="1">
      <c r="A2535" s="14"/>
      <c r="B2535" s="251"/>
      <c r="C2535" s="252"/>
      <c r="D2535" s="242" t="s">
        <v>185</v>
      </c>
      <c r="E2535" s="252"/>
      <c r="F2535" s="254" t="s">
        <v>2161</v>
      </c>
      <c r="G2535" s="252"/>
      <c r="H2535" s="255">
        <v>5.0499999999999998</v>
      </c>
      <c r="I2535" s="256"/>
      <c r="J2535" s="252"/>
      <c r="K2535" s="252"/>
      <c r="L2535" s="257"/>
      <c r="M2535" s="258"/>
      <c r="N2535" s="259"/>
      <c r="O2535" s="259"/>
      <c r="P2535" s="259"/>
      <c r="Q2535" s="259"/>
      <c r="R2535" s="259"/>
      <c r="S2535" s="259"/>
      <c r="T2535" s="260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61" t="s">
        <v>185</v>
      </c>
      <c r="AU2535" s="261" t="s">
        <v>85</v>
      </c>
      <c r="AV2535" s="14" t="s">
        <v>85</v>
      </c>
      <c r="AW2535" s="14" t="s">
        <v>4</v>
      </c>
      <c r="AX2535" s="14" t="s">
        <v>83</v>
      </c>
      <c r="AY2535" s="261" t="s">
        <v>176</v>
      </c>
    </row>
    <row r="2536" s="2" customFormat="1" ht="24.15" customHeight="1">
      <c r="A2536" s="39"/>
      <c r="B2536" s="40"/>
      <c r="C2536" s="289" t="s">
        <v>2162</v>
      </c>
      <c r="D2536" s="289" t="s">
        <v>547</v>
      </c>
      <c r="E2536" s="290" t="s">
        <v>2118</v>
      </c>
      <c r="F2536" s="291" t="s">
        <v>2119</v>
      </c>
      <c r="G2536" s="292" t="s">
        <v>243</v>
      </c>
      <c r="H2536" s="293">
        <v>5.0990000000000002</v>
      </c>
      <c r="I2536" s="294"/>
      <c r="J2536" s="295">
        <f>ROUND(I2536*H2536,2)</f>
        <v>0</v>
      </c>
      <c r="K2536" s="291" t="s">
        <v>1</v>
      </c>
      <c r="L2536" s="296"/>
      <c r="M2536" s="297" t="s">
        <v>1</v>
      </c>
      <c r="N2536" s="298" t="s">
        <v>41</v>
      </c>
      <c r="O2536" s="92"/>
      <c r="P2536" s="236">
        <f>O2536*H2536</f>
        <v>0</v>
      </c>
      <c r="Q2536" s="236">
        <v>0.0032000000000000002</v>
      </c>
      <c r="R2536" s="236">
        <f>Q2536*H2536</f>
        <v>0.016316800000000003</v>
      </c>
      <c r="S2536" s="236">
        <v>0</v>
      </c>
      <c r="T2536" s="237">
        <f>S2536*H2536</f>
        <v>0</v>
      </c>
      <c r="U2536" s="39"/>
      <c r="V2536" s="39"/>
      <c r="W2536" s="39"/>
      <c r="X2536" s="39"/>
      <c r="Y2536" s="39"/>
      <c r="Z2536" s="39"/>
      <c r="AA2536" s="39"/>
      <c r="AB2536" s="39"/>
      <c r="AC2536" s="39"/>
      <c r="AD2536" s="39"/>
      <c r="AE2536" s="39"/>
      <c r="AR2536" s="238" t="s">
        <v>540</v>
      </c>
      <c r="AT2536" s="238" t="s">
        <v>547</v>
      </c>
      <c r="AU2536" s="238" t="s">
        <v>85</v>
      </c>
      <c r="AY2536" s="18" t="s">
        <v>176</v>
      </c>
      <c r="BE2536" s="239">
        <f>IF(N2536="základní",J2536,0)</f>
        <v>0</v>
      </c>
      <c r="BF2536" s="239">
        <f>IF(N2536="snížená",J2536,0)</f>
        <v>0</v>
      </c>
      <c r="BG2536" s="239">
        <f>IF(N2536="zákl. přenesená",J2536,0)</f>
        <v>0</v>
      </c>
      <c r="BH2536" s="239">
        <f>IF(N2536="sníž. přenesená",J2536,0)</f>
        <v>0</v>
      </c>
      <c r="BI2536" s="239">
        <f>IF(N2536="nulová",J2536,0)</f>
        <v>0</v>
      </c>
      <c r="BJ2536" s="18" t="s">
        <v>83</v>
      </c>
      <c r="BK2536" s="239">
        <f>ROUND(I2536*H2536,2)</f>
        <v>0</v>
      </c>
      <c r="BL2536" s="18" t="s">
        <v>324</v>
      </c>
      <c r="BM2536" s="238" t="s">
        <v>2163</v>
      </c>
    </row>
    <row r="2537" s="13" customFormat="1">
      <c r="A2537" s="13"/>
      <c r="B2537" s="240"/>
      <c r="C2537" s="241"/>
      <c r="D2537" s="242" t="s">
        <v>185</v>
      </c>
      <c r="E2537" s="243" t="s">
        <v>1</v>
      </c>
      <c r="F2537" s="244" t="s">
        <v>1228</v>
      </c>
      <c r="G2537" s="241"/>
      <c r="H2537" s="243" t="s">
        <v>1</v>
      </c>
      <c r="I2537" s="245"/>
      <c r="J2537" s="241"/>
      <c r="K2537" s="241"/>
      <c r="L2537" s="246"/>
      <c r="M2537" s="247"/>
      <c r="N2537" s="248"/>
      <c r="O2537" s="248"/>
      <c r="P2537" s="248"/>
      <c r="Q2537" s="248"/>
      <c r="R2537" s="248"/>
      <c r="S2537" s="248"/>
      <c r="T2537" s="249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50" t="s">
        <v>185</v>
      </c>
      <c r="AU2537" s="250" t="s">
        <v>85</v>
      </c>
      <c r="AV2537" s="13" t="s">
        <v>83</v>
      </c>
      <c r="AW2537" s="13" t="s">
        <v>34</v>
      </c>
      <c r="AX2537" s="13" t="s">
        <v>76</v>
      </c>
      <c r="AY2537" s="250" t="s">
        <v>176</v>
      </c>
    </row>
    <row r="2538" s="13" customFormat="1">
      <c r="A2538" s="13"/>
      <c r="B2538" s="240"/>
      <c r="C2538" s="241"/>
      <c r="D2538" s="242" t="s">
        <v>185</v>
      </c>
      <c r="E2538" s="243" t="s">
        <v>1</v>
      </c>
      <c r="F2538" s="244" t="s">
        <v>2121</v>
      </c>
      <c r="G2538" s="241"/>
      <c r="H2538" s="243" t="s">
        <v>1</v>
      </c>
      <c r="I2538" s="245"/>
      <c r="J2538" s="241"/>
      <c r="K2538" s="241"/>
      <c r="L2538" s="246"/>
      <c r="M2538" s="247"/>
      <c r="N2538" s="248"/>
      <c r="O2538" s="248"/>
      <c r="P2538" s="248"/>
      <c r="Q2538" s="248"/>
      <c r="R2538" s="248"/>
      <c r="S2538" s="248"/>
      <c r="T2538" s="24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50" t="s">
        <v>185</v>
      </c>
      <c r="AU2538" s="250" t="s">
        <v>85</v>
      </c>
      <c r="AV2538" s="13" t="s">
        <v>83</v>
      </c>
      <c r="AW2538" s="13" t="s">
        <v>34</v>
      </c>
      <c r="AX2538" s="13" t="s">
        <v>76</v>
      </c>
      <c r="AY2538" s="250" t="s">
        <v>176</v>
      </c>
    </row>
    <row r="2539" s="13" customFormat="1">
      <c r="A2539" s="13"/>
      <c r="B2539" s="240"/>
      <c r="C2539" s="241"/>
      <c r="D2539" s="242" t="s">
        <v>185</v>
      </c>
      <c r="E2539" s="243" t="s">
        <v>1</v>
      </c>
      <c r="F2539" s="244" t="s">
        <v>188</v>
      </c>
      <c r="G2539" s="241"/>
      <c r="H2539" s="243" t="s">
        <v>1</v>
      </c>
      <c r="I2539" s="245"/>
      <c r="J2539" s="241"/>
      <c r="K2539" s="241"/>
      <c r="L2539" s="246"/>
      <c r="M2539" s="247"/>
      <c r="N2539" s="248"/>
      <c r="O2539" s="248"/>
      <c r="P2539" s="248"/>
      <c r="Q2539" s="248"/>
      <c r="R2539" s="248"/>
      <c r="S2539" s="248"/>
      <c r="T2539" s="24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50" t="s">
        <v>185</v>
      </c>
      <c r="AU2539" s="250" t="s">
        <v>85</v>
      </c>
      <c r="AV2539" s="13" t="s">
        <v>83</v>
      </c>
      <c r="AW2539" s="13" t="s">
        <v>34</v>
      </c>
      <c r="AX2539" s="13" t="s">
        <v>76</v>
      </c>
      <c r="AY2539" s="250" t="s">
        <v>176</v>
      </c>
    </row>
    <row r="2540" s="14" customFormat="1">
      <c r="A2540" s="14"/>
      <c r="B2540" s="251"/>
      <c r="C2540" s="252"/>
      <c r="D2540" s="242" t="s">
        <v>185</v>
      </c>
      <c r="E2540" s="253" t="s">
        <v>1</v>
      </c>
      <c r="F2540" s="254" t="s">
        <v>478</v>
      </c>
      <c r="G2540" s="252"/>
      <c r="H2540" s="255">
        <v>18.66</v>
      </c>
      <c r="I2540" s="256"/>
      <c r="J2540" s="252"/>
      <c r="K2540" s="252"/>
      <c r="L2540" s="257"/>
      <c r="M2540" s="258"/>
      <c r="N2540" s="259"/>
      <c r="O2540" s="259"/>
      <c r="P2540" s="259"/>
      <c r="Q2540" s="259"/>
      <c r="R2540" s="259"/>
      <c r="S2540" s="259"/>
      <c r="T2540" s="260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61" t="s">
        <v>185</v>
      </c>
      <c r="AU2540" s="261" t="s">
        <v>85</v>
      </c>
      <c r="AV2540" s="14" t="s">
        <v>85</v>
      </c>
      <c r="AW2540" s="14" t="s">
        <v>34</v>
      </c>
      <c r="AX2540" s="14" t="s">
        <v>76</v>
      </c>
      <c r="AY2540" s="261" t="s">
        <v>176</v>
      </c>
    </row>
    <row r="2541" s="14" customFormat="1">
      <c r="A2541" s="14"/>
      <c r="B2541" s="251"/>
      <c r="C2541" s="252"/>
      <c r="D2541" s="242" t="s">
        <v>185</v>
      </c>
      <c r="E2541" s="253" t="s">
        <v>1</v>
      </c>
      <c r="F2541" s="254" t="s">
        <v>471</v>
      </c>
      <c r="G2541" s="252"/>
      <c r="H2541" s="255">
        <v>8.7200000000000006</v>
      </c>
      <c r="I2541" s="256"/>
      <c r="J2541" s="252"/>
      <c r="K2541" s="252"/>
      <c r="L2541" s="257"/>
      <c r="M2541" s="258"/>
      <c r="N2541" s="259"/>
      <c r="O2541" s="259"/>
      <c r="P2541" s="259"/>
      <c r="Q2541" s="259"/>
      <c r="R2541" s="259"/>
      <c r="S2541" s="259"/>
      <c r="T2541" s="260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61" t="s">
        <v>185</v>
      </c>
      <c r="AU2541" s="261" t="s">
        <v>85</v>
      </c>
      <c r="AV2541" s="14" t="s">
        <v>85</v>
      </c>
      <c r="AW2541" s="14" t="s">
        <v>34</v>
      </c>
      <c r="AX2541" s="14" t="s">
        <v>76</v>
      </c>
      <c r="AY2541" s="261" t="s">
        <v>176</v>
      </c>
    </row>
    <row r="2542" s="14" customFormat="1">
      <c r="A2542" s="14"/>
      <c r="B2542" s="251"/>
      <c r="C2542" s="252"/>
      <c r="D2542" s="242" t="s">
        <v>185</v>
      </c>
      <c r="E2542" s="253" t="s">
        <v>1</v>
      </c>
      <c r="F2542" s="254" t="s">
        <v>472</v>
      </c>
      <c r="G2542" s="252"/>
      <c r="H2542" s="255">
        <v>15.109999999999999</v>
      </c>
      <c r="I2542" s="256"/>
      <c r="J2542" s="252"/>
      <c r="K2542" s="252"/>
      <c r="L2542" s="257"/>
      <c r="M2542" s="258"/>
      <c r="N2542" s="259"/>
      <c r="O2542" s="259"/>
      <c r="P2542" s="259"/>
      <c r="Q2542" s="259"/>
      <c r="R2542" s="259"/>
      <c r="S2542" s="259"/>
      <c r="T2542" s="260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61" t="s">
        <v>185</v>
      </c>
      <c r="AU2542" s="261" t="s">
        <v>85</v>
      </c>
      <c r="AV2542" s="14" t="s">
        <v>85</v>
      </c>
      <c r="AW2542" s="14" t="s">
        <v>34</v>
      </c>
      <c r="AX2542" s="14" t="s">
        <v>76</v>
      </c>
      <c r="AY2542" s="261" t="s">
        <v>176</v>
      </c>
    </row>
    <row r="2543" s="16" customFormat="1">
      <c r="A2543" s="16"/>
      <c r="B2543" s="278"/>
      <c r="C2543" s="279"/>
      <c r="D2543" s="242" t="s">
        <v>185</v>
      </c>
      <c r="E2543" s="280" t="s">
        <v>1</v>
      </c>
      <c r="F2543" s="281" t="s">
        <v>307</v>
      </c>
      <c r="G2543" s="279"/>
      <c r="H2543" s="282">
        <v>42.490000000000002</v>
      </c>
      <c r="I2543" s="283"/>
      <c r="J2543" s="279"/>
      <c r="K2543" s="279"/>
      <c r="L2543" s="284"/>
      <c r="M2543" s="285"/>
      <c r="N2543" s="286"/>
      <c r="O2543" s="286"/>
      <c r="P2543" s="286"/>
      <c r="Q2543" s="286"/>
      <c r="R2543" s="286"/>
      <c r="S2543" s="286"/>
      <c r="T2543" s="287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T2543" s="288" t="s">
        <v>185</v>
      </c>
      <c r="AU2543" s="288" t="s">
        <v>85</v>
      </c>
      <c r="AV2543" s="16" t="s">
        <v>183</v>
      </c>
      <c r="AW2543" s="16" t="s">
        <v>34</v>
      </c>
      <c r="AX2543" s="16" t="s">
        <v>83</v>
      </c>
      <c r="AY2543" s="288" t="s">
        <v>176</v>
      </c>
    </row>
    <row r="2544" s="14" customFormat="1">
      <c r="A2544" s="14"/>
      <c r="B2544" s="251"/>
      <c r="C2544" s="252"/>
      <c r="D2544" s="242" t="s">
        <v>185</v>
      </c>
      <c r="E2544" s="252"/>
      <c r="F2544" s="254" t="s">
        <v>2164</v>
      </c>
      <c r="G2544" s="252"/>
      <c r="H2544" s="255">
        <v>5.0990000000000002</v>
      </c>
      <c r="I2544" s="256"/>
      <c r="J2544" s="252"/>
      <c r="K2544" s="252"/>
      <c r="L2544" s="257"/>
      <c r="M2544" s="258"/>
      <c r="N2544" s="259"/>
      <c r="O2544" s="259"/>
      <c r="P2544" s="259"/>
      <c r="Q2544" s="259"/>
      <c r="R2544" s="259"/>
      <c r="S2544" s="259"/>
      <c r="T2544" s="260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61" t="s">
        <v>185</v>
      </c>
      <c r="AU2544" s="261" t="s">
        <v>85</v>
      </c>
      <c r="AV2544" s="14" t="s">
        <v>85</v>
      </c>
      <c r="AW2544" s="14" t="s">
        <v>4</v>
      </c>
      <c r="AX2544" s="14" t="s">
        <v>83</v>
      </c>
      <c r="AY2544" s="261" t="s">
        <v>176</v>
      </c>
    </row>
    <row r="2545" s="2" customFormat="1" ht="24.15" customHeight="1">
      <c r="A2545" s="39"/>
      <c r="B2545" s="40"/>
      <c r="C2545" s="289" t="s">
        <v>2165</v>
      </c>
      <c r="D2545" s="289" t="s">
        <v>547</v>
      </c>
      <c r="E2545" s="290" t="s">
        <v>2124</v>
      </c>
      <c r="F2545" s="291" t="s">
        <v>2125</v>
      </c>
      <c r="G2545" s="292" t="s">
        <v>243</v>
      </c>
      <c r="H2545" s="293">
        <v>12.497999999999999</v>
      </c>
      <c r="I2545" s="294"/>
      <c r="J2545" s="295">
        <f>ROUND(I2545*H2545,2)</f>
        <v>0</v>
      </c>
      <c r="K2545" s="291" t="s">
        <v>1</v>
      </c>
      <c r="L2545" s="296"/>
      <c r="M2545" s="297" t="s">
        <v>1</v>
      </c>
      <c r="N2545" s="298" t="s">
        <v>41</v>
      </c>
      <c r="O2545" s="92"/>
      <c r="P2545" s="236">
        <f>O2545*H2545</f>
        <v>0</v>
      </c>
      <c r="Q2545" s="236">
        <v>0.0032000000000000002</v>
      </c>
      <c r="R2545" s="236">
        <f>Q2545*H2545</f>
        <v>0.039993599999999997</v>
      </c>
      <c r="S2545" s="236">
        <v>0</v>
      </c>
      <c r="T2545" s="237">
        <f>S2545*H2545</f>
        <v>0</v>
      </c>
      <c r="U2545" s="39"/>
      <c r="V2545" s="39"/>
      <c r="W2545" s="39"/>
      <c r="X2545" s="39"/>
      <c r="Y2545" s="39"/>
      <c r="Z2545" s="39"/>
      <c r="AA2545" s="39"/>
      <c r="AB2545" s="39"/>
      <c r="AC2545" s="39"/>
      <c r="AD2545" s="39"/>
      <c r="AE2545" s="39"/>
      <c r="AR2545" s="238" t="s">
        <v>540</v>
      </c>
      <c r="AT2545" s="238" t="s">
        <v>547</v>
      </c>
      <c r="AU2545" s="238" t="s">
        <v>85</v>
      </c>
      <c r="AY2545" s="18" t="s">
        <v>176</v>
      </c>
      <c r="BE2545" s="239">
        <f>IF(N2545="základní",J2545,0)</f>
        <v>0</v>
      </c>
      <c r="BF2545" s="239">
        <f>IF(N2545="snížená",J2545,0)</f>
        <v>0</v>
      </c>
      <c r="BG2545" s="239">
        <f>IF(N2545="zákl. přenesená",J2545,0)</f>
        <v>0</v>
      </c>
      <c r="BH2545" s="239">
        <f>IF(N2545="sníž. přenesená",J2545,0)</f>
        <v>0</v>
      </c>
      <c r="BI2545" s="239">
        <f>IF(N2545="nulová",J2545,0)</f>
        <v>0</v>
      </c>
      <c r="BJ2545" s="18" t="s">
        <v>83</v>
      </c>
      <c r="BK2545" s="239">
        <f>ROUND(I2545*H2545,2)</f>
        <v>0</v>
      </c>
      <c r="BL2545" s="18" t="s">
        <v>324</v>
      </c>
      <c r="BM2545" s="238" t="s">
        <v>2166</v>
      </c>
    </row>
    <row r="2546" s="13" customFormat="1">
      <c r="A2546" s="13"/>
      <c r="B2546" s="240"/>
      <c r="C2546" s="241"/>
      <c r="D2546" s="242" t="s">
        <v>185</v>
      </c>
      <c r="E2546" s="243" t="s">
        <v>1</v>
      </c>
      <c r="F2546" s="244" t="s">
        <v>1228</v>
      </c>
      <c r="G2546" s="241"/>
      <c r="H2546" s="243" t="s">
        <v>1</v>
      </c>
      <c r="I2546" s="245"/>
      <c r="J2546" s="241"/>
      <c r="K2546" s="241"/>
      <c r="L2546" s="246"/>
      <c r="M2546" s="247"/>
      <c r="N2546" s="248"/>
      <c r="O2546" s="248"/>
      <c r="P2546" s="248"/>
      <c r="Q2546" s="248"/>
      <c r="R2546" s="248"/>
      <c r="S2546" s="248"/>
      <c r="T2546" s="24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50" t="s">
        <v>185</v>
      </c>
      <c r="AU2546" s="250" t="s">
        <v>85</v>
      </c>
      <c r="AV2546" s="13" t="s">
        <v>83</v>
      </c>
      <c r="AW2546" s="13" t="s">
        <v>34</v>
      </c>
      <c r="AX2546" s="13" t="s">
        <v>76</v>
      </c>
      <c r="AY2546" s="250" t="s">
        <v>176</v>
      </c>
    </row>
    <row r="2547" s="13" customFormat="1">
      <c r="A2547" s="13"/>
      <c r="B2547" s="240"/>
      <c r="C2547" s="241"/>
      <c r="D2547" s="242" t="s">
        <v>185</v>
      </c>
      <c r="E2547" s="243" t="s">
        <v>1</v>
      </c>
      <c r="F2547" s="244" t="s">
        <v>2121</v>
      </c>
      <c r="G2547" s="241"/>
      <c r="H2547" s="243" t="s">
        <v>1</v>
      </c>
      <c r="I2547" s="245"/>
      <c r="J2547" s="241"/>
      <c r="K2547" s="241"/>
      <c r="L2547" s="246"/>
      <c r="M2547" s="247"/>
      <c r="N2547" s="248"/>
      <c r="O2547" s="248"/>
      <c r="P2547" s="248"/>
      <c r="Q2547" s="248"/>
      <c r="R2547" s="248"/>
      <c r="S2547" s="248"/>
      <c r="T2547" s="249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0" t="s">
        <v>185</v>
      </c>
      <c r="AU2547" s="250" t="s">
        <v>85</v>
      </c>
      <c r="AV2547" s="13" t="s">
        <v>83</v>
      </c>
      <c r="AW2547" s="13" t="s">
        <v>34</v>
      </c>
      <c r="AX2547" s="13" t="s">
        <v>76</v>
      </c>
      <c r="AY2547" s="250" t="s">
        <v>176</v>
      </c>
    </row>
    <row r="2548" s="13" customFormat="1">
      <c r="A2548" s="13"/>
      <c r="B2548" s="240"/>
      <c r="C2548" s="241"/>
      <c r="D2548" s="242" t="s">
        <v>185</v>
      </c>
      <c r="E2548" s="243" t="s">
        <v>1</v>
      </c>
      <c r="F2548" s="244" t="s">
        <v>188</v>
      </c>
      <c r="G2548" s="241"/>
      <c r="H2548" s="243" t="s">
        <v>1</v>
      </c>
      <c r="I2548" s="245"/>
      <c r="J2548" s="241"/>
      <c r="K2548" s="241"/>
      <c r="L2548" s="246"/>
      <c r="M2548" s="247"/>
      <c r="N2548" s="248"/>
      <c r="O2548" s="248"/>
      <c r="P2548" s="248"/>
      <c r="Q2548" s="248"/>
      <c r="R2548" s="248"/>
      <c r="S2548" s="248"/>
      <c r="T2548" s="24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50" t="s">
        <v>185</v>
      </c>
      <c r="AU2548" s="250" t="s">
        <v>85</v>
      </c>
      <c r="AV2548" s="13" t="s">
        <v>83</v>
      </c>
      <c r="AW2548" s="13" t="s">
        <v>34</v>
      </c>
      <c r="AX2548" s="13" t="s">
        <v>76</v>
      </c>
      <c r="AY2548" s="250" t="s">
        <v>176</v>
      </c>
    </row>
    <row r="2549" s="14" customFormat="1">
      <c r="A2549" s="14"/>
      <c r="B2549" s="251"/>
      <c r="C2549" s="252"/>
      <c r="D2549" s="242" t="s">
        <v>185</v>
      </c>
      <c r="E2549" s="253" t="s">
        <v>1</v>
      </c>
      <c r="F2549" s="254" t="s">
        <v>481</v>
      </c>
      <c r="G2549" s="252"/>
      <c r="H2549" s="255">
        <v>28.739999999999998</v>
      </c>
      <c r="I2549" s="256"/>
      <c r="J2549" s="252"/>
      <c r="K2549" s="252"/>
      <c r="L2549" s="257"/>
      <c r="M2549" s="258"/>
      <c r="N2549" s="259"/>
      <c r="O2549" s="259"/>
      <c r="P2549" s="259"/>
      <c r="Q2549" s="259"/>
      <c r="R2549" s="259"/>
      <c r="S2549" s="259"/>
      <c r="T2549" s="260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61" t="s">
        <v>185</v>
      </c>
      <c r="AU2549" s="261" t="s">
        <v>85</v>
      </c>
      <c r="AV2549" s="14" t="s">
        <v>85</v>
      </c>
      <c r="AW2549" s="14" t="s">
        <v>34</v>
      </c>
      <c r="AX2549" s="14" t="s">
        <v>76</v>
      </c>
      <c r="AY2549" s="261" t="s">
        <v>176</v>
      </c>
    </row>
    <row r="2550" s="14" customFormat="1">
      <c r="A2550" s="14"/>
      <c r="B2550" s="251"/>
      <c r="C2550" s="252"/>
      <c r="D2550" s="242" t="s">
        <v>185</v>
      </c>
      <c r="E2550" s="253" t="s">
        <v>1</v>
      </c>
      <c r="F2550" s="254" t="s">
        <v>482</v>
      </c>
      <c r="G2550" s="252"/>
      <c r="H2550" s="255">
        <v>17.52</v>
      </c>
      <c r="I2550" s="256"/>
      <c r="J2550" s="252"/>
      <c r="K2550" s="252"/>
      <c r="L2550" s="257"/>
      <c r="M2550" s="258"/>
      <c r="N2550" s="259"/>
      <c r="O2550" s="259"/>
      <c r="P2550" s="259"/>
      <c r="Q2550" s="259"/>
      <c r="R2550" s="259"/>
      <c r="S2550" s="259"/>
      <c r="T2550" s="260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61" t="s">
        <v>185</v>
      </c>
      <c r="AU2550" s="261" t="s">
        <v>85</v>
      </c>
      <c r="AV2550" s="14" t="s">
        <v>85</v>
      </c>
      <c r="AW2550" s="14" t="s">
        <v>34</v>
      </c>
      <c r="AX2550" s="14" t="s">
        <v>76</v>
      </c>
      <c r="AY2550" s="261" t="s">
        <v>176</v>
      </c>
    </row>
    <row r="2551" s="14" customFormat="1">
      <c r="A2551" s="14"/>
      <c r="B2551" s="251"/>
      <c r="C2551" s="252"/>
      <c r="D2551" s="242" t="s">
        <v>185</v>
      </c>
      <c r="E2551" s="253" t="s">
        <v>1</v>
      </c>
      <c r="F2551" s="254" t="s">
        <v>483</v>
      </c>
      <c r="G2551" s="252"/>
      <c r="H2551" s="255">
        <v>20.329999999999998</v>
      </c>
      <c r="I2551" s="256"/>
      <c r="J2551" s="252"/>
      <c r="K2551" s="252"/>
      <c r="L2551" s="257"/>
      <c r="M2551" s="258"/>
      <c r="N2551" s="259"/>
      <c r="O2551" s="259"/>
      <c r="P2551" s="259"/>
      <c r="Q2551" s="259"/>
      <c r="R2551" s="259"/>
      <c r="S2551" s="259"/>
      <c r="T2551" s="260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61" t="s">
        <v>185</v>
      </c>
      <c r="AU2551" s="261" t="s">
        <v>85</v>
      </c>
      <c r="AV2551" s="14" t="s">
        <v>85</v>
      </c>
      <c r="AW2551" s="14" t="s">
        <v>34</v>
      </c>
      <c r="AX2551" s="14" t="s">
        <v>76</v>
      </c>
      <c r="AY2551" s="261" t="s">
        <v>176</v>
      </c>
    </row>
    <row r="2552" s="14" customFormat="1">
      <c r="A2552" s="14"/>
      <c r="B2552" s="251"/>
      <c r="C2552" s="252"/>
      <c r="D2552" s="242" t="s">
        <v>185</v>
      </c>
      <c r="E2552" s="253" t="s">
        <v>1</v>
      </c>
      <c r="F2552" s="254" t="s">
        <v>484</v>
      </c>
      <c r="G2552" s="252"/>
      <c r="H2552" s="255">
        <v>17.859999999999999</v>
      </c>
      <c r="I2552" s="256"/>
      <c r="J2552" s="252"/>
      <c r="K2552" s="252"/>
      <c r="L2552" s="257"/>
      <c r="M2552" s="258"/>
      <c r="N2552" s="259"/>
      <c r="O2552" s="259"/>
      <c r="P2552" s="259"/>
      <c r="Q2552" s="259"/>
      <c r="R2552" s="259"/>
      <c r="S2552" s="259"/>
      <c r="T2552" s="260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61" t="s">
        <v>185</v>
      </c>
      <c r="AU2552" s="261" t="s">
        <v>85</v>
      </c>
      <c r="AV2552" s="14" t="s">
        <v>85</v>
      </c>
      <c r="AW2552" s="14" t="s">
        <v>34</v>
      </c>
      <c r="AX2552" s="14" t="s">
        <v>76</v>
      </c>
      <c r="AY2552" s="261" t="s">
        <v>176</v>
      </c>
    </row>
    <row r="2553" s="14" customFormat="1">
      <c r="A2553" s="14"/>
      <c r="B2553" s="251"/>
      <c r="C2553" s="252"/>
      <c r="D2553" s="242" t="s">
        <v>185</v>
      </c>
      <c r="E2553" s="253" t="s">
        <v>1</v>
      </c>
      <c r="F2553" s="254" t="s">
        <v>468</v>
      </c>
      <c r="G2553" s="252"/>
      <c r="H2553" s="255">
        <v>6.7800000000000002</v>
      </c>
      <c r="I2553" s="256"/>
      <c r="J2553" s="252"/>
      <c r="K2553" s="252"/>
      <c r="L2553" s="257"/>
      <c r="M2553" s="258"/>
      <c r="N2553" s="259"/>
      <c r="O2553" s="259"/>
      <c r="P2553" s="259"/>
      <c r="Q2553" s="259"/>
      <c r="R2553" s="259"/>
      <c r="S2553" s="259"/>
      <c r="T2553" s="260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61" t="s">
        <v>185</v>
      </c>
      <c r="AU2553" s="261" t="s">
        <v>85</v>
      </c>
      <c r="AV2553" s="14" t="s">
        <v>85</v>
      </c>
      <c r="AW2553" s="14" t="s">
        <v>34</v>
      </c>
      <c r="AX2553" s="14" t="s">
        <v>76</v>
      </c>
      <c r="AY2553" s="261" t="s">
        <v>176</v>
      </c>
    </row>
    <row r="2554" s="14" customFormat="1">
      <c r="A2554" s="14"/>
      <c r="B2554" s="251"/>
      <c r="C2554" s="252"/>
      <c r="D2554" s="242" t="s">
        <v>185</v>
      </c>
      <c r="E2554" s="253" t="s">
        <v>1</v>
      </c>
      <c r="F2554" s="254" t="s">
        <v>469</v>
      </c>
      <c r="G2554" s="252"/>
      <c r="H2554" s="255">
        <v>12.92</v>
      </c>
      <c r="I2554" s="256"/>
      <c r="J2554" s="252"/>
      <c r="K2554" s="252"/>
      <c r="L2554" s="257"/>
      <c r="M2554" s="258"/>
      <c r="N2554" s="259"/>
      <c r="O2554" s="259"/>
      <c r="P2554" s="259"/>
      <c r="Q2554" s="259"/>
      <c r="R2554" s="259"/>
      <c r="S2554" s="259"/>
      <c r="T2554" s="260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61" t="s">
        <v>185</v>
      </c>
      <c r="AU2554" s="261" t="s">
        <v>85</v>
      </c>
      <c r="AV2554" s="14" t="s">
        <v>85</v>
      </c>
      <c r="AW2554" s="14" t="s">
        <v>34</v>
      </c>
      <c r="AX2554" s="14" t="s">
        <v>76</v>
      </c>
      <c r="AY2554" s="261" t="s">
        <v>176</v>
      </c>
    </row>
    <row r="2555" s="16" customFormat="1">
      <c r="A2555" s="16"/>
      <c r="B2555" s="278"/>
      <c r="C2555" s="279"/>
      <c r="D2555" s="242" t="s">
        <v>185</v>
      </c>
      <c r="E2555" s="280" t="s">
        <v>1</v>
      </c>
      <c r="F2555" s="281" t="s">
        <v>307</v>
      </c>
      <c r="G2555" s="279"/>
      <c r="H2555" s="282">
        <v>104.15000000000001</v>
      </c>
      <c r="I2555" s="283"/>
      <c r="J2555" s="279"/>
      <c r="K2555" s="279"/>
      <c r="L2555" s="284"/>
      <c r="M2555" s="285"/>
      <c r="N2555" s="286"/>
      <c r="O2555" s="286"/>
      <c r="P2555" s="286"/>
      <c r="Q2555" s="286"/>
      <c r="R2555" s="286"/>
      <c r="S2555" s="286"/>
      <c r="T2555" s="287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T2555" s="288" t="s">
        <v>185</v>
      </c>
      <c r="AU2555" s="288" t="s">
        <v>85</v>
      </c>
      <c r="AV2555" s="16" t="s">
        <v>183</v>
      </c>
      <c r="AW2555" s="16" t="s">
        <v>34</v>
      </c>
      <c r="AX2555" s="16" t="s">
        <v>83</v>
      </c>
      <c r="AY2555" s="288" t="s">
        <v>176</v>
      </c>
    </row>
    <row r="2556" s="14" customFormat="1">
      <c r="A2556" s="14"/>
      <c r="B2556" s="251"/>
      <c r="C2556" s="252"/>
      <c r="D2556" s="242" t="s">
        <v>185</v>
      </c>
      <c r="E2556" s="252"/>
      <c r="F2556" s="254" t="s">
        <v>2167</v>
      </c>
      <c r="G2556" s="252"/>
      <c r="H2556" s="255">
        <v>12.497999999999999</v>
      </c>
      <c r="I2556" s="256"/>
      <c r="J2556" s="252"/>
      <c r="K2556" s="252"/>
      <c r="L2556" s="257"/>
      <c r="M2556" s="258"/>
      <c r="N2556" s="259"/>
      <c r="O2556" s="259"/>
      <c r="P2556" s="259"/>
      <c r="Q2556" s="259"/>
      <c r="R2556" s="259"/>
      <c r="S2556" s="259"/>
      <c r="T2556" s="260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61" t="s">
        <v>185</v>
      </c>
      <c r="AU2556" s="261" t="s">
        <v>85</v>
      </c>
      <c r="AV2556" s="14" t="s">
        <v>85</v>
      </c>
      <c r="AW2556" s="14" t="s">
        <v>4</v>
      </c>
      <c r="AX2556" s="14" t="s">
        <v>83</v>
      </c>
      <c r="AY2556" s="261" t="s">
        <v>176</v>
      </c>
    </row>
    <row r="2557" s="2" customFormat="1" ht="24.15" customHeight="1">
      <c r="A2557" s="39"/>
      <c r="B2557" s="40"/>
      <c r="C2557" s="289" t="s">
        <v>2168</v>
      </c>
      <c r="D2557" s="289" t="s">
        <v>547</v>
      </c>
      <c r="E2557" s="290" t="s">
        <v>2134</v>
      </c>
      <c r="F2557" s="291" t="s">
        <v>2135</v>
      </c>
      <c r="G2557" s="292" t="s">
        <v>243</v>
      </c>
      <c r="H2557" s="293">
        <v>5.3460000000000001</v>
      </c>
      <c r="I2557" s="294"/>
      <c r="J2557" s="295">
        <f>ROUND(I2557*H2557,2)</f>
        <v>0</v>
      </c>
      <c r="K2557" s="291" t="s">
        <v>1</v>
      </c>
      <c r="L2557" s="296"/>
      <c r="M2557" s="297" t="s">
        <v>1</v>
      </c>
      <c r="N2557" s="298" t="s">
        <v>41</v>
      </c>
      <c r="O2557" s="92"/>
      <c r="P2557" s="236">
        <f>O2557*H2557</f>
        <v>0</v>
      </c>
      <c r="Q2557" s="236">
        <v>0.0025999999999999999</v>
      </c>
      <c r="R2557" s="236">
        <f>Q2557*H2557</f>
        <v>0.0138996</v>
      </c>
      <c r="S2557" s="236">
        <v>0</v>
      </c>
      <c r="T2557" s="237">
        <f>S2557*H2557</f>
        <v>0</v>
      </c>
      <c r="U2557" s="39"/>
      <c r="V2557" s="39"/>
      <c r="W2557" s="39"/>
      <c r="X2557" s="39"/>
      <c r="Y2557" s="39"/>
      <c r="Z2557" s="39"/>
      <c r="AA2557" s="39"/>
      <c r="AB2557" s="39"/>
      <c r="AC2557" s="39"/>
      <c r="AD2557" s="39"/>
      <c r="AE2557" s="39"/>
      <c r="AR2557" s="238" t="s">
        <v>540</v>
      </c>
      <c r="AT2557" s="238" t="s">
        <v>547</v>
      </c>
      <c r="AU2557" s="238" t="s">
        <v>85</v>
      </c>
      <c r="AY2557" s="18" t="s">
        <v>176</v>
      </c>
      <c r="BE2557" s="239">
        <f>IF(N2557="základní",J2557,0)</f>
        <v>0</v>
      </c>
      <c r="BF2557" s="239">
        <f>IF(N2557="snížená",J2557,0)</f>
        <v>0</v>
      </c>
      <c r="BG2557" s="239">
        <f>IF(N2557="zákl. přenesená",J2557,0)</f>
        <v>0</v>
      </c>
      <c r="BH2557" s="239">
        <f>IF(N2557="sníž. přenesená",J2557,0)</f>
        <v>0</v>
      </c>
      <c r="BI2557" s="239">
        <f>IF(N2557="nulová",J2557,0)</f>
        <v>0</v>
      </c>
      <c r="BJ2557" s="18" t="s">
        <v>83</v>
      </c>
      <c r="BK2557" s="239">
        <f>ROUND(I2557*H2557,2)</f>
        <v>0</v>
      </c>
      <c r="BL2557" s="18" t="s">
        <v>324</v>
      </c>
      <c r="BM2557" s="238" t="s">
        <v>2169</v>
      </c>
    </row>
    <row r="2558" s="13" customFormat="1">
      <c r="A2558" s="13"/>
      <c r="B2558" s="240"/>
      <c r="C2558" s="241"/>
      <c r="D2558" s="242" t="s">
        <v>185</v>
      </c>
      <c r="E2558" s="243" t="s">
        <v>1</v>
      </c>
      <c r="F2558" s="244" t="s">
        <v>1228</v>
      </c>
      <c r="G2558" s="241"/>
      <c r="H2558" s="243" t="s">
        <v>1</v>
      </c>
      <c r="I2558" s="245"/>
      <c r="J2558" s="241"/>
      <c r="K2558" s="241"/>
      <c r="L2558" s="246"/>
      <c r="M2558" s="247"/>
      <c r="N2558" s="248"/>
      <c r="O2558" s="248"/>
      <c r="P2558" s="248"/>
      <c r="Q2558" s="248"/>
      <c r="R2558" s="248"/>
      <c r="S2558" s="248"/>
      <c r="T2558" s="24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50" t="s">
        <v>185</v>
      </c>
      <c r="AU2558" s="250" t="s">
        <v>85</v>
      </c>
      <c r="AV2558" s="13" t="s">
        <v>83</v>
      </c>
      <c r="AW2558" s="13" t="s">
        <v>34</v>
      </c>
      <c r="AX2558" s="13" t="s">
        <v>76</v>
      </c>
      <c r="AY2558" s="250" t="s">
        <v>176</v>
      </c>
    </row>
    <row r="2559" s="13" customFormat="1">
      <c r="A2559" s="13"/>
      <c r="B2559" s="240"/>
      <c r="C2559" s="241"/>
      <c r="D2559" s="242" t="s">
        <v>185</v>
      </c>
      <c r="E2559" s="243" t="s">
        <v>1</v>
      </c>
      <c r="F2559" s="244" t="s">
        <v>2121</v>
      </c>
      <c r="G2559" s="241"/>
      <c r="H2559" s="243" t="s">
        <v>1</v>
      </c>
      <c r="I2559" s="245"/>
      <c r="J2559" s="241"/>
      <c r="K2559" s="241"/>
      <c r="L2559" s="246"/>
      <c r="M2559" s="247"/>
      <c r="N2559" s="248"/>
      <c r="O2559" s="248"/>
      <c r="P2559" s="248"/>
      <c r="Q2559" s="248"/>
      <c r="R2559" s="248"/>
      <c r="S2559" s="248"/>
      <c r="T2559" s="249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50" t="s">
        <v>185</v>
      </c>
      <c r="AU2559" s="250" t="s">
        <v>85</v>
      </c>
      <c r="AV2559" s="13" t="s">
        <v>83</v>
      </c>
      <c r="AW2559" s="13" t="s">
        <v>34</v>
      </c>
      <c r="AX2559" s="13" t="s">
        <v>76</v>
      </c>
      <c r="AY2559" s="250" t="s">
        <v>176</v>
      </c>
    </row>
    <row r="2560" s="13" customFormat="1">
      <c r="A2560" s="13"/>
      <c r="B2560" s="240"/>
      <c r="C2560" s="241"/>
      <c r="D2560" s="242" t="s">
        <v>185</v>
      </c>
      <c r="E2560" s="243" t="s">
        <v>1</v>
      </c>
      <c r="F2560" s="244" t="s">
        <v>188</v>
      </c>
      <c r="G2560" s="241"/>
      <c r="H2560" s="243" t="s">
        <v>1</v>
      </c>
      <c r="I2560" s="245"/>
      <c r="J2560" s="241"/>
      <c r="K2560" s="241"/>
      <c r="L2560" s="246"/>
      <c r="M2560" s="247"/>
      <c r="N2560" s="248"/>
      <c r="O2560" s="248"/>
      <c r="P2560" s="248"/>
      <c r="Q2560" s="248"/>
      <c r="R2560" s="248"/>
      <c r="S2560" s="248"/>
      <c r="T2560" s="24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50" t="s">
        <v>185</v>
      </c>
      <c r="AU2560" s="250" t="s">
        <v>85</v>
      </c>
      <c r="AV2560" s="13" t="s">
        <v>83</v>
      </c>
      <c r="AW2560" s="13" t="s">
        <v>34</v>
      </c>
      <c r="AX2560" s="13" t="s">
        <v>76</v>
      </c>
      <c r="AY2560" s="250" t="s">
        <v>176</v>
      </c>
    </row>
    <row r="2561" s="14" customFormat="1">
      <c r="A2561" s="14"/>
      <c r="B2561" s="251"/>
      <c r="C2561" s="252"/>
      <c r="D2561" s="242" t="s">
        <v>185</v>
      </c>
      <c r="E2561" s="253" t="s">
        <v>1</v>
      </c>
      <c r="F2561" s="254" t="s">
        <v>447</v>
      </c>
      <c r="G2561" s="252"/>
      <c r="H2561" s="255">
        <v>2.6499999999999999</v>
      </c>
      <c r="I2561" s="256"/>
      <c r="J2561" s="252"/>
      <c r="K2561" s="252"/>
      <c r="L2561" s="257"/>
      <c r="M2561" s="258"/>
      <c r="N2561" s="259"/>
      <c r="O2561" s="259"/>
      <c r="P2561" s="259"/>
      <c r="Q2561" s="259"/>
      <c r="R2561" s="259"/>
      <c r="S2561" s="259"/>
      <c r="T2561" s="260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61" t="s">
        <v>185</v>
      </c>
      <c r="AU2561" s="261" t="s">
        <v>85</v>
      </c>
      <c r="AV2561" s="14" t="s">
        <v>85</v>
      </c>
      <c r="AW2561" s="14" t="s">
        <v>34</v>
      </c>
      <c r="AX2561" s="14" t="s">
        <v>76</v>
      </c>
      <c r="AY2561" s="261" t="s">
        <v>176</v>
      </c>
    </row>
    <row r="2562" s="14" customFormat="1">
      <c r="A2562" s="14"/>
      <c r="B2562" s="251"/>
      <c r="C2562" s="252"/>
      <c r="D2562" s="242" t="s">
        <v>185</v>
      </c>
      <c r="E2562" s="253" t="s">
        <v>1</v>
      </c>
      <c r="F2562" s="254" t="s">
        <v>444</v>
      </c>
      <c r="G2562" s="252"/>
      <c r="H2562" s="255">
        <v>20.300000000000001</v>
      </c>
      <c r="I2562" s="256"/>
      <c r="J2562" s="252"/>
      <c r="K2562" s="252"/>
      <c r="L2562" s="257"/>
      <c r="M2562" s="258"/>
      <c r="N2562" s="259"/>
      <c r="O2562" s="259"/>
      <c r="P2562" s="259"/>
      <c r="Q2562" s="259"/>
      <c r="R2562" s="259"/>
      <c r="S2562" s="259"/>
      <c r="T2562" s="260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61" t="s">
        <v>185</v>
      </c>
      <c r="AU2562" s="261" t="s">
        <v>85</v>
      </c>
      <c r="AV2562" s="14" t="s">
        <v>85</v>
      </c>
      <c r="AW2562" s="14" t="s">
        <v>34</v>
      </c>
      <c r="AX2562" s="14" t="s">
        <v>76</v>
      </c>
      <c r="AY2562" s="261" t="s">
        <v>176</v>
      </c>
    </row>
    <row r="2563" s="14" customFormat="1">
      <c r="A2563" s="14"/>
      <c r="B2563" s="251"/>
      <c r="C2563" s="252"/>
      <c r="D2563" s="242" t="s">
        <v>185</v>
      </c>
      <c r="E2563" s="253" t="s">
        <v>1</v>
      </c>
      <c r="F2563" s="254" t="s">
        <v>445</v>
      </c>
      <c r="G2563" s="252"/>
      <c r="H2563" s="255">
        <v>17</v>
      </c>
      <c r="I2563" s="256"/>
      <c r="J2563" s="252"/>
      <c r="K2563" s="252"/>
      <c r="L2563" s="257"/>
      <c r="M2563" s="258"/>
      <c r="N2563" s="259"/>
      <c r="O2563" s="259"/>
      <c r="P2563" s="259"/>
      <c r="Q2563" s="259"/>
      <c r="R2563" s="259"/>
      <c r="S2563" s="259"/>
      <c r="T2563" s="260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61" t="s">
        <v>185</v>
      </c>
      <c r="AU2563" s="261" t="s">
        <v>85</v>
      </c>
      <c r="AV2563" s="14" t="s">
        <v>85</v>
      </c>
      <c r="AW2563" s="14" t="s">
        <v>34</v>
      </c>
      <c r="AX2563" s="14" t="s">
        <v>76</v>
      </c>
      <c r="AY2563" s="261" t="s">
        <v>176</v>
      </c>
    </row>
    <row r="2564" s="14" customFormat="1">
      <c r="A2564" s="14"/>
      <c r="B2564" s="251"/>
      <c r="C2564" s="252"/>
      <c r="D2564" s="242" t="s">
        <v>185</v>
      </c>
      <c r="E2564" s="253" t="s">
        <v>1</v>
      </c>
      <c r="F2564" s="254" t="s">
        <v>446</v>
      </c>
      <c r="G2564" s="252"/>
      <c r="H2564" s="255">
        <v>4.5999999999999996</v>
      </c>
      <c r="I2564" s="256"/>
      <c r="J2564" s="252"/>
      <c r="K2564" s="252"/>
      <c r="L2564" s="257"/>
      <c r="M2564" s="258"/>
      <c r="N2564" s="259"/>
      <c r="O2564" s="259"/>
      <c r="P2564" s="259"/>
      <c r="Q2564" s="259"/>
      <c r="R2564" s="259"/>
      <c r="S2564" s="259"/>
      <c r="T2564" s="260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61" t="s">
        <v>185</v>
      </c>
      <c r="AU2564" s="261" t="s">
        <v>85</v>
      </c>
      <c r="AV2564" s="14" t="s">
        <v>85</v>
      </c>
      <c r="AW2564" s="14" t="s">
        <v>34</v>
      </c>
      <c r="AX2564" s="14" t="s">
        <v>76</v>
      </c>
      <c r="AY2564" s="261" t="s">
        <v>176</v>
      </c>
    </row>
    <row r="2565" s="16" customFormat="1">
      <c r="A2565" s="16"/>
      <c r="B2565" s="278"/>
      <c r="C2565" s="279"/>
      <c r="D2565" s="242" t="s">
        <v>185</v>
      </c>
      <c r="E2565" s="280" t="s">
        <v>1</v>
      </c>
      <c r="F2565" s="281" t="s">
        <v>307</v>
      </c>
      <c r="G2565" s="279"/>
      <c r="H2565" s="282">
        <v>44.549999999999997</v>
      </c>
      <c r="I2565" s="283"/>
      <c r="J2565" s="279"/>
      <c r="K2565" s="279"/>
      <c r="L2565" s="284"/>
      <c r="M2565" s="285"/>
      <c r="N2565" s="286"/>
      <c r="O2565" s="286"/>
      <c r="P2565" s="286"/>
      <c r="Q2565" s="286"/>
      <c r="R2565" s="286"/>
      <c r="S2565" s="286"/>
      <c r="T2565" s="287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T2565" s="288" t="s">
        <v>185</v>
      </c>
      <c r="AU2565" s="288" t="s">
        <v>85</v>
      </c>
      <c r="AV2565" s="16" t="s">
        <v>183</v>
      </c>
      <c r="AW2565" s="16" t="s">
        <v>34</v>
      </c>
      <c r="AX2565" s="16" t="s">
        <v>83</v>
      </c>
      <c r="AY2565" s="288" t="s">
        <v>176</v>
      </c>
    </row>
    <row r="2566" s="14" customFormat="1">
      <c r="A2566" s="14"/>
      <c r="B2566" s="251"/>
      <c r="C2566" s="252"/>
      <c r="D2566" s="242" t="s">
        <v>185</v>
      </c>
      <c r="E2566" s="252"/>
      <c r="F2566" s="254" t="s">
        <v>2170</v>
      </c>
      <c r="G2566" s="252"/>
      <c r="H2566" s="255">
        <v>5.3460000000000001</v>
      </c>
      <c r="I2566" s="256"/>
      <c r="J2566" s="252"/>
      <c r="K2566" s="252"/>
      <c r="L2566" s="257"/>
      <c r="M2566" s="258"/>
      <c r="N2566" s="259"/>
      <c r="O2566" s="259"/>
      <c r="P2566" s="259"/>
      <c r="Q2566" s="259"/>
      <c r="R2566" s="259"/>
      <c r="S2566" s="259"/>
      <c r="T2566" s="260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61" t="s">
        <v>185</v>
      </c>
      <c r="AU2566" s="261" t="s">
        <v>85</v>
      </c>
      <c r="AV2566" s="14" t="s">
        <v>85</v>
      </c>
      <c r="AW2566" s="14" t="s">
        <v>4</v>
      </c>
      <c r="AX2566" s="14" t="s">
        <v>83</v>
      </c>
      <c r="AY2566" s="261" t="s">
        <v>176</v>
      </c>
    </row>
    <row r="2567" s="2" customFormat="1" ht="37.8" customHeight="1">
      <c r="A2567" s="39"/>
      <c r="B2567" s="40"/>
      <c r="C2567" s="289" t="s">
        <v>2171</v>
      </c>
      <c r="D2567" s="289" t="s">
        <v>547</v>
      </c>
      <c r="E2567" s="290" t="s">
        <v>2139</v>
      </c>
      <c r="F2567" s="291" t="s">
        <v>2140</v>
      </c>
      <c r="G2567" s="292" t="s">
        <v>243</v>
      </c>
      <c r="H2567" s="293">
        <v>0.746</v>
      </c>
      <c r="I2567" s="294"/>
      <c r="J2567" s="295">
        <f>ROUND(I2567*H2567,2)</f>
        <v>0</v>
      </c>
      <c r="K2567" s="291" t="s">
        <v>1</v>
      </c>
      <c r="L2567" s="296"/>
      <c r="M2567" s="297" t="s">
        <v>1</v>
      </c>
      <c r="N2567" s="298" t="s">
        <v>41</v>
      </c>
      <c r="O2567" s="92"/>
      <c r="P2567" s="236">
        <f>O2567*H2567</f>
        <v>0</v>
      </c>
      <c r="Q2567" s="236">
        <v>0.0025999999999999999</v>
      </c>
      <c r="R2567" s="236">
        <f>Q2567*H2567</f>
        <v>0.0019395999999999999</v>
      </c>
      <c r="S2567" s="236">
        <v>0</v>
      </c>
      <c r="T2567" s="237">
        <f>S2567*H2567</f>
        <v>0</v>
      </c>
      <c r="U2567" s="39"/>
      <c r="V2567" s="39"/>
      <c r="W2567" s="39"/>
      <c r="X2567" s="39"/>
      <c r="Y2567" s="39"/>
      <c r="Z2567" s="39"/>
      <c r="AA2567" s="39"/>
      <c r="AB2567" s="39"/>
      <c r="AC2567" s="39"/>
      <c r="AD2567" s="39"/>
      <c r="AE2567" s="39"/>
      <c r="AR2567" s="238" t="s">
        <v>540</v>
      </c>
      <c r="AT2567" s="238" t="s">
        <v>547</v>
      </c>
      <c r="AU2567" s="238" t="s">
        <v>85</v>
      </c>
      <c r="AY2567" s="18" t="s">
        <v>176</v>
      </c>
      <c r="BE2567" s="239">
        <f>IF(N2567="základní",J2567,0)</f>
        <v>0</v>
      </c>
      <c r="BF2567" s="239">
        <f>IF(N2567="snížená",J2567,0)</f>
        <v>0</v>
      </c>
      <c r="BG2567" s="239">
        <f>IF(N2567="zákl. přenesená",J2567,0)</f>
        <v>0</v>
      </c>
      <c r="BH2567" s="239">
        <f>IF(N2567="sníž. přenesená",J2567,0)</f>
        <v>0</v>
      </c>
      <c r="BI2567" s="239">
        <f>IF(N2567="nulová",J2567,0)</f>
        <v>0</v>
      </c>
      <c r="BJ2567" s="18" t="s">
        <v>83</v>
      </c>
      <c r="BK2567" s="239">
        <f>ROUND(I2567*H2567,2)</f>
        <v>0</v>
      </c>
      <c r="BL2567" s="18" t="s">
        <v>324</v>
      </c>
      <c r="BM2567" s="238" t="s">
        <v>2172</v>
      </c>
    </row>
    <row r="2568" s="13" customFormat="1">
      <c r="A2568" s="13"/>
      <c r="B2568" s="240"/>
      <c r="C2568" s="241"/>
      <c r="D2568" s="242" t="s">
        <v>185</v>
      </c>
      <c r="E2568" s="243" t="s">
        <v>1</v>
      </c>
      <c r="F2568" s="244" t="s">
        <v>1228</v>
      </c>
      <c r="G2568" s="241"/>
      <c r="H2568" s="243" t="s">
        <v>1</v>
      </c>
      <c r="I2568" s="245"/>
      <c r="J2568" s="241"/>
      <c r="K2568" s="241"/>
      <c r="L2568" s="246"/>
      <c r="M2568" s="247"/>
      <c r="N2568" s="248"/>
      <c r="O2568" s="248"/>
      <c r="P2568" s="248"/>
      <c r="Q2568" s="248"/>
      <c r="R2568" s="248"/>
      <c r="S2568" s="248"/>
      <c r="T2568" s="24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50" t="s">
        <v>185</v>
      </c>
      <c r="AU2568" s="250" t="s">
        <v>85</v>
      </c>
      <c r="AV2568" s="13" t="s">
        <v>83</v>
      </c>
      <c r="AW2568" s="13" t="s">
        <v>34</v>
      </c>
      <c r="AX2568" s="13" t="s">
        <v>76</v>
      </c>
      <c r="AY2568" s="250" t="s">
        <v>176</v>
      </c>
    </row>
    <row r="2569" s="13" customFormat="1">
      <c r="A2569" s="13"/>
      <c r="B2569" s="240"/>
      <c r="C2569" s="241"/>
      <c r="D2569" s="242" t="s">
        <v>185</v>
      </c>
      <c r="E2569" s="243" t="s">
        <v>1</v>
      </c>
      <c r="F2569" s="244" t="s">
        <v>2121</v>
      </c>
      <c r="G2569" s="241"/>
      <c r="H2569" s="243" t="s">
        <v>1</v>
      </c>
      <c r="I2569" s="245"/>
      <c r="J2569" s="241"/>
      <c r="K2569" s="241"/>
      <c r="L2569" s="246"/>
      <c r="M2569" s="247"/>
      <c r="N2569" s="248"/>
      <c r="O2569" s="248"/>
      <c r="P2569" s="248"/>
      <c r="Q2569" s="248"/>
      <c r="R2569" s="248"/>
      <c r="S2569" s="248"/>
      <c r="T2569" s="24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50" t="s">
        <v>185</v>
      </c>
      <c r="AU2569" s="250" t="s">
        <v>85</v>
      </c>
      <c r="AV2569" s="13" t="s">
        <v>83</v>
      </c>
      <c r="AW2569" s="13" t="s">
        <v>34</v>
      </c>
      <c r="AX2569" s="13" t="s">
        <v>76</v>
      </c>
      <c r="AY2569" s="250" t="s">
        <v>176</v>
      </c>
    </row>
    <row r="2570" s="13" customFormat="1">
      <c r="A2570" s="13"/>
      <c r="B2570" s="240"/>
      <c r="C2570" s="241"/>
      <c r="D2570" s="242" t="s">
        <v>185</v>
      </c>
      <c r="E2570" s="243" t="s">
        <v>1</v>
      </c>
      <c r="F2570" s="244" t="s">
        <v>188</v>
      </c>
      <c r="G2570" s="241"/>
      <c r="H2570" s="243" t="s">
        <v>1</v>
      </c>
      <c r="I2570" s="245"/>
      <c r="J2570" s="241"/>
      <c r="K2570" s="241"/>
      <c r="L2570" s="246"/>
      <c r="M2570" s="247"/>
      <c r="N2570" s="248"/>
      <c r="O2570" s="248"/>
      <c r="P2570" s="248"/>
      <c r="Q2570" s="248"/>
      <c r="R2570" s="248"/>
      <c r="S2570" s="248"/>
      <c r="T2570" s="24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50" t="s">
        <v>185</v>
      </c>
      <c r="AU2570" s="250" t="s">
        <v>85</v>
      </c>
      <c r="AV2570" s="13" t="s">
        <v>83</v>
      </c>
      <c r="AW2570" s="13" t="s">
        <v>34</v>
      </c>
      <c r="AX2570" s="13" t="s">
        <v>76</v>
      </c>
      <c r="AY2570" s="250" t="s">
        <v>176</v>
      </c>
    </row>
    <row r="2571" s="14" customFormat="1">
      <c r="A2571" s="14"/>
      <c r="B2571" s="251"/>
      <c r="C2571" s="252"/>
      <c r="D2571" s="242" t="s">
        <v>185</v>
      </c>
      <c r="E2571" s="253" t="s">
        <v>1</v>
      </c>
      <c r="F2571" s="254" t="s">
        <v>486</v>
      </c>
      <c r="G2571" s="252"/>
      <c r="H2571" s="255">
        <v>6.2199999999999998</v>
      </c>
      <c r="I2571" s="256"/>
      <c r="J2571" s="252"/>
      <c r="K2571" s="252"/>
      <c r="L2571" s="257"/>
      <c r="M2571" s="258"/>
      <c r="N2571" s="259"/>
      <c r="O2571" s="259"/>
      <c r="P2571" s="259"/>
      <c r="Q2571" s="259"/>
      <c r="R2571" s="259"/>
      <c r="S2571" s="259"/>
      <c r="T2571" s="260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1" t="s">
        <v>185</v>
      </c>
      <c r="AU2571" s="261" t="s">
        <v>85</v>
      </c>
      <c r="AV2571" s="14" t="s">
        <v>85</v>
      </c>
      <c r="AW2571" s="14" t="s">
        <v>34</v>
      </c>
      <c r="AX2571" s="14" t="s">
        <v>76</v>
      </c>
      <c r="AY2571" s="261" t="s">
        <v>176</v>
      </c>
    </row>
    <row r="2572" s="16" customFormat="1">
      <c r="A2572" s="16"/>
      <c r="B2572" s="278"/>
      <c r="C2572" s="279"/>
      <c r="D2572" s="242" t="s">
        <v>185</v>
      </c>
      <c r="E2572" s="280" t="s">
        <v>1</v>
      </c>
      <c r="F2572" s="281" t="s">
        <v>307</v>
      </c>
      <c r="G2572" s="279"/>
      <c r="H2572" s="282">
        <v>6.2199999999999998</v>
      </c>
      <c r="I2572" s="283"/>
      <c r="J2572" s="279"/>
      <c r="K2572" s="279"/>
      <c r="L2572" s="284"/>
      <c r="M2572" s="285"/>
      <c r="N2572" s="286"/>
      <c r="O2572" s="286"/>
      <c r="P2572" s="286"/>
      <c r="Q2572" s="286"/>
      <c r="R2572" s="286"/>
      <c r="S2572" s="286"/>
      <c r="T2572" s="287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T2572" s="288" t="s">
        <v>185</v>
      </c>
      <c r="AU2572" s="288" t="s">
        <v>85</v>
      </c>
      <c r="AV2572" s="16" t="s">
        <v>183</v>
      </c>
      <c r="AW2572" s="16" t="s">
        <v>34</v>
      </c>
      <c r="AX2572" s="16" t="s">
        <v>83</v>
      </c>
      <c r="AY2572" s="288" t="s">
        <v>176</v>
      </c>
    </row>
    <row r="2573" s="14" customFormat="1">
      <c r="A2573" s="14"/>
      <c r="B2573" s="251"/>
      <c r="C2573" s="252"/>
      <c r="D2573" s="242" t="s">
        <v>185</v>
      </c>
      <c r="E2573" s="252"/>
      <c r="F2573" s="254" t="s">
        <v>2173</v>
      </c>
      <c r="G2573" s="252"/>
      <c r="H2573" s="255">
        <v>0.746</v>
      </c>
      <c r="I2573" s="256"/>
      <c r="J2573" s="252"/>
      <c r="K2573" s="252"/>
      <c r="L2573" s="257"/>
      <c r="M2573" s="258"/>
      <c r="N2573" s="259"/>
      <c r="O2573" s="259"/>
      <c r="P2573" s="259"/>
      <c r="Q2573" s="259"/>
      <c r="R2573" s="259"/>
      <c r="S2573" s="259"/>
      <c r="T2573" s="260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61" t="s">
        <v>185</v>
      </c>
      <c r="AU2573" s="261" t="s">
        <v>85</v>
      </c>
      <c r="AV2573" s="14" t="s">
        <v>85</v>
      </c>
      <c r="AW2573" s="14" t="s">
        <v>4</v>
      </c>
      <c r="AX2573" s="14" t="s">
        <v>83</v>
      </c>
      <c r="AY2573" s="261" t="s">
        <v>176</v>
      </c>
    </row>
    <row r="2574" s="2" customFormat="1" ht="16.5" customHeight="1">
      <c r="A2574" s="39"/>
      <c r="B2574" s="40"/>
      <c r="C2574" s="227" t="s">
        <v>2174</v>
      </c>
      <c r="D2574" s="227" t="s">
        <v>179</v>
      </c>
      <c r="E2574" s="228" t="s">
        <v>2175</v>
      </c>
      <c r="F2574" s="229" t="s">
        <v>2176</v>
      </c>
      <c r="G2574" s="230" t="s">
        <v>252</v>
      </c>
      <c r="H2574" s="231">
        <v>486.24000000000001</v>
      </c>
      <c r="I2574" s="232"/>
      <c r="J2574" s="233">
        <f>ROUND(I2574*H2574,2)</f>
        <v>0</v>
      </c>
      <c r="K2574" s="229" t="s">
        <v>225</v>
      </c>
      <c r="L2574" s="45"/>
      <c r="M2574" s="234" t="s">
        <v>1</v>
      </c>
      <c r="N2574" s="235" t="s">
        <v>41</v>
      </c>
      <c r="O2574" s="92"/>
      <c r="P2574" s="236">
        <f>O2574*H2574</f>
        <v>0</v>
      </c>
      <c r="Q2574" s="236">
        <v>1.0000000000000001E-05</v>
      </c>
      <c r="R2574" s="236">
        <f>Q2574*H2574</f>
        <v>0.0048624000000000002</v>
      </c>
      <c r="S2574" s="236">
        <v>0</v>
      </c>
      <c r="T2574" s="237">
        <f>S2574*H2574</f>
        <v>0</v>
      </c>
      <c r="U2574" s="39"/>
      <c r="V2574" s="39"/>
      <c r="W2574" s="39"/>
      <c r="X2574" s="39"/>
      <c r="Y2574" s="39"/>
      <c r="Z2574" s="39"/>
      <c r="AA2574" s="39"/>
      <c r="AB2574" s="39"/>
      <c r="AC2574" s="39"/>
      <c r="AD2574" s="39"/>
      <c r="AE2574" s="39"/>
      <c r="AR2574" s="238" t="s">
        <v>324</v>
      </c>
      <c r="AT2574" s="238" t="s">
        <v>179</v>
      </c>
      <c r="AU2574" s="238" t="s">
        <v>85</v>
      </c>
      <c r="AY2574" s="18" t="s">
        <v>176</v>
      </c>
      <c r="BE2574" s="239">
        <f>IF(N2574="základní",J2574,0)</f>
        <v>0</v>
      </c>
      <c r="BF2574" s="239">
        <f>IF(N2574="snížená",J2574,0)</f>
        <v>0</v>
      </c>
      <c r="BG2574" s="239">
        <f>IF(N2574="zákl. přenesená",J2574,0)</f>
        <v>0</v>
      </c>
      <c r="BH2574" s="239">
        <f>IF(N2574="sníž. přenesená",J2574,0)</f>
        <v>0</v>
      </c>
      <c r="BI2574" s="239">
        <f>IF(N2574="nulová",J2574,0)</f>
        <v>0</v>
      </c>
      <c r="BJ2574" s="18" t="s">
        <v>83</v>
      </c>
      <c r="BK2574" s="239">
        <f>ROUND(I2574*H2574,2)</f>
        <v>0</v>
      </c>
      <c r="BL2574" s="18" t="s">
        <v>324</v>
      </c>
      <c r="BM2574" s="238" t="s">
        <v>2177</v>
      </c>
    </row>
    <row r="2575" s="2" customFormat="1">
      <c r="A2575" s="39"/>
      <c r="B2575" s="40"/>
      <c r="C2575" s="41"/>
      <c r="D2575" s="262" t="s">
        <v>194</v>
      </c>
      <c r="E2575" s="41"/>
      <c r="F2575" s="263" t="s">
        <v>2178</v>
      </c>
      <c r="G2575" s="41"/>
      <c r="H2575" s="41"/>
      <c r="I2575" s="264"/>
      <c r="J2575" s="41"/>
      <c r="K2575" s="41"/>
      <c r="L2575" s="45"/>
      <c r="M2575" s="265"/>
      <c r="N2575" s="266"/>
      <c r="O2575" s="92"/>
      <c r="P2575" s="92"/>
      <c r="Q2575" s="92"/>
      <c r="R2575" s="92"/>
      <c r="S2575" s="92"/>
      <c r="T2575" s="93"/>
      <c r="U2575" s="39"/>
      <c r="V2575" s="39"/>
      <c r="W2575" s="39"/>
      <c r="X2575" s="39"/>
      <c r="Y2575" s="39"/>
      <c r="Z2575" s="39"/>
      <c r="AA2575" s="39"/>
      <c r="AB2575" s="39"/>
      <c r="AC2575" s="39"/>
      <c r="AD2575" s="39"/>
      <c r="AE2575" s="39"/>
      <c r="AT2575" s="18" t="s">
        <v>194</v>
      </c>
      <c r="AU2575" s="18" t="s">
        <v>85</v>
      </c>
    </row>
    <row r="2576" s="2" customFormat="1" ht="16.5" customHeight="1">
      <c r="A2576" s="39"/>
      <c r="B2576" s="40"/>
      <c r="C2576" s="289" t="s">
        <v>2179</v>
      </c>
      <c r="D2576" s="289" t="s">
        <v>547</v>
      </c>
      <c r="E2576" s="290" t="s">
        <v>2180</v>
      </c>
      <c r="F2576" s="291" t="s">
        <v>2181</v>
      </c>
      <c r="G2576" s="292" t="s">
        <v>252</v>
      </c>
      <c r="H2576" s="293">
        <v>247.982</v>
      </c>
      <c r="I2576" s="294"/>
      <c r="J2576" s="295">
        <f>ROUND(I2576*H2576,2)</f>
        <v>0</v>
      </c>
      <c r="K2576" s="291" t="s">
        <v>225</v>
      </c>
      <c r="L2576" s="296"/>
      <c r="M2576" s="297" t="s">
        <v>1</v>
      </c>
      <c r="N2576" s="298" t="s">
        <v>41</v>
      </c>
      <c r="O2576" s="92"/>
      <c r="P2576" s="236">
        <f>O2576*H2576</f>
        <v>0</v>
      </c>
      <c r="Q2576" s="236">
        <v>0.00029999999999999997</v>
      </c>
      <c r="R2576" s="236">
        <f>Q2576*H2576</f>
        <v>0.074394599999999991</v>
      </c>
      <c r="S2576" s="236">
        <v>0</v>
      </c>
      <c r="T2576" s="237">
        <f>S2576*H2576</f>
        <v>0</v>
      </c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39"/>
      <c r="AE2576" s="39"/>
      <c r="AR2576" s="238" t="s">
        <v>540</v>
      </c>
      <c r="AT2576" s="238" t="s">
        <v>547</v>
      </c>
      <c r="AU2576" s="238" t="s">
        <v>85</v>
      </c>
      <c r="AY2576" s="18" t="s">
        <v>176</v>
      </c>
      <c r="BE2576" s="239">
        <f>IF(N2576="základní",J2576,0)</f>
        <v>0</v>
      </c>
      <c r="BF2576" s="239">
        <f>IF(N2576="snížená",J2576,0)</f>
        <v>0</v>
      </c>
      <c r="BG2576" s="239">
        <f>IF(N2576="zákl. přenesená",J2576,0)</f>
        <v>0</v>
      </c>
      <c r="BH2576" s="239">
        <f>IF(N2576="sníž. přenesená",J2576,0)</f>
        <v>0</v>
      </c>
      <c r="BI2576" s="239">
        <f>IF(N2576="nulová",J2576,0)</f>
        <v>0</v>
      </c>
      <c r="BJ2576" s="18" t="s">
        <v>83</v>
      </c>
      <c r="BK2576" s="239">
        <f>ROUND(I2576*H2576,2)</f>
        <v>0</v>
      </c>
      <c r="BL2576" s="18" t="s">
        <v>324</v>
      </c>
      <c r="BM2576" s="238" t="s">
        <v>2182</v>
      </c>
    </row>
    <row r="2577" s="13" customFormat="1">
      <c r="A2577" s="13"/>
      <c r="B2577" s="240"/>
      <c r="C2577" s="241"/>
      <c r="D2577" s="242" t="s">
        <v>185</v>
      </c>
      <c r="E2577" s="243" t="s">
        <v>1</v>
      </c>
      <c r="F2577" s="244" t="s">
        <v>207</v>
      </c>
      <c r="G2577" s="241"/>
      <c r="H2577" s="243" t="s">
        <v>1</v>
      </c>
      <c r="I2577" s="245"/>
      <c r="J2577" s="241"/>
      <c r="K2577" s="241"/>
      <c r="L2577" s="246"/>
      <c r="M2577" s="247"/>
      <c r="N2577" s="248"/>
      <c r="O2577" s="248"/>
      <c r="P2577" s="248"/>
      <c r="Q2577" s="248"/>
      <c r="R2577" s="248"/>
      <c r="S2577" s="248"/>
      <c r="T2577" s="24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50" t="s">
        <v>185</v>
      </c>
      <c r="AU2577" s="250" t="s">
        <v>85</v>
      </c>
      <c r="AV2577" s="13" t="s">
        <v>83</v>
      </c>
      <c r="AW2577" s="13" t="s">
        <v>34</v>
      </c>
      <c r="AX2577" s="13" t="s">
        <v>76</v>
      </c>
      <c r="AY2577" s="250" t="s">
        <v>176</v>
      </c>
    </row>
    <row r="2578" s="13" customFormat="1">
      <c r="A2578" s="13"/>
      <c r="B2578" s="240"/>
      <c r="C2578" s="241"/>
      <c r="D2578" s="242" t="s">
        <v>185</v>
      </c>
      <c r="E2578" s="243" t="s">
        <v>1</v>
      </c>
      <c r="F2578" s="244" t="s">
        <v>281</v>
      </c>
      <c r="G2578" s="241"/>
      <c r="H2578" s="243" t="s">
        <v>1</v>
      </c>
      <c r="I2578" s="245"/>
      <c r="J2578" s="241"/>
      <c r="K2578" s="241"/>
      <c r="L2578" s="246"/>
      <c r="M2578" s="247"/>
      <c r="N2578" s="248"/>
      <c r="O2578" s="248"/>
      <c r="P2578" s="248"/>
      <c r="Q2578" s="248"/>
      <c r="R2578" s="248"/>
      <c r="S2578" s="248"/>
      <c r="T2578" s="249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50" t="s">
        <v>185</v>
      </c>
      <c r="AU2578" s="250" t="s">
        <v>85</v>
      </c>
      <c r="AV2578" s="13" t="s">
        <v>83</v>
      </c>
      <c r="AW2578" s="13" t="s">
        <v>34</v>
      </c>
      <c r="AX2578" s="13" t="s">
        <v>76</v>
      </c>
      <c r="AY2578" s="250" t="s">
        <v>176</v>
      </c>
    </row>
    <row r="2579" s="13" customFormat="1">
      <c r="A2579" s="13"/>
      <c r="B2579" s="240"/>
      <c r="C2579" s="241"/>
      <c r="D2579" s="242" t="s">
        <v>185</v>
      </c>
      <c r="E2579" s="243" t="s">
        <v>1</v>
      </c>
      <c r="F2579" s="244" t="s">
        <v>188</v>
      </c>
      <c r="G2579" s="241"/>
      <c r="H2579" s="243" t="s">
        <v>1</v>
      </c>
      <c r="I2579" s="245"/>
      <c r="J2579" s="241"/>
      <c r="K2579" s="241"/>
      <c r="L2579" s="246"/>
      <c r="M2579" s="247"/>
      <c r="N2579" s="248"/>
      <c r="O2579" s="248"/>
      <c r="P2579" s="248"/>
      <c r="Q2579" s="248"/>
      <c r="R2579" s="248"/>
      <c r="S2579" s="248"/>
      <c r="T2579" s="24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50" t="s">
        <v>185</v>
      </c>
      <c r="AU2579" s="250" t="s">
        <v>85</v>
      </c>
      <c r="AV2579" s="13" t="s">
        <v>83</v>
      </c>
      <c r="AW2579" s="13" t="s">
        <v>34</v>
      </c>
      <c r="AX2579" s="13" t="s">
        <v>76</v>
      </c>
      <c r="AY2579" s="250" t="s">
        <v>176</v>
      </c>
    </row>
    <row r="2580" s="13" customFormat="1">
      <c r="A2580" s="13"/>
      <c r="B2580" s="240"/>
      <c r="C2580" s="241"/>
      <c r="D2580" s="242" t="s">
        <v>185</v>
      </c>
      <c r="E2580" s="243" t="s">
        <v>1</v>
      </c>
      <c r="F2580" s="244" t="s">
        <v>467</v>
      </c>
      <c r="G2580" s="241"/>
      <c r="H2580" s="243" t="s">
        <v>1</v>
      </c>
      <c r="I2580" s="245"/>
      <c r="J2580" s="241"/>
      <c r="K2580" s="241"/>
      <c r="L2580" s="246"/>
      <c r="M2580" s="247"/>
      <c r="N2580" s="248"/>
      <c r="O2580" s="248"/>
      <c r="P2580" s="248"/>
      <c r="Q2580" s="248"/>
      <c r="R2580" s="248"/>
      <c r="S2580" s="248"/>
      <c r="T2580" s="24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50" t="s">
        <v>185</v>
      </c>
      <c r="AU2580" s="250" t="s">
        <v>85</v>
      </c>
      <c r="AV2580" s="13" t="s">
        <v>83</v>
      </c>
      <c r="AW2580" s="13" t="s">
        <v>34</v>
      </c>
      <c r="AX2580" s="13" t="s">
        <v>76</v>
      </c>
      <c r="AY2580" s="250" t="s">
        <v>176</v>
      </c>
    </row>
    <row r="2581" s="13" customFormat="1">
      <c r="A2581" s="13"/>
      <c r="B2581" s="240"/>
      <c r="C2581" s="241"/>
      <c r="D2581" s="242" t="s">
        <v>185</v>
      </c>
      <c r="E2581" s="243" t="s">
        <v>1</v>
      </c>
      <c r="F2581" s="244" t="s">
        <v>397</v>
      </c>
      <c r="G2581" s="241"/>
      <c r="H2581" s="243" t="s">
        <v>1</v>
      </c>
      <c r="I2581" s="245"/>
      <c r="J2581" s="241"/>
      <c r="K2581" s="241"/>
      <c r="L2581" s="246"/>
      <c r="M2581" s="247"/>
      <c r="N2581" s="248"/>
      <c r="O2581" s="248"/>
      <c r="P2581" s="248"/>
      <c r="Q2581" s="248"/>
      <c r="R2581" s="248"/>
      <c r="S2581" s="248"/>
      <c r="T2581" s="24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50" t="s">
        <v>185</v>
      </c>
      <c r="AU2581" s="250" t="s">
        <v>85</v>
      </c>
      <c r="AV2581" s="13" t="s">
        <v>83</v>
      </c>
      <c r="AW2581" s="13" t="s">
        <v>34</v>
      </c>
      <c r="AX2581" s="13" t="s">
        <v>76</v>
      </c>
      <c r="AY2581" s="250" t="s">
        <v>176</v>
      </c>
    </row>
    <row r="2582" s="14" customFormat="1">
      <c r="A2582" s="14"/>
      <c r="B2582" s="251"/>
      <c r="C2582" s="252"/>
      <c r="D2582" s="242" t="s">
        <v>185</v>
      </c>
      <c r="E2582" s="253" t="s">
        <v>1</v>
      </c>
      <c r="F2582" s="254" t="s">
        <v>468</v>
      </c>
      <c r="G2582" s="252"/>
      <c r="H2582" s="255">
        <v>6.7800000000000002</v>
      </c>
      <c r="I2582" s="256"/>
      <c r="J2582" s="252"/>
      <c r="K2582" s="252"/>
      <c r="L2582" s="257"/>
      <c r="M2582" s="258"/>
      <c r="N2582" s="259"/>
      <c r="O2582" s="259"/>
      <c r="P2582" s="259"/>
      <c r="Q2582" s="259"/>
      <c r="R2582" s="259"/>
      <c r="S2582" s="259"/>
      <c r="T2582" s="260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61" t="s">
        <v>185</v>
      </c>
      <c r="AU2582" s="261" t="s">
        <v>85</v>
      </c>
      <c r="AV2582" s="14" t="s">
        <v>85</v>
      </c>
      <c r="AW2582" s="14" t="s">
        <v>34</v>
      </c>
      <c r="AX2582" s="14" t="s">
        <v>76</v>
      </c>
      <c r="AY2582" s="261" t="s">
        <v>176</v>
      </c>
    </row>
    <row r="2583" s="14" customFormat="1">
      <c r="A2583" s="14"/>
      <c r="B2583" s="251"/>
      <c r="C2583" s="252"/>
      <c r="D2583" s="242" t="s">
        <v>185</v>
      </c>
      <c r="E2583" s="253" t="s">
        <v>1</v>
      </c>
      <c r="F2583" s="254" t="s">
        <v>469</v>
      </c>
      <c r="G2583" s="252"/>
      <c r="H2583" s="255">
        <v>12.92</v>
      </c>
      <c r="I2583" s="256"/>
      <c r="J2583" s="252"/>
      <c r="K2583" s="252"/>
      <c r="L2583" s="257"/>
      <c r="M2583" s="258"/>
      <c r="N2583" s="259"/>
      <c r="O2583" s="259"/>
      <c r="P2583" s="259"/>
      <c r="Q2583" s="259"/>
      <c r="R2583" s="259"/>
      <c r="S2583" s="259"/>
      <c r="T2583" s="260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61" t="s">
        <v>185</v>
      </c>
      <c r="AU2583" s="261" t="s">
        <v>85</v>
      </c>
      <c r="AV2583" s="14" t="s">
        <v>85</v>
      </c>
      <c r="AW2583" s="14" t="s">
        <v>34</v>
      </c>
      <c r="AX2583" s="14" t="s">
        <v>76</v>
      </c>
      <c r="AY2583" s="261" t="s">
        <v>176</v>
      </c>
    </row>
    <row r="2584" s="14" customFormat="1">
      <c r="A2584" s="14"/>
      <c r="B2584" s="251"/>
      <c r="C2584" s="252"/>
      <c r="D2584" s="242" t="s">
        <v>185</v>
      </c>
      <c r="E2584" s="253" t="s">
        <v>1</v>
      </c>
      <c r="F2584" s="254" t="s">
        <v>470</v>
      </c>
      <c r="G2584" s="252"/>
      <c r="H2584" s="255">
        <v>21.73</v>
      </c>
      <c r="I2584" s="256"/>
      <c r="J2584" s="252"/>
      <c r="K2584" s="252"/>
      <c r="L2584" s="257"/>
      <c r="M2584" s="258"/>
      <c r="N2584" s="259"/>
      <c r="O2584" s="259"/>
      <c r="P2584" s="259"/>
      <c r="Q2584" s="259"/>
      <c r="R2584" s="259"/>
      <c r="S2584" s="259"/>
      <c r="T2584" s="260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61" t="s">
        <v>185</v>
      </c>
      <c r="AU2584" s="261" t="s">
        <v>85</v>
      </c>
      <c r="AV2584" s="14" t="s">
        <v>85</v>
      </c>
      <c r="AW2584" s="14" t="s">
        <v>34</v>
      </c>
      <c r="AX2584" s="14" t="s">
        <v>76</v>
      </c>
      <c r="AY2584" s="261" t="s">
        <v>176</v>
      </c>
    </row>
    <row r="2585" s="14" customFormat="1">
      <c r="A2585" s="14"/>
      <c r="B2585" s="251"/>
      <c r="C2585" s="252"/>
      <c r="D2585" s="242" t="s">
        <v>185</v>
      </c>
      <c r="E2585" s="253" t="s">
        <v>1</v>
      </c>
      <c r="F2585" s="254" t="s">
        <v>471</v>
      </c>
      <c r="G2585" s="252"/>
      <c r="H2585" s="255">
        <v>8.7200000000000006</v>
      </c>
      <c r="I2585" s="256"/>
      <c r="J2585" s="252"/>
      <c r="K2585" s="252"/>
      <c r="L2585" s="257"/>
      <c r="M2585" s="258"/>
      <c r="N2585" s="259"/>
      <c r="O2585" s="259"/>
      <c r="P2585" s="259"/>
      <c r="Q2585" s="259"/>
      <c r="R2585" s="259"/>
      <c r="S2585" s="259"/>
      <c r="T2585" s="260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1" t="s">
        <v>185</v>
      </c>
      <c r="AU2585" s="261" t="s">
        <v>85</v>
      </c>
      <c r="AV2585" s="14" t="s">
        <v>85</v>
      </c>
      <c r="AW2585" s="14" t="s">
        <v>34</v>
      </c>
      <c r="AX2585" s="14" t="s">
        <v>76</v>
      </c>
      <c r="AY2585" s="261" t="s">
        <v>176</v>
      </c>
    </row>
    <row r="2586" s="14" customFormat="1">
      <c r="A2586" s="14"/>
      <c r="B2586" s="251"/>
      <c r="C2586" s="252"/>
      <c r="D2586" s="242" t="s">
        <v>185</v>
      </c>
      <c r="E2586" s="253" t="s">
        <v>1</v>
      </c>
      <c r="F2586" s="254" t="s">
        <v>472</v>
      </c>
      <c r="G2586" s="252"/>
      <c r="H2586" s="255">
        <v>15.109999999999999</v>
      </c>
      <c r="I2586" s="256"/>
      <c r="J2586" s="252"/>
      <c r="K2586" s="252"/>
      <c r="L2586" s="257"/>
      <c r="M2586" s="258"/>
      <c r="N2586" s="259"/>
      <c r="O2586" s="259"/>
      <c r="P2586" s="259"/>
      <c r="Q2586" s="259"/>
      <c r="R2586" s="259"/>
      <c r="S2586" s="259"/>
      <c r="T2586" s="260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61" t="s">
        <v>185</v>
      </c>
      <c r="AU2586" s="261" t="s">
        <v>85</v>
      </c>
      <c r="AV2586" s="14" t="s">
        <v>85</v>
      </c>
      <c r="AW2586" s="14" t="s">
        <v>34</v>
      </c>
      <c r="AX2586" s="14" t="s">
        <v>76</v>
      </c>
      <c r="AY2586" s="261" t="s">
        <v>176</v>
      </c>
    </row>
    <row r="2587" s="15" customFormat="1">
      <c r="A2587" s="15"/>
      <c r="B2587" s="267"/>
      <c r="C2587" s="268"/>
      <c r="D2587" s="242" t="s">
        <v>185</v>
      </c>
      <c r="E2587" s="269" t="s">
        <v>1</v>
      </c>
      <c r="F2587" s="270" t="s">
        <v>291</v>
      </c>
      <c r="G2587" s="268"/>
      <c r="H2587" s="271">
        <v>65.260000000000005</v>
      </c>
      <c r="I2587" s="272"/>
      <c r="J2587" s="268"/>
      <c r="K2587" s="268"/>
      <c r="L2587" s="273"/>
      <c r="M2587" s="274"/>
      <c r="N2587" s="275"/>
      <c r="O2587" s="275"/>
      <c r="P2587" s="275"/>
      <c r="Q2587" s="275"/>
      <c r="R2587" s="275"/>
      <c r="S2587" s="275"/>
      <c r="T2587" s="276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77" t="s">
        <v>185</v>
      </c>
      <c r="AU2587" s="277" t="s">
        <v>85</v>
      </c>
      <c r="AV2587" s="15" t="s">
        <v>177</v>
      </c>
      <c r="AW2587" s="15" t="s">
        <v>34</v>
      </c>
      <c r="AX2587" s="15" t="s">
        <v>76</v>
      </c>
      <c r="AY2587" s="277" t="s">
        <v>176</v>
      </c>
    </row>
    <row r="2588" s="13" customFormat="1">
      <c r="A2588" s="13"/>
      <c r="B2588" s="240"/>
      <c r="C2588" s="241"/>
      <c r="D2588" s="242" t="s">
        <v>185</v>
      </c>
      <c r="E2588" s="243" t="s">
        <v>1</v>
      </c>
      <c r="F2588" s="244" t="s">
        <v>403</v>
      </c>
      <c r="G2588" s="241"/>
      <c r="H2588" s="243" t="s">
        <v>1</v>
      </c>
      <c r="I2588" s="245"/>
      <c r="J2588" s="241"/>
      <c r="K2588" s="241"/>
      <c r="L2588" s="246"/>
      <c r="M2588" s="247"/>
      <c r="N2588" s="248"/>
      <c r="O2588" s="248"/>
      <c r="P2588" s="248"/>
      <c r="Q2588" s="248"/>
      <c r="R2588" s="248"/>
      <c r="S2588" s="248"/>
      <c r="T2588" s="24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50" t="s">
        <v>185</v>
      </c>
      <c r="AU2588" s="250" t="s">
        <v>85</v>
      </c>
      <c r="AV2588" s="13" t="s">
        <v>83</v>
      </c>
      <c r="AW2588" s="13" t="s">
        <v>34</v>
      </c>
      <c r="AX2588" s="13" t="s">
        <v>76</v>
      </c>
      <c r="AY2588" s="250" t="s">
        <v>176</v>
      </c>
    </row>
    <row r="2589" s="14" customFormat="1">
      <c r="A2589" s="14"/>
      <c r="B2589" s="251"/>
      <c r="C2589" s="252"/>
      <c r="D2589" s="242" t="s">
        <v>185</v>
      </c>
      <c r="E2589" s="253" t="s">
        <v>1</v>
      </c>
      <c r="F2589" s="254" t="s">
        <v>473</v>
      </c>
      <c r="G2589" s="252"/>
      <c r="H2589" s="255">
        <v>18.920000000000002</v>
      </c>
      <c r="I2589" s="256"/>
      <c r="J2589" s="252"/>
      <c r="K2589" s="252"/>
      <c r="L2589" s="257"/>
      <c r="M2589" s="258"/>
      <c r="N2589" s="259"/>
      <c r="O2589" s="259"/>
      <c r="P2589" s="259"/>
      <c r="Q2589" s="259"/>
      <c r="R2589" s="259"/>
      <c r="S2589" s="259"/>
      <c r="T2589" s="260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61" t="s">
        <v>185</v>
      </c>
      <c r="AU2589" s="261" t="s">
        <v>85</v>
      </c>
      <c r="AV2589" s="14" t="s">
        <v>85</v>
      </c>
      <c r="AW2589" s="14" t="s">
        <v>34</v>
      </c>
      <c r="AX2589" s="14" t="s">
        <v>76</v>
      </c>
      <c r="AY2589" s="261" t="s">
        <v>176</v>
      </c>
    </row>
    <row r="2590" s="14" customFormat="1">
      <c r="A2590" s="14"/>
      <c r="B2590" s="251"/>
      <c r="C2590" s="252"/>
      <c r="D2590" s="242" t="s">
        <v>185</v>
      </c>
      <c r="E2590" s="253" t="s">
        <v>1</v>
      </c>
      <c r="F2590" s="254" t="s">
        <v>474</v>
      </c>
      <c r="G2590" s="252"/>
      <c r="H2590" s="255">
        <v>15.279999999999999</v>
      </c>
      <c r="I2590" s="256"/>
      <c r="J2590" s="252"/>
      <c r="K2590" s="252"/>
      <c r="L2590" s="257"/>
      <c r="M2590" s="258"/>
      <c r="N2590" s="259"/>
      <c r="O2590" s="259"/>
      <c r="P2590" s="259"/>
      <c r="Q2590" s="259"/>
      <c r="R2590" s="259"/>
      <c r="S2590" s="259"/>
      <c r="T2590" s="260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61" t="s">
        <v>185</v>
      </c>
      <c r="AU2590" s="261" t="s">
        <v>85</v>
      </c>
      <c r="AV2590" s="14" t="s">
        <v>85</v>
      </c>
      <c r="AW2590" s="14" t="s">
        <v>34</v>
      </c>
      <c r="AX2590" s="14" t="s">
        <v>76</v>
      </c>
      <c r="AY2590" s="261" t="s">
        <v>176</v>
      </c>
    </row>
    <row r="2591" s="14" customFormat="1">
      <c r="A2591" s="14"/>
      <c r="B2591" s="251"/>
      <c r="C2591" s="252"/>
      <c r="D2591" s="242" t="s">
        <v>185</v>
      </c>
      <c r="E2591" s="253" t="s">
        <v>1</v>
      </c>
      <c r="F2591" s="254" t="s">
        <v>475</v>
      </c>
      <c r="G2591" s="252"/>
      <c r="H2591" s="255">
        <v>7.3799999999999999</v>
      </c>
      <c r="I2591" s="256"/>
      <c r="J2591" s="252"/>
      <c r="K2591" s="252"/>
      <c r="L2591" s="257"/>
      <c r="M2591" s="258"/>
      <c r="N2591" s="259"/>
      <c r="O2591" s="259"/>
      <c r="P2591" s="259"/>
      <c r="Q2591" s="259"/>
      <c r="R2591" s="259"/>
      <c r="S2591" s="259"/>
      <c r="T2591" s="260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61" t="s">
        <v>185</v>
      </c>
      <c r="AU2591" s="261" t="s">
        <v>85</v>
      </c>
      <c r="AV2591" s="14" t="s">
        <v>85</v>
      </c>
      <c r="AW2591" s="14" t="s">
        <v>34</v>
      </c>
      <c r="AX2591" s="14" t="s">
        <v>76</v>
      </c>
      <c r="AY2591" s="261" t="s">
        <v>176</v>
      </c>
    </row>
    <row r="2592" s="15" customFormat="1">
      <c r="A2592" s="15"/>
      <c r="B2592" s="267"/>
      <c r="C2592" s="268"/>
      <c r="D2592" s="242" t="s">
        <v>185</v>
      </c>
      <c r="E2592" s="269" t="s">
        <v>1</v>
      </c>
      <c r="F2592" s="270" t="s">
        <v>291</v>
      </c>
      <c r="G2592" s="268"/>
      <c r="H2592" s="271">
        <v>41.579999999999998</v>
      </c>
      <c r="I2592" s="272"/>
      <c r="J2592" s="268"/>
      <c r="K2592" s="268"/>
      <c r="L2592" s="273"/>
      <c r="M2592" s="274"/>
      <c r="N2592" s="275"/>
      <c r="O2592" s="275"/>
      <c r="P2592" s="275"/>
      <c r="Q2592" s="275"/>
      <c r="R2592" s="275"/>
      <c r="S2592" s="275"/>
      <c r="T2592" s="276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T2592" s="277" t="s">
        <v>185</v>
      </c>
      <c r="AU2592" s="277" t="s">
        <v>85</v>
      </c>
      <c r="AV2592" s="15" t="s">
        <v>177</v>
      </c>
      <c r="AW2592" s="15" t="s">
        <v>34</v>
      </c>
      <c r="AX2592" s="15" t="s">
        <v>76</v>
      </c>
      <c r="AY2592" s="277" t="s">
        <v>176</v>
      </c>
    </row>
    <row r="2593" s="13" customFormat="1">
      <c r="A2593" s="13"/>
      <c r="B2593" s="240"/>
      <c r="C2593" s="241"/>
      <c r="D2593" s="242" t="s">
        <v>185</v>
      </c>
      <c r="E2593" s="243" t="s">
        <v>1</v>
      </c>
      <c r="F2593" s="244" t="s">
        <v>407</v>
      </c>
      <c r="G2593" s="241"/>
      <c r="H2593" s="243" t="s">
        <v>1</v>
      </c>
      <c r="I2593" s="245"/>
      <c r="J2593" s="241"/>
      <c r="K2593" s="241"/>
      <c r="L2593" s="246"/>
      <c r="M2593" s="247"/>
      <c r="N2593" s="248"/>
      <c r="O2593" s="248"/>
      <c r="P2593" s="248"/>
      <c r="Q2593" s="248"/>
      <c r="R2593" s="248"/>
      <c r="S2593" s="248"/>
      <c r="T2593" s="24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50" t="s">
        <v>185</v>
      </c>
      <c r="AU2593" s="250" t="s">
        <v>85</v>
      </c>
      <c r="AV2593" s="13" t="s">
        <v>83</v>
      </c>
      <c r="AW2593" s="13" t="s">
        <v>34</v>
      </c>
      <c r="AX2593" s="13" t="s">
        <v>76</v>
      </c>
      <c r="AY2593" s="250" t="s">
        <v>176</v>
      </c>
    </row>
    <row r="2594" s="14" customFormat="1">
      <c r="A2594" s="14"/>
      <c r="B2594" s="251"/>
      <c r="C2594" s="252"/>
      <c r="D2594" s="242" t="s">
        <v>185</v>
      </c>
      <c r="E2594" s="253" t="s">
        <v>1</v>
      </c>
      <c r="F2594" s="254" t="s">
        <v>476</v>
      </c>
      <c r="G2594" s="252"/>
      <c r="H2594" s="255">
        <v>6.5999999999999996</v>
      </c>
      <c r="I2594" s="256"/>
      <c r="J2594" s="252"/>
      <c r="K2594" s="252"/>
      <c r="L2594" s="257"/>
      <c r="M2594" s="258"/>
      <c r="N2594" s="259"/>
      <c r="O2594" s="259"/>
      <c r="P2594" s="259"/>
      <c r="Q2594" s="259"/>
      <c r="R2594" s="259"/>
      <c r="S2594" s="259"/>
      <c r="T2594" s="260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61" t="s">
        <v>185</v>
      </c>
      <c r="AU2594" s="261" t="s">
        <v>85</v>
      </c>
      <c r="AV2594" s="14" t="s">
        <v>85</v>
      </c>
      <c r="AW2594" s="14" t="s">
        <v>34</v>
      </c>
      <c r="AX2594" s="14" t="s">
        <v>76</v>
      </c>
      <c r="AY2594" s="261" t="s">
        <v>176</v>
      </c>
    </row>
    <row r="2595" s="15" customFormat="1">
      <c r="A2595" s="15"/>
      <c r="B2595" s="267"/>
      <c r="C2595" s="268"/>
      <c r="D2595" s="242" t="s">
        <v>185</v>
      </c>
      <c r="E2595" s="269" t="s">
        <v>1</v>
      </c>
      <c r="F2595" s="270" t="s">
        <v>291</v>
      </c>
      <c r="G2595" s="268"/>
      <c r="H2595" s="271">
        <v>6.5999999999999996</v>
      </c>
      <c r="I2595" s="272"/>
      <c r="J2595" s="268"/>
      <c r="K2595" s="268"/>
      <c r="L2595" s="273"/>
      <c r="M2595" s="274"/>
      <c r="N2595" s="275"/>
      <c r="O2595" s="275"/>
      <c r="P2595" s="275"/>
      <c r="Q2595" s="275"/>
      <c r="R2595" s="275"/>
      <c r="S2595" s="275"/>
      <c r="T2595" s="276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77" t="s">
        <v>185</v>
      </c>
      <c r="AU2595" s="277" t="s">
        <v>85</v>
      </c>
      <c r="AV2595" s="15" t="s">
        <v>177</v>
      </c>
      <c r="AW2595" s="15" t="s">
        <v>34</v>
      </c>
      <c r="AX2595" s="15" t="s">
        <v>76</v>
      </c>
      <c r="AY2595" s="277" t="s">
        <v>176</v>
      </c>
    </row>
    <row r="2596" s="13" customFormat="1">
      <c r="A2596" s="13"/>
      <c r="B2596" s="240"/>
      <c r="C2596" s="241"/>
      <c r="D2596" s="242" t="s">
        <v>185</v>
      </c>
      <c r="E2596" s="243" t="s">
        <v>1</v>
      </c>
      <c r="F2596" s="244" t="s">
        <v>477</v>
      </c>
      <c r="G2596" s="241"/>
      <c r="H2596" s="243" t="s">
        <v>1</v>
      </c>
      <c r="I2596" s="245"/>
      <c r="J2596" s="241"/>
      <c r="K2596" s="241"/>
      <c r="L2596" s="246"/>
      <c r="M2596" s="247"/>
      <c r="N2596" s="248"/>
      <c r="O2596" s="248"/>
      <c r="P2596" s="248"/>
      <c r="Q2596" s="248"/>
      <c r="R2596" s="248"/>
      <c r="S2596" s="248"/>
      <c r="T2596" s="24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50" t="s">
        <v>185</v>
      </c>
      <c r="AU2596" s="250" t="s">
        <v>85</v>
      </c>
      <c r="AV2596" s="13" t="s">
        <v>83</v>
      </c>
      <c r="AW2596" s="13" t="s">
        <v>34</v>
      </c>
      <c r="AX2596" s="13" t="s">
        <v>76</v>
      </c>
      <c r="AY2596" s="250" t="s">
        <v>176</v>
      </c>
    </row>
    <row r="2597" s="14" customFormat="1">
      <c r="A2597" s="14"/>
      <c r="B2597" s="251"/>
      <c r="C2597" s="252"/>
      <c r="D2597" s="242" t="s">
        <v>185</v>
      </c>
      <c r="E2597" s="253" t="s">
        <v>1</v>
      </c>
      <c r="F2597" s="254" t="s">
        <v>478</v>
      </c>
      <c r="G2597" s="252"/>
      <c r="H2597" s="255">
        <v>18.66</v>
      </c>
      <c r="I2597" s="256"/>
      <c r="J2597" s="252"/>
      <c r="K2597" s="252"/>
      <c r="L2597" s="257"/>
      <c r="M2597" s="258"/>
      <c r="N2597" s="259"/>
      <c r="O2597" s="259"/>
      <c r="P2597" s="259"/>
      <c r="Q2597" s="259"/>
      <c r="R2597" s="259"/>
      <c r="S2597" s="259"/>
      <c r="T2597" s="260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61" t="s">
        <v>185</v>
      </c>
      <c r="AU2597" s="261" t="s">
        <v>85</v>
      </c>
      <c r="AV2597" s="14" t="s">
        <v>85</v>
      </c>
      <c r="AW2597" s="14" t="s">
        <v>34</v>
      </c>
      <c r="AX2597" s="14" t="s">
        <v>76</v>
      </c>
      <c r="AY2597" s="261" t="s">
        <v>176</v>
      </c>
    </row>
    <row r="2598" s="14" customFormat="1">
      <c r="A2598" s="14"/>
      <c r="B2598" s="251"/>
      <c r="C2598" s="252"/>
      <c r="D2598" s="242" t="s">
        <v>185</v>
      </c>
      <c r="E2598" s="253" t="s">
        <v>1</v>
      </c>
      <c r="F2598" s="254" t="s">
        <v>479</v>
      </c>
      <c r="G2598" s="252"/>
      <c r="H2598" s="255">
        <v>20.350000000000001</v>
      </c>
      <c r="I2598" s="256"/>
      <c r="J2598" s="252"/>
      <c r="K2598" s="252"/>
      <c r="L2598" s="257"/>
      <c r="M2598" s="258"/>
      <c r="N2598" s="259"/>
      <c r="O2598" s="259"/>
      <c r="P2598" s="259"/>
      <c r="Q2598" s="259"/>
      <c r="R2598" s="259"/>
      <c r="S2598" s="259"/>
      <c r="T2598" s="260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1" t="s">
        <v>185</v>
      </c>
      <c r="AU2598" s="261" t="s">
        <v>85</v>
      </c>
      <c r="AV2598" s="14" t="s">
        <v>85</v>
      </c>
      <c r="AW2598" s="14" t="s">
        <v>34</v>
      </c>
      <c r="AX2598" s="14" t="s">
        <v>76</v>
      </c>
      <c r="AY2598" s="261" t="s">
        <v>176</v>
      </c>
    </row>
    <row r="2599" s="15" customFormat="1">
      <c r="A2599" s="15"/>
      <c r="B2599" s="267"/>
      <c r="C2599" s="268"/>
      <c r="D2599" s="242" t="s">
        <v>185</v>
      </c>
      <c r="E2599" s="269" t="s">
        <v>1</v>
      </c>
      <c r="F2599" s="270" t="s">
        <v>291</v>
      </c>
      <c r="G2599" s="268"/>
      <c r="H2599" s="271">
        <v>39.009999999999998</v>
      </c>
      <c r="I2599" s="272"/>
      <c r="J2599" s="268"/>
      <c r="K2599" s="268"/>
      <c r="L2599" s="273"/>
      <c r="M2599" s="274"/>
      <c r="N2599" s="275"/>
      <c r="O2599" s="275"/>
      <c r="P2599" s="275"/>
      <c r="Q2599" s="275"/>
      <c r="R2599" s="275"/>
      <c r="S2599" s="275"/>
      <c r="T2599" s="276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77" t="s">
        <v>185</v>
      </c>
      <c r="AU2599" s="277" t="s">
        <v>85</v>
      </c>
      <c r="AV2599" s="15" t="s">
        <v>177</v>
      </c>
      <c r="AW2599" s="15" t="s">
        <v>34</v>
      </c>
      <c r="AX2599" s="15" t="s">
        <v>76</v>
      </c>
      <c r="AY2599" s="277" t="s">
        <v>176</v>
      </c>
    </row>
    <row r="2600" s="13" customFormat="1">
      <c r="A2600" s="13"/>
      <c r="B2600" s="240"/>
      <c r="C2600" s="241"/>
      <c r="D2600" s="242" t="s">
        <v>185</v>
      </c>
      <c r="E2600" s="243" t="s">
        <v>1</v>
      </c>
      <c r="F2600" s="244" t="s">
        <v>480</v>
      </c>
      <c r="G2600" s="241"/>
      <c r="H2600" s="243" t="s">
        <v>1</v>
      </c>
      <c r="I2600" s="245"/>
      <c r="J2600" s="241"/>
      <c r="K2600" s="241"/>
      <c r="L2600" s="246"/>
      <c r="M2600" s="247"/>
      <c r="N2600" s="248"/>
      <c r="O2600" s="248"/>
      <c r="P2600" s="248"/>
      <c r="Q2600" s="248"/>
      <c r="R2600" s="248"/>
      <c r="S2600" s="248"/>
      <c r="T2600" s="24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50" t="s">
        <v>185</v>
      </c>
      <c r="AU2600" s="250" t="s">
        <v>85</v>
      </c>
      <c r="AV2600" s="13" t="s">
        <v>83</v>
      </c>
      <c r="AW2600" s="13" t="s">
        <v>34</v>
      </c>
      <c r="AX2600" s="13" t="s">
        <v>76</v>
      </c>
      <c r="AY2600" s="250" t="s">
        <v>176</v>
      </c>
    </row>
    <row r="2601" s="14" customFormat="1">
      <c r="A2601" s="14"/>
      <c r="B2601" s="251"/>
      <c r="C2601" s="252"/>
      <c r="D2601" s="242" t="s">
        <v>185</v>
      </c>
      <c r="E2601" s="253" t="s">
        <v>1</v>
      </c>
      <c r="F2601" s="254" t="s">
        <v>481</v>
      </c>
      <c r="G2601" s="252"/>
      <c r="H2601" s="255">
        <v>28.739999999999998</v>
      </c>
      <c r="I2601" s="256"/>
      <c r="J2601" s="252"/>
      <c r="K2601" s="252"/>
      <c r="L2601" s="257"/>
      <c r="M2601" s="258"/>
      <c r="N2601" s="259"/>
      <c r="O2601" s="259"/>
      <c r="P2601" s="259"/>
      <c r="Q2601" s="259"/>
      <c r="R2601" s="259"/>
      <c r="S2601" s="259"/>
      <c r="T2601" s="260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61" t="s">
        <v>185</v>
      </c>
      <c r="AU2601" s="261" t="s">
        <v>85</v>
      </c>
      <c r="AV2601" s="14" t="s">
        <v>85</v>
      </c>
      <c r="AW2601" s="14" t="s">
        <v>34</v>
      </c>
      <c r="AX2601" s="14" t="s">
        <v>76</v>
      </c>
      <c r="AY2601" s="261" t="s">
        <v>176</v>
      </c>
    </row>
    <row r="2602" s="14" customFormat="1">
      <c r="A2602" s="14"/>
      <c r="B2602" s="251"/>
      <c r="C2602" s="252"/>
      <c r="D2602" s="242" t="s">
        <v>185</v>
      </c>
      <c r="E2602" s="253" t="s">
        <v>1</v>
      </c>
      <c r="F2602" s="254" t="s">
        <v>482</v>
      </c>
      <c r="G2602" s="252"/>
      <c r="H2602" s="255">
        <v>17.52</v>
      </c>
      <c r="I2602" s="256"/>
      <c r="J2602" s="252"/>
      <c r="K2602" s="252"/>
      <c r="L2602" s="257"/>
      <c r="M2602" s="258"/>
      <c r="N2602" s="259"/>
      <c r="O2602" s="259"/>
      <c r="P2602" s="259"/>
      <c r="Q2602" s="259"/>
      <c r="R2602" s="259"/>
      <c r="S2602" s="259"/>
      <c r="T2602" s="260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61" t="s">
        <v>185</v>
      </c>
      <c r="AU2602" s="261" t="s">
        <v>85</v>
      </c>
      <c r="AV2602" s="14" t="s">
        <v>85</v>
      </c>
      <c r="AW2602" s="14" t="s">
        <v>34</v>
      </c>
      <c r="AX2602" s="14" t="s">
        <v>76</v>
      </c>
      <c r="AY2602" s="261" t="s">
        <v>176</v>
      </c>
    </row>
    <row r="2603" s="14" customFormat="1">
      <c r="A2603" s="14"/>
      <c r="B2603" s="251"/>
      <c r="C2603" s="252"/>
      <c r="D2603" s="242" t="s">
        <v>185</v>
      </c>
      <c r="E2603" s="253" t="s">
        <v>1</v>
      </c>
      <c r="F2603" s="254" t="s">
        <v>483</v>
      </c>
      <c r="G2603" s="252"/>
      <c r="H2603" s="255">
        <v>20.329999999999998</v>
      </c>
      <c r="I2603" s="256"/>
      <c r="J2603" s="252"/>
      <c r="K2603" s="252"/>
      <c r="L2603" s="257"/>
      <c r="M2603" s="258"/>
      <c r="N2603" s="259"/>
      <c r="O2603" s="259"/>
      <c r="P2603" s="259"/>
      <c r="Q2603" s="259"/>
      <c r="R2603" s="259"/>
      <c r="S2603" s="259"/>
      <c r="T2603" s="260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61" t="s">
        <v>185</v>
      </c>
      <c r="AU2603" s="261" t="s">
        <v>85</v>
      </c>
      <c r="AV2603" s="14" t="s">
        <v>85</v>
      </c>
      <c r="AW2603" s="14" t="s">
        <v>34</v>
      </c>
      <c r="AX2603" s="14" t="s">
        <v>76</v>
      </c>
      <c r="AY2603" s="261" t="s">
        <v>176</v>
      </c>
    </row>
    <row r="2604" s="14" customFormat="1">
      <c r="A2604" s="14"/>
      <c r="B2604" s="251"/>
      <c r="C2604" s="252"/>
      <c r="D2604" s="242" t="s">
        <v>185</v>
      </c>
      <c r="E2604" s="253" t="s">
        <v>1</v>
      </c>
      <c r="F2604" s="254" t="s">
        <v>484</v>
      </c>
      <c r="G2604" s="252"/>
      <c r="H2604" s="255">
        <v>17.859999999999999</v>
      </c>
      <c r="I2604" s="256"/>
      <c r="J2604" s="252"/>
      <c r="K2604" s="252"/>
      <c r="L2604" s="257"/>
      <c r="M2604" s="258"/>
      <c r="N2604" s="259"/>
      <c r="O2604" s="259"/>
      <c r="P2604" s="259"/>
      <c r="Q2604" s="259"/>
      <c r="R2604" s="259"/>
      <c r="S2604" s="259"/>
      <c r="T2604" s="260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61" t="s">
        <v>185</v>
      </c>
      <c r="AU2604" s="261" t="s">
        <v>85</v>
      </c>
      <c r="AV2604" s="14" t="s">
        <v>85</v>
      </c>
      <c r="AW2604" s="14" t="s">
        <v>34</v>
      </c>
      <c r="AX2604" s="14" t="s">
        <v>76</v>
      </c>
      <c r="AY2604" s="261" t="s">
        <v>176</v>
      </c>
    </row>
    <row r="2605" s="15" customFormat="1">
      <c r="A2605" s="15"/>
      <c r="B2605" s="267"/>
      <c r="C2605" s="268"/>
      <c r="D2605" s="242" t="s">
        <v>185</v>
      </c>
      <c r="E2605" s="269" t="s">
        <v>1</v>
      </c>
      <c r="F2605" s="270" t="s">
        <v>291</v>
      </c>
      <c r="G2605" s="268"/>
      <c r="H2605" s="271">
        <v>84.450000000000003</v>
      </c>
      <c r="I2605" s="272"/>
      <c r="J2605" s="268"/>
      <c r="K2605" s="268"/>
      <c r="L2605" s="273"/>
      <c r="M2605" s="274"/>
      <c r="N2605" s="275"/>
      <c r="O2605" s="275"/>
      <c r="P2605" s="275"/>
      <c r="Q2605" s="275"/>
      <c r="R2605" s="275"/>
      <c r="S2605" s="275"/>
      <c r="T2605" s="276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77" t="s">
        <v>185</v>
      </c>
      <c r="AU2605" s="277" t="s">
        <v>85</v>
      </c>
      <c r="AV2605" s="15" t="s">
        <v>177</v>
      </c>
      <c r="AW2605" s="15" t="s">
        <v>34</v>
      </c>
      <c r="AX2605" s="15" t="s">
        <v>76</v>
      </c>
      <c r="AY2605" s="277" t="s">
        <v>176</v>
      </c>
    </row>
    <row r="2606" s="13" customFormat="1">
      <c r="A2606" s="13"/>
      <c r="B2606" s="240"/>
      <c r="C2606" s="241"/>
      <c r="D2606" s="242" t="s">
        <v>185</v>
      </c>
      <c r="E2606" s="243" t="s">
        <v>1</v>
      </c>
      <c r="F2606" s="244" t="s">
        <v>485</v>
      </c>
      <c r="G2606" s="241"/>
      <c r="H2606" s="243" t="s">
        <v>1</v>
      </c>
      <c r="I2606" s="245"/>
      <c r="J2606" s="241"/>
      <c r="K2606" s="241"/>
      <c r="L2606" s="246"/>
      <c r="M2606" s="247"/>
      <c r="N2606" s="248"/>
      <c r="O2606" s="248"/>
      <c r="P2606" s="248"/>
      <c r="Q2606" s="248"/>
      <c r="R2606" s="248"/>
      <c r="S2606" s="248"/>
      <c r="T2606" s="249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50" t="s">
        <v>185</v>
      </c>
      <c r="AU2606" s="250" t="s">
        <v>85</v>
      </c>
      <c r="AV2606" s="13" t="s">
        <v>83</v>
      </c>
      <c r="AW2606" s="13" t="s">
        <v>34</v>
      </c>
      <c r="AX2606" s="13" t="s">
        <v>76</v>
      </c>
      <c r="AY2606" s="250" t="s">
        <v>176</v>
      </c>
    </row>
    <row r="2607" s="14" customFormat="1">
      <c r="A2607" s="14"/>
      <c r="B2607" s="251"/>
      <c r="C2607" s="252"/>
      <c r="D2607" s="242" t="s">
        <v>185</v>
      </c>
      <c r="E2607" s="253" t="s">
        <v>1</v>
      </c>
      <c r="F2607" s="254" t="s">
        <v>486</v>
      </c>
      <c r="G2607" s="252"/>
      <c r="H2607" s="255">
        <v>6.2199999999999998</v>
      </c>
      <c r="I2607" s="256"/>
      <c r="J2607" s="252"/>
      <c r="K2607" s="252"/>
      <c r="L2607" s="257"/>
      <c r="M2607" s="258"/>
      <c r="N2607" s="259"/>
      <c r="O2607" s="259"/>
      <c r="P2607" s="259"/>
      <c r="Q2607" s="259"/>
      <c r="R2607" s="259"/>
      <c r="S2607" s="259"/>
      <c r="T2607" s="260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61" t="s">
        <v>185</v>
      </c>
      <c r="AU2607" s="261" t="s">
        <v>85</v>
      </c>
      <c r="AV2607" s="14" t="s">
        <v>85</v>
      </c>
      <c r="AW2607" s="14" t="s">
        <v>34</v>
      </c>
      <c r="AX2607" s="14" t="s">
        <v>76</v>
      </c>
      <c r="AY2607" s="261" t="s">
        <v>176</v>
      </c>
    </row>
    <row r="2608" s="15" customFormat="1">
      <c r="A2608" s="15"/>
      <c r="B2608" s="267"/>
      <c r="C2608" s="268"/>
      <c r="D2608" s="242" t="s">
        <v>185</v>
      </c>
      <c r="E2608" s="269" t="s">
        <v>1</v>
      </c>
      <c r="F2608" s="270" t="s">
        <v>291</v>
      </c>
      <c r="G2608" s="268"/>
      <c r="H2608" s="271">
        <v>6.2199999999999998</v>
      </c>
      <c r="I2608" s="272"/>
      <c r="J2608" s="268"/>
      <c r="K2608" s="268"/>
      <c r="L2608" s="273"/>
      <c r="M2608" s="274"/>
      <c r="N2608" s="275"/>
      <c r="O2608" s="275"/>
      <c r="P2608" s="275"/>
      <c r="Q2608" s="275"/>
      <c r="R2608" s="275"/>
      <c r="S2608" s="275"/>
      <c r="T2608" s="276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77" t="s">
        <v>185</v>
      </c>
      <c r="AU2608" s="277" t="s">
        <v>85</v>
      </c>
      <c r="AV2608" s="15" t="s">
        <v>177</v>
      </c>
      <c r="AW2608" s="15" t="s">
        <v>34</v>
      </c>
      <c r="AX2608" s="15" t="s">
        <v>76</v>
      </c>
      <c r="AY2608" s="277" t="s">
        <v>176</v>
      </c>
    </row>
    <row r="2609" s="16" customFormat="1">
      <c r="A2609" s="16"/>
      <c r="B2609" s="278"/>
      <c r="C2609" s="279"/>
      <c r="D2609" s="242" t="s">
        <v>185</v>
      </c>
      <c r="E2609" s="280" t="s">
        <v>1</v>
      </c>
      <c r="F2609" s="281" t="s">
        <v>307</v>
      </c>
      <c r="G2609" s="279"/>
      <c r="H2609" s="282">
        <v>243.12000000000001</v>
      </c>
      <c r="I2609" s="283"/>
      <c r="J2609" s="279"/>
      <c r="K2609" s="279"/>
      <c r="L2609" s="284"/>
      <c r="M2609" s="285"/>
      <c r="N2609" s="286"/>
      <c r="O2609" s="286"/>
      <c r="P2609" s="286"/>
      <c r="Q2609" s="286"/>
      <c r="R2609" s="286"/>
      <c r="S2609" s="286"/>
      <c r="T2609" s="287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T2609" s="288" t="s">
        <v>185</v>
      </c>
      <c r="AU2609" s="288" t="s">
        <v>85</v>
      </c>
      <c r="AV2609" s="16" t="s">
        <v>183</v>
      </c>
      <c r="AW2609" s="16" t="s">
        <v>34</v>
      </c>
      <c r="AX2609" s="16" t="s">
        <v>83</v>
      </c>
      <c r="AY2609" s="288" t="s">
        <v>176</v>
      </c>
    </row>
    <row r="2610" s="14" customFormat="1">
      <c r="A2610" s="14"/>
      <c r="B2610" s="251"/>
      <c r="C2610" s="252"/>
      <c r="D2610" s="242" t="s">
        <v>185</v>
      </c>
      <c r="E2610" s="252"/>
      <c r="F2610" s="254" t="s">
        <v>2183</v>
      </c>
      <c r="G2610" s="252"/>
      <c r="H2610" s="255">
        <v>247.982</v>
      </c>
      <c r="I2610" s="256"/>
      <c r="J2610" s="252"/>
      <c r="K2610" s="252"/>
      <c r="L2610" s="257"/>
      <c r="M2610" s="258"/>
      <c r="N2610" s="259"/>
      <c r="O2610" s="259"/>
      <c r="P2610" s="259"/>
      <c r="Q2610" s="259"/>
      <c r="R2610" s="259"/>
      <c r="S2610" s="259"/>
      <c r="T2610" s="260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61" t="s">
        <v>185</v>
      </c>
      <c r="AU2610" s="261" t="s">
        <v>85</v>
      </c>
      <c r="AV2610" s="14" t="s">
        <v>85</v>
      </c>
      <c r="AW2610" s="14" t="s">
        <v>4</v>
      </c>
      <c r="AX2610" s="14" t="s">
        <v>83</v>
      </c>
      <c r="AY2610" s="261" t="s">
        <v>176</v>
      </c>
    </row>
    <row r="2611" s="2" customFormat="1" ht="16.5" customHeight="1">
      <c r="A2611" s="39"/>
      <c r="B2611" s="40"/>
      <c r="C2611" s="289" t="s">
        <v>2184</v>
      </c>
      <c r="D2611" s="289" t="s">
        <v>547</v>
      </c>
      <c r="E2611" s="290" t="s">
        <v>2185</v>
      </c>
      <c r="F2611" s="291" t="s">
        <v>2186</v>
      </c>
      <c r="G2611" s="292" t="s">
        <v>252</v>
      </c>
      <c r="H2611" s="293">
        <v>247.982</v>
      </c>
      <c r="I2611" s="294"/>
      <c r="J2611" s="295">
        <f>ROUND(I2611*H2611,2)</f>
        <v>0</v>
      </c>
      <c r="K2611" s="291" t="s">
        <v>225</v>
      </c>
      <c r="L2611" s="296"/>
      <c r="M2611" s="297" t="s">
        <v>1</v>
      </c>
      <c r="N2611" s="298" t="s">
        <v>41</v>
      </c>
      <c r="O2611" s="92"/>
      <c r="P2611" s="236">
        <f>O2611*H2611</f>
        <v>0</v>
      </c>
      <c r="Q2611" s="236">
        <v>0.00027</v>
      </c>
      <c r="R2611" s="236">
        <f>Q2611*H2611</f>
        <v>0.066955139999999996</v>
      </c>
      <c r="S2611" s="236">
        <v>0</v>
      </c>
      <c r="T2611" s="237">
        <f>S2611*H2611</f>
        <v>0</v>
      </c>
      <c r="U2611" s="39"/>
      <c r="V2611" s="39"/>
      <c r="W2611" s="39"/>
      <c r="X2611" s="39"/>
      <c r="Y2611" s="39"/>
      <c r="Z2611" s="39"/>
      <c r="AA2611" s="39"/>
      <c r="AB2611" s="39"/>
      <c r="AC2611" s="39"/>
      <c r="AD2611" s="39"/>
      <c r="AE2611" s="39"/>
      <c r="AR2611" s="238" t="s">
        <v>540</v>
      </c>
      <c r="AT2611" s="238" t="s">
        <v>547</v>
      </c>
      <c r="AU2611" s="238" t="s">
        <v>85</v>
      </c>
      <c r="AY2611" s="18" t="s">
        <v>176</v>
      </c>
      <c r="BE2611" s="239">
        <f>IF(N2611="základní",J2611,0)</f>
        <v>0</v>
      </c>
      <c r="BF2611" s="239">
        <f>IF(N2611="snížená",J2611,0)</f>
        <v>0</v>
      </c>
      <c r="BG2611" s="239">
        <f>IF(N2611="zákl. přenesená",J2611,0)</f>
        <v>0</v>
      </c>
      <c r="BH2611" s="239">
        <f>IF(N2611="sníž. přenesená",J2611,0)</f>
        <v>0</v>
      </c>
      <c r="BI2611" s="239">
        <f>IF(N2611="nulová",J2611,0)</f>
        <v>0</v>
      </c>
      <c r="BJ2611" s="18" t="s">
        <v>83</v>
      </c>
      <c r="BK2611" s="239">
        <f>ROUND(I2611*H2611,2)</f>
        <v>0</v>
      </c>
      <c r="BL2611" s="18" t="s">
        <v>324</v>
      </c>
      <c r="BM2611" s="238" t="s">
        <v>2187</v>
      </c>
    </row>
    <row r="2612" s="13" customFormat="1">
      <c r="A2612" s="13"/>
      <c r="B2612" s="240"/>
      <c r="C2612" s="241"/>
      <c r="D2612" s="242" t="s">
        <v>185</v>
      </c>
      <c r="E2612" s="243" t="s">
        <v>1</v>
      </c>
      <c r="F2612" s="244" t="s">
        <v>207</v>
      </c>
      <c r="G2612" s="241"/>
      <c r="H2612" s="243" t="s">
        <v>1</v>
      </c>
      <c r="I2612" s="245"/>
      <c r="J2612" s="241"/>
      <c r="K2612" s="241"/>
      <c r="L2612" s="246"/>
      <c r="M2612" s="247"/>
      <c r="N2612" s="248"/>
      <c r="O2612" s="248"/>
      <c r="P2612" s="248"/>
      <c r="Q2612" s="248"/>
      <c r="R2612" s="248"/>
      <c r="S2612" s="248"/>
      <c r="T2612" s="24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50" t="s">
        <v>185</v>
      </c>
      <c r="AU2612" s="250" t="s">
        <v>85</v>
      </c>
      <c r="AV2612" s="13" t="s">
        <v>83</v>
      </c>
      <c r="AW2612" s="13" t="s">
        <v>34</v>
      </c>
      <c r="AX2612" s="13" t="s">
        <v>76</v>
      </c>
      <c r="AY2612" s="250" t="s">
        <v>176</v>
      </c>
    </row>
    <row r="2613" s="13" customFormat="1">
      <c r="A2613" s="13"/>
      <c r="B2613" s="240"/>
      <c r="C2613" s="241"/>
      <c r="D2613" s="242" t="s">
        <v>185</v>
      </c>
      <c r="E2613" s="243" t="s">
        <v>1</v>
      </c>
      <c r="F2613" s="244" t="s">
        <v>281</v>
      </c>
      <c r="G2613" s="241"/>
      <c r="H2613" s="243" t="s">
        <v>1</v>
      </c>
      <c r="I2613" s="245"/>
      <c r="J2613" s="241"/>
      <c r="K2613" s="241"/>
      <c r="L2613" s="246"/>
      <c r="M2613" s="247"/>
      <c r="N2613" s="248"/>
      <c r="O2613" s="248"/>
      <c r="P2613" s="248"/>
      <c r="Q2613" s="248"/>
      <c r="R2613" s="248"/>
      <c r="S2613" s="248"/>
      <c r="T2613" s="249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50" t="s">
        <v>185</v>
      </c>
      <c r="AU2613" s="250" t="s">
        <v>85</v>
      </c>
      <c r="AV2613" s="13" t="s">
        <v>83</v>
      </c>
      <c r="AW2613" s="13" t="s">
        <v>34</v>
      </c>
      <c r="AX2613" s="13" t="s">
        <v>76</v>
      </c>
      <c r="AY2613" s="250" t="s">
        <v>176</v>
      </c>
    </row>
    <row r="2614" s="13" customFormat="1">
      <c r="A2614" s="13"/>
      <c r="B2614" s="240"/>
      <c r="C2614" s="241"/>
      <c r="D2614" s="242" t="s">
        <v>185</v>
      </c>
      <c r="E2614" s="243" t="s">
        <v>1</v>
      </c>
      <c r="F2614" s="244" t="s">
        <v>188</v>
      </c>
      <c r="G2614" s="241"/>
      <c r="H2614" s="243" t="s">
        <v>1</v>
      </c>
      <c r="I2614" s="245"/>
      <c r="J2614" s="241"/>
      <c r="K2614" s="241"/>
      <c r="L2614" s="246"/>
      <c r="M2614" s="247"/>
      <c r="N2614" s="248"/>
      <c r="O2614" s="248"/>
      <c r="P2614" s="248"/>
      <c r="Q2614" s="248"/>
      <c r="R2614" s="248"/>
      <c r="S2614" s="248"/>
      <c r="T2614" s="249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50" t="s">
        <v>185</v>
      </c>
      <c r="AU2614" s="250" t="s">
        <v>85</v>
      </c>
      <c r="AV2614" s="13" t="s">
        <v>83</v>
      </c>
      <c r="AW2614" s="13" t="s">
        <v>34</v>
      </c>
      <c r="AX2614" s="13" t="s">
        <v>76</v>
      </c>
      <c r="AY2614" s="250" t="s">
        <v>176</v>
      </c>
    </row>
    <row r="2615" s="13" customFormat="1">
      <c r="A2615" s="13"/>
      <c r="B2615" s="240"/>
      <c r="C2615" s="241"/>
      <c r="D2615" s="242" t="s">
        <v>185</v>
      </c>
      <c r="E2615" s="243" t="s">
        <v>1</v>
      </c>
      <c r="F2615" s="244" t="s">
        <v>467</v>
      </c>
      <c r="G2615" s="241"/>
      <c r="H2615" s="243" t="s">
        <v>1</v>
      </c>
      <c r="I2615" s="245"/>
      <c r="J2615" s="241"/>
      <c r="K2615" s="241"/>
      <c r="L2615" s="246"/>
      <c r="M2615" s="247"/>
      <c r="N2615" s="248"/>
      <c r="O2615" s="248"/>
      <c r="P2615" s="248"/>
      <c r="Q2615" s="248"/>
      <c r="R2615" s="248"/>
      <c r="S2615" s="248"/>
      <c r="T2615" s="249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50" t="s">
        <v>185</v>
      </c>
      <c r="AU2615" s="250" t="s">
        <v>85</v>
      </c>
      <c r="AV2615" s="13" t="s">
        <v>83</v>
      </c>
      <c r="AW2615" s="13" t="s">
        <v>34</v>
      </c>
      <c r="AX2615" s="13" t="s">
        <v>76</v>
      </c>
      <c r="AY2615" s="250" t="s">
        <v>176</v>
      </c>
    </row>
    <row r="2616" s="13" customFormat="1">
      <c r="A2616" s="13"/>
      <c r="B2616" s="240"/>
      <c r="C2616" s="241"/>
      <c r="D2616" s="242" t="s">
        <v>185</v>
      </c>
      <c r="E2616" s="243" t="s">
        <v>1</v>
      </c>
      <c r="F2616" s="244" t="s">
        <v>397</v>
      </c>
      <c r="G2616" s="241"/>
      <c r="H2616" s="243" t="s">
        <v>1</v>
      </c>
      <c r="I2616" s="245"/>
      <c r="J2616" s="241"/>
      <c r="K2616" s="241"/>
      <c r="L2616" s="246"/>
      <c r="M2616" s="247"/>
      <c r="N2616" s="248"/>
      <c r="O2616" s="248"/>
      <c r="P2616" s="248"/>
      <c r="Q2616" s="248"/>
      <c r="R2616" s="248"/>
      <c r="S2616" s="248"/>
      <c r="T2616" s="24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50" t="s">
        <v>185</v>
      </c>
      <c r="AU2616" s="250" t="s">
        <v>85</v>
      </c>
      <c r="AV2616" s="13" t="s">
        <v>83</v>
      </c>
      <c r="AW2616" s="13" t="s">
        <v>34</v>
      </c>
      <c r="AX2616" s="13" t="s">
        <v>76</v>
      </c>
      <c r="AY2616" s="250" t="s">
        <v>176</v>
      </c>
    </row>
    <row r="2617" s="14" customFormat="1">
      <c r="A2617" s="14"/>
      <c r="B2617" s="251"/>
      <c r="C2617" s="252"/>
      <c r="D2617" s="242" t="s">
        <v>185</v>
      </c>
      <c r="E2617" s="253" t="s">
        <v>1</v>
      </c>
      <c r="F2617" s="254" t="s">
        <v>468</v>
      </c>
      <c r="G2617" s="252"/>
      <c r="H2617" s="255">
        <v>6.7800000000000002</v>
      </c>
      <c r="I2617" s="256"/>
      <c r="J2617" s="252"/>
      <c r="K2617" s="252"/>
      <c r="L2617" s="257"/>
      <c r="M2617" s="258"/>
      <c r="N2617" s="259"/>
      <c r="O2617" s="259"/>
      <c r="P2617" s="259"/>
      <c r="Q2617" s="259"/>
      <c r="R2617" s="259"/>
      <c r="S2617" s="259"/>
      <c r="T2617" s="260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61" t="s">
        <v>185</v>
      </c>
      <c r="AU2617" s="261" t="s">
        <v>85</v>
      </c>
      <c r="AV2617" s="14" t="s">
        <v>85</v>
      </c>
      <c r="AW2617" s="14" t="s">
        <v>34</v>
      </c>
      <c r="AX2617" s="14" t="s">
        <v>76</v>
      </c>
      <c r="AY2617" s="261" t="s">
        <v>176</v>
      </c>
    </row>
    <row r="2618" s="14" customFormat="1">
      <c r="A2618" s="14"/>
      <c r="B2618" s="251"/>
      <c r="C2618" s="252"/>
      <c r="D2618" s="242" t="s">
        <v>185</v>
      </c>
      <c r="E2618" s="253" t="s">
        <v>1</v>
      </c>
      <c r="F2618" s="254" t="s">
        <v>469</v>
      </c>
      <c r="G2618" s="252"/>
      <c r="H2618" s="255">
        <v>12.92</v>
      </c>
      <c r="I2618" s="256"/>
      <c r="J2618" s="252"/>
      <c r="K2618" s="252"/>
      <c r="L2618" s="257"/>
      <c r="M2618" s="258"/>
      <c r="N2618" s="259"/>
      <c r="O2618" s="259"/>
      <c r="P2618" s="259"/>
      <c r="Q2618" s="259"/>
      <c r="R2618" s="259"/>
      <c r="S2618" s="259"/>
      <c r="T2618" s="260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61" t="s">
        <v>185</v>
      </c>
      <c r="AU2618" s="261" t="s">
        <v>85</v>
      </c>
      <c r="AV2618" s="14" t="s">
        <v>85</v>
      </c>
      <c r="AW2618" s="14" t="s">
        <v>34</v>
      </c>
      <c r="AX2618" s="14" t="s">
        <v>76</v>
      </c>
      <c r="AY2618" s="261" t="s">
        <v>176</v>
      </c>
    </row>
    <row r="2619" s="14" customFormat="1">
      <c r="A2619" s="14"/>
      <c r="B2619" s="251"/>
      <c r="C2619" s="252"/>
      <c r="D2619" s="242" t="s">
        <v>185</v>
      </c>
      <c r="E2619" s="253" t="s">
        <v>1</v>
      </c>
      <c r="F2619" s="254" t="s">
        <v>470</v>
      </c>
      <c r="G2619" s="252"/>
      <c r="H2619" s="255">
        <v>21.73</v>
      </c>
      <c r="I2619" s="256"/>
      <c r="J2619" s="252"/>
      <c r="K2619" s="252"/>
      <c r="L2619" s="257"/>
      <c r="M2619" s="258"/>
      <c r="N2619" s="259"/>
      <c r="O2619" s="259"/>
      <c r="P2619" s="259"/>
      <c r="Q2619" s="259"/>
      <c r="R2619" s="259"/>
      <c r="S2619" s="259"/>
      <c r="T2619" s="260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61" t="s">
        <v>185</v>
      </c>
      <c r="AU2619" s="261" t="s">
        <v>85</v>
      </c>
      <c r="AV2619" s="14" t="s">
        <v>85</v>
      </c>
      <c r="AW2619" s="14" t="s">
        <v>34</v>
      </c>
      <c r="AX2619" s="14" t="s">
        <v>76</v>
      </c>
      <c r="AY2619" s="261" t="s">
        <v>176</v>
      </c>
    </row>
    <row r="2620" s="14" customFormat="1">
      <c r="A2620" s="14"/>
      <c r="B2620" s="251"/>
      <c r="C2620" s="252"/>
      <c r="D2620" s="242" t="s">
        <v>185</v>
      </c>
      <c r="E2620" s="253" t="s">
        <v>1</v>
      </c>
      <c r="F2620" s="254" t="s">
        <v>471</v>
      </c>
      <c r="G2620" s="252"/>
      <c r="H2620" s="255">
        <v>8.7200000000000006</v>
      </c>
      <c r="I2620" s="256"/>
      <c r="J2620" s="252"/>
      <c r="K2620" s="252"/>
      <c r="L2620" s="257"/>
      <c r="M2620" s="258"/>
      <c r="N2620" s="259"/>
      <c r="O2620" s="259"/>
      <c r="P2620" s="259"/>
      <c r="Q2620" s="259"/>
      <c r="R2620" s="259"/>
      <c r="S2620" s="259"/>
      <c r="T2620" s="260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61" t="s">
        <v>185</v>
      </c>
      <c r="AU2620" s="261" t="s">
        <v>85</v>
      </c>
      <c r="AV2620" s="14" t="s">
        <v>85</v>
      </c>
      <c r="AW2620" s="14" t="s">
        <v>34</v>
      </c>
      <c r="AX2620" s="14" t="s">
        <v>76</v>
      </c>
      <c r="AY2620" s="261" t="s">
        <v>176</v>
      </c>
    </row>
    <row r="2621" s="14" customFormat="1">
      <c r="A2621" s="14"/>
      <c r="B2621" s="251"/>
      <c r="C2621" s="252"/>
      <c r="D2621" s="242" t="s">
        <v>185</v>
      </c>
      <c r="E2621" s="253" t="s">
        <v>1</v>
      </c>
      <c r="F2621" s="254" t="s">
        <v>472</v>
      </c>
      <c r="G2621" s="252"/>
      <c r="H2621" s="255">
        <v>15.109999999999999</v>
      </c>
      <c r="I2621" s="256"/>
      <c r="J2621" s="252"/>
      <c r="K2621" s="252"/>
      <c r="L2621" s="257"/>
      <c r="M2621" s="258"/>
      <c r="N2621" s="259"/>
      <c r="O2621" s="259"/>
      <c r="P2621" s="259"/>
      <c r="Q2621" s="259"/>
      <c r="R2621" s="259"/>
      <c r="S2621" s="259"/>
      <c r="T2621" s="260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61" t="s">
        <v>185</v>
      </c>
      <c r="AU2621" s="261" t="s">
        <v>85</v>
      </c>
      <c r="AV2621" s="14" t="s">
        <v>85</v>
      </c>
      <c r="AW2621" s="14" t="s">
        <v>34</v>
      </c>
      <c r="AX2621" s="14" t="s">
        <v>76</v>
      </c>
      <c r="AY2621" s="261" t="s">
        <v>176</v>
      </c>
    </row>
    <row r="2622" s="15" customFormat="1">
      <c r="A2622" s="15"/>
      <c r="B2622" s="267"/>
      <c r="C2622" s="268"/>
      <c r="D2622" s="242" t="s">
        <v>185</v>
      </c>
      <c r="E2622" s="269" t="s">
        <v>1</v>
      </c>
      <c r="F2622" s="270" t="s">
        <v>291</v>
      </c>
      <c r="G2622" s="268"/>
      <c r="H2622" s="271">
        <v>65.260000000000005</v>
      </c>
      <c r="I2622" s="272"/>
      <c r="J2622" s="268"/>
      <c r="K2622" s="268"/>
      <c r="L2622" s="273"/>
      <c r="M2622" s="274"/>
      <c r="N2622" s="275"/>
      <c r="O2622" s="275"/>
      <c r="P2622" s="275"/>
      <c r="Q2622" s="275"/>
      <c r="R2622" s="275"/>
      <c r="S2622" s="275"/>
      <c r="T2622" s="276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77" t="s">
        <v>185</v>
      </c>
      <c r="AU2622" s="277" t="s">
        <v>85</v>
      </c>
      <c r="AV2622" s="15" t="s">
        <v>177</v>
      </c>
      <c r="AW2622" s="15" t="s">
        <v>34</v>
      </c>
      <c r="AX2622" s="15" t="s">
        <v>76</v>
      </c>
      <c r="AY2622" s="277" t="s">
        <v>176</v>
      </c>
    </row>
    <row r="2623" s="13" customFormat="1">
      <c r="A2623" s="13"/>
      <c r="B2623" s="240"/>
      <c r="C2623" s="241"/>
      <c r="D2623" s="242" t="s">
        <v>185</v>
      </c>
      <c r="E2623" s="243" t="s">
        <v>1</v>
      </c>
      <c r="F2623" s="244" t="s">
        <v>403</v>
      </c>
      <c r="G2623" s="241"/>
      <c r="H2623" s="243" t="s">
        <v>1</v>
      </c>
      <c r="I2623" s="245"/>
      <c r="J2623" s="241"/>
      <c r="K2623" s="241"/>
      <c r="L2623" s="246"/>
      <c r="M2623" s="247"/>
      <c r="N2623" s="248"/>
      <c r="O2623" s="248"/>
      <c r="P2623" s="248"/>
      <c r="Q2623" s="248"/>
      <c r="R2623" s="248"/>
      <c r="S2623" s="248"/>
      <c r="T2623" s="24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50" t="s">
        <v>185</v>
      </c>
      <c r="AU2623" s="250" t="s">
        <v>85</v>
      </c>
      <c r="AV2623" s="13" t="s">
        <v>83</v>
      </c>
      <c r="AW2623" s="13" t="s">
        <v>34</v>
      </c>
      <c r="AX2623" s="13" t="s">
        <v>76</v>
      </c>
      <c r="AY2623" s="250" t="s">
        <v>176</v>
      </c>
    </row>
    <row r="2624" s="14" customFormat="1">
      <c r="A2624" s="14"/>
      <c r="B2624" s="251"/>
      <c r="C2624" s="252"/>
      <c r="D2624" s="242" t="s">
        <v>185</v>
      </c>
      <c r="E2624" s="253" t="s">
        <v>1</v>
      </c>
      <c r="F2624" s="254" t="s">
        <v>473</v>
      </c>
      <c r="G2624" s="252"/>
      <c r="H2624" s="255">
        <v>18.920000000000002</v>
      </c>
      <c r="I2624" s="256"/>
      <c r="J2624" s="252"/>
      <c r="K2624" s="252"/>
      <c r="L2624" s="257"/>
      <c r="M2624" s="258"/>
      <c r="N2624" s="259"/>
      <c r="O2624" s="259"/>
      <c r="P2624" s="259"/>
      <c r="Q2624" s="259"/>
      <c r="R2624" s="259"/>
      <c r="S2624" s="259"/>
      <c r="T2624" s="260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61" t="s">
        <v>185</v>
      </c>
      <c r="AU2624" s="261" t="s">
        <v>85</v>
      </c>
      <c r="AV2624" s="14" t="s">
        <v>85</v>
      </c>
      <c r="AW2624" s="14" t="s">
        <v>34</v>
      </c>
      <c r="AX2624" s="14" t="s">
        <v>76</v>
      </c>
      <c r="AY2624" s="261" t="s">
        <v>176</v>
      </c>
    </row>
    <row r="2625" s="14" customFormat="1">
      <c r="A2625" s="14"/>
      <c r="B2625" s="251"/>
      <c r="C2625" s="252"/>
      <c r="D2625" s="242" t="s">
        <v>185</v>
      </c>
      <c r="E2625" s="253" t="s">
        <v>1</v>
      </c>
      <c r="F2625" s="254" t="s">
        <v>474</v>
      </c>
      <c r="G2625" s="252"/>
      <c r="H2625" s="255">
        <v>15.279999999999999</v>
      </c>
      <c r="I2625" s="256"/>
      <c r="J2625" s="252"/>
      <c r="K2625" s="252"/>
      <c r="L2625" s="257"/>
      <c r="M2625" s="258"/>
      <c r="N2625" s="259"/>
      <c r="O2625" s="259"/>
      <c r="P2625" s="259"/>
      <c r="Q2625" s="259"/>
      <c r="R2625" s="259"/>
      <c r="S2625" s="259"/>
      <c r="T2625" s="260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61" t="s">
        <v>185</v>
      </c>
      <c r="AU2625" s="261" t="s">
        <v>85</v>
      </c>
      <c r="AV2625" s="14" t="s">
        <v>85</v>
      </c>
      <c r="AW2625" s="14" t="s">
        <v>34</v>
      </c>
      <c r="AX2625" s="14" t="s">
        <v>76</v>
      </c>
      <c r="AY2625" s="261" t="s">
        <v>176</v>
      </c>
    </row>
    <row r="2626" s="14" customFormat="1">
      <c r="A2626" s="14"/>
      <c r="B2626" s="251"/>
      <c r="C2626" s="252"/>
      <c r="D2626" s="242" t="s">
        <v>185</v>
      </c>
      <c r="E2626" s="253" t="s">
        <v>1</v>
      </c>
      <c r="F2626" s="254" t="s">
        <v>475</v>
      </c>
      <c r="G2626" s="252"/>
      <c r="H2626" s="255">
        <v>7.3799999999999999</v>
      </c>
      <c r="I2626" s="256"/>
      <c r="J2626" s="252"/>
      <c r="K2626" s="252"/>
      <c r="L2626" s="257"/>
      <c r="M2626" s="258"/>
      <c r="N2626" s="259"/>
      <c r="O2626" s="259"/>
      <c r="P2626" s="259"/>
      <c r="Q2626" s="259"/>
      <c r="R2626" s="259"/>
      <c r="S2626" s="259"/>
      <c r="T2626" s="260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61" t="s">
        <v>185</v>
      </c>
      <c r="AU2626" s="261" t="s">
        <v>85</v>
      </c>
      <c r="AV2626" s="14" t="s">
        <v>85</v>
      </c>
      <c r="AW2626" s="14" t="s">
        <v>34</v>
      </c>
      <c r="AX2626" s="14" t="s">
        <v>76</v>
      </c>
      <c r="AY2626" s="261" t="s">
        <v>176</v>
      </c>
    </row>
    <row r="2627" s="15" customFormat="1">
      <c r="A2627" s="15"/>
      <c r="B2627" s="267"/>
      <c r="C2627" s="268"/>
      <c r="D2627" s="242" t="s">
        <v>185</v>
      </c>
      <c r="E2627" s="269" t="s">
        <v>1</v>
      </c>
      <c r="F2627" s="270" t="s">
        <v>291</v>
      </c>
      <c r="G2627" s="268"/>
      <c r="H2627" s="271">
        <v>41.579999999999998</v>
      </c>
      <c r="I2627" s="272"/>
      <c r="J2627" s="268"/>
      <c r="K2627" s="268"/>
      <c r="L2627" s="273"/>
      <c r="M2627" s="274"/>
      <c r="N2627" s="275"/>
      <c r="O2627" s="275"/>
      <c r="P2627" s="275"/>
      <c r="Q2627" s="275"/>
      <c r="R2627" s="275"/>
      <c r="S2627" s="275"/>
      <c r="T2627" s="276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77" t="s">
        <v>185</v>
      </c>
      <c r="AU2627" s="277" t="s">
        <v>85</v>
      </c>
      <c r="AV2627" s="15" t="s">
        <v>177</v>
      </c>
      <c r="AW2627" s="15" t="s">
        <v>34</v>
      </c>
      <c r="AX2627" s="15" t="s">
        <v>76</v>
      </c>
      <c r="AY2627" s="277" t="s">
        <v>176</v>
      </c>
    </row>
    <row r="2628" s="13" customFormat="1">
      <c r="A2628" s="13"/>
      <c r="B2628" s="240"/>
      <c r="C2628" s="241"/>
      <c r="D2628" s="242" t="s">
        <v>185</v>
      </c>
      <c r="E2628" s="243" t="s">
        <v>1</v>
      </c>
      <c r="F2628" s="244" t="s">
        <v>407</v>
      </c>
      <c r="G2628" s="241"/>
      <c r="H2628" s="243" t="s">
        <v>1</v>
      </c>
      <c r="I2628" s="245"/>
      <c r="J2628" s="241"/>
      <c r="K2628" s="241"/>
      <c r="L2628" s="246"/>
      <c r="M2628" s="247"/>
      <c r="N2628" s="248"/>
      <c r="O2628" s="248"/>
      <c r="P2628" s="248"/>
      <c r="Q2628" s="248"/>
      <c r="R2628" s="248"/>
      <c r="S2628" s="248"/>
      <c r="T2628" s="24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50" t="s">
        <v>185</v>
      </c>
      <c r="AU2628" s="250" t="s">
        <v>85</v>
      </c>
      <c r="AV2628" s="13" t="s">
        <v>83</v>
      </c>
      <c r="AW2628" s="13" t="s">
        <v>34</v>
      </c>
      <c r="AX2628" s="13" t="s">
        <v>76</v>
      </c>
      <c r="AY2628" s="250" t="s">
        <v>176</v>
      </c>
    </row>
    <row r="2629" s="14" customFormat="1">
      <c r="A2629" s="14"/>
      <c r="B2629" s="251"/>
      <c r="C2629" s="252"/>
      <c r="D2629" s="242" t="s">
        <v>185</v>
      </c>
      <c r="E2629" s="253" t="s">
        <v>1</v>
      </c>
      <c r="F2629" s="254" t="s">
        <v>476</v>
      </c>
      <c r="G2629" s="252"/>
      <c r="H2629" s="255">
        <v>6.5999999999999996</v>
      </c>
      <c r="I2629" s="256"/>
      <c r="J2629" s="252"/>
      <c r="K2629" s="252"/>
      <c r="L2629" s="257"/>
      <c r="M2629" s="258"/>
      <c r="N2629" s="259"/>
      <c r="O2629" s="259"/>
      <c r="P2629" s="259"/>
      <c r="Q2629" s="259"/>
      <c r="R2629" s="259"/>
      <c r="S2629" s="259"/>
      <c r="T2629" s="260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1" t="s">
        <v>185</v>
      </c>
      <c r="AU2629" s="261" t="s">
        <v>85</v>
      </c>
      <c r="AV2629" s="14" t="s">
        <v>85</v>
      </c>
      <c r="AW2629" s="14" t="s">
        <v>34</v>
      </c>
      <c r="AX2629" s="14" t="s">
        <v>76</v>
      </c>
      <c r="AY2629" s="261" t="s">
        <v>176</v>
      </c>
    </row>
    <row r="2630" s="15" customFormat="1">
      <c r="A2630" s="15"/>
      <c r="B2630" s="267"/>
      <c r="C2630" s="268"/>
      <c r="D2630" s="242" t="s">
        <v>185</v>
      </c>
      <c r="E2630" s="269" t="s">
        <v>1</v>
      </c>
      <c r="F2630" s="270" t="s">
        <v>291</v>
      </c>
      <c r="G2630" s="268"/>
      <c r="H2630" s="271">
        <v>6.5999999999999996</v>
      </c>
      <c r="I2630" s="272"/>
      <c r="J2630" s="268"/>
      <c r="K2630" s="268"/>
      <c r="L2630" s="273"/>
      <c r="M2630" s="274"/>
      <c r="N2630" s="275"/>
      <c r="O2630" s="275"/>
      <c r="P2630" s="275"/>
      <c r="Q2630" s="275"/>
      <c r="R2630" s="275"/>
      <c r="S2630" s="275"/>
      <c r="T2630" s="276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77" t="s">
        <v>185</v>
      </c>
      <c r="AU2630" s="277" t="s">
        <v>85</v>
      </c>
      <c r="AV2630" s="15" t="s">
        <v>177</v>
      </c>
      <c r="AW2630" s="15" t="s">
        <v>34</v>
      </c>
      <c r="AX2630" s="15" t="s">
        <v>76</v>
      </c>
      <c r="AY2630" s="277" t="s">
        <v>176</v>
      </c>
    </row>
    <row r="2631" s="13" customFormat="1">
      <c r="A2631" s="13"/>
      <c r="B2631" s="240"/>
      <c r="C2631" s="241"/>
      <c r="D2631" s="242" t="s">
        <v>185</v>
      </c>
      <c r="E2631" s="243" t="s">
        <v>1</v>
      </c>
      <c r="F2631" s="244" t="s">
        <v>477</v>
      </c>
      <c r="G2631" s="241"/>
      <c r="H2631" s="243" t="s">
        <v>1</v>
      </c>
      <c r="I2631" s="245"/>
      <c r="J2631" s="241"/>
      <c r="K2631" s="241"/>
      <c r="L2631" s="246"/>
      <c r="M2631" s="247"/>
      <c r="N2631" s="248"/>
      <c r="O2631" s="248"/>
      <c r="P2631" s="248"/>
      <c r="Q2631" s="248"/>
      <c r="R2631" s="248"/>
      <c r="S2631" s="248"/>
      <c r="T2631" s="24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50" t="s">
        <v>185</v>
      </c>
      <c r="AU2631" s="250" t="s">
        <v>85</v>
      </c>
      <c r="AV2631" s="13" t="s">
        <v>83</v>
      </c>
      <c r="AW2631" s="13" t="s">
        <v>34</v>
      </c>
      <c r="AX2631" s="13" t="s">
        <v>76</v>
      </c>
      <c r="AY2631" s="250" t="s">
        <v>176</v>
      </c>
    </row>
    <row r="2632" s="14" customFormat="1">
      <c r="A2632" s="14"/>
      <c r="B2632" s="251"/>
      <c r="C2632" s="252"/>
      <c r="D2632" s="242" t="s">
        <v>185</v>
      </c>
      <c r="E2632" s="253" t="s">
        <v>1</v>
      </c>
      <c r="F2632" s="254" t="s">
        <v>478</v>
      </c>
      <c r="G2632" s="252"/>
      <c r="H2632" s="255">
        <v>18.66</v>
      </c>
      <c r="I2632" s="256"/>
      <c r="J2632" s="252"/>
      <c r="K2632" s="252"/>
      <c r="L2632" s="257"/>
      <c r="M2632" s="258"/>
      <c r="N2632" s="259"/>
      <c r="O2632" s="259"/>
      <c r="P2632" s="259"/>
      <c r="Q2632" s="259"/>
      <c r="R2632" s="259"/>
      <c r="S2632" s="259"/>
      <c r="T2632" s="260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61" t="s">
        <v>185</v>
      </c>
      <c r="AU2632" s="261" t="s">
        <v>85</v>
      </c>
      <c r="AV2632" s="14" t="s">
        <v>85</v>
      </c>
      <c r="AW2632" s="14" t="s">
        <v>34</v>
      </c>
      <c r="AX2632" s="14" t="s">
        <v>76</v>
      </c>
      <c r="AY2632" s="261" t="s">
        <v>176</v>
      </c>
    </row>
    <row r="2633" s="14" customFormat="1">
      <c r="A2633" s="14"/>
      <c r="B2633" s="251"/>
      <c r="C2633" s="252"/>
      <c r="D2633" s="242" t="s">
        <v>185</v>
      </c>
      <c r="E2633" s="253" t="s">
        <v>1</v>
      </c>
      <c r="F2633" s="254" t="s">
        <v>479</v>
      </c>
      <c r="G2633" s="252"/>
      <c r="H2633" s="255">
        <v>20.350000000000001</v>
      </c>
      <c r="I2633" s="256"/>
      <c r="J2633" s="252"/>
      <c r="K2633" s="252"/>
      <c r="L2633" s="257"/>
      <c r="M2633" s="258"/>
      <c r="N2633" s="259"/>
      <c r="O2633" s="259"/>
      <c r="P2633" s="259"/>
      <c r="Q2633" s="259"/>
      <c r="R2633" s="259"/>
      <c r="S2633" s="259"/>
      <c r="T2633" s="260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61" t="s">
        <v>185</v>
      </c>
      <c r="AU2633" s="261" t="s">
        <v>85</v>
      </c>
      <c r="AV2633" s="14" t="s">
        <v>85</v>
      </c>
      <c r="AW2633" s="14" t="s">
        <v>34</v>
      </c>
      <c r="AX2633" s="14" t="s">
        <v>76</v>
      </c>
      <c r="AY2633" s="261" t="s">
        <v>176</v>
      </c>
    </row>
    <row r="2634" s="15" customFormat="1">
      <c r="A2634" s="15"/>
      <c r="B2634" s="267"/>
      <c r="C2634" s="268"/>
      <c r="D2634" s="242" t="s">
        <v>185</v>
      </c>
      <c r="E2634" s="269" t="s">
        <v>1</v>
      </c>
      <c r="F2634" s="270" t="s">
        <v>291</v>
      </c>
      <c r="G2634" s="268"/>
      <c r="H2634" s="271">
        <v>39.009999999999998</v>
      </c>
      <c r="I2634" s="272"/>
      <c r="J2634" s="268"/>
      <c r="K2634" s="268"/>
      <c r="L2634" s="273"/>
      <c r="M2634" s="274"/>
      <c r="N2634" s="275"/>
      <c r="O2634" s="275"/>
      <c r="P2634" s="275"/>
      <c r="Q2634" s="275"/>
      <c r="R2634" s="275"/>
      <c r="S2634" s="275"/>
      <c r="T2634" s="276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77" t="s">
        <v>185</v>
      </c>
      <c r="AU2634" s="277" t="s">
        <v>85</v>
      </c>
      <c r="AV2634" s="15" t="s">
        <v>177</v>
      </c>
      <c r="AW2634" s="15" t="s">
        <v>34</v>
      </c>
      <c r="AX2634" s="15" t="s">
        <v>76</v>
      </c>
      <c r="AY2634" s="277" t="s">
        <v>176</v>
      </c>
    </row>
    <row r="2635" s="13" customFormat="1">
      <c r="A2635" s="13"/>
      <c r="B2635" s="240"/>
      <c r="C2635" s="241"/>
      <c r="D2635" s="242" t="s">
        <v>185</v>
      </c>
      <c r="E2635" s="243" t="s">
        <v>1</v>
      </c>
      <c r="F2635" s="244" t="s">
        <v>480</v>
      </c>
      <c r="G2635" s="241"/>
      <c r="H2635" s="243" t="s">
        <v>1</v>
      </c>
      <c r="I2635" s="245"/>
      <c r="J2635" s="241"/>
      <c r="K2635" s="241"/>
      <c r="L2635" s="246"/>
      <c r="M2635" s="247"/>
      <c r="N2635" s="248"/>
      <c r="O2635" s="248"/>
      <c r="P2635" s="248"/>
      <c r="Q2635" s="248"/>
      <c r="R2635" s="248"/>
      <c r="S2635" s="248"/>
      <c r="T2635" s="249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50" t="s">
        <v>185</v>
      </c>
      <c r="AU2635" s="250" t="s">
        <v>85</v>
      </c>
      <c r="AV2635" s="13" t="s">
        <v>83</v>
      </c>
      <c r="AW2635" s="13" t="s">
        <v>34</v>
      </c>
      <c r="AX2635" s="13" t="s">
        <v>76</v>
      </c>
      <c r="AY2635" s="250" t="s">
        <v>176</v>
      </c>
    </row>
    <row r="2636" s="14" customFormat="1">
      <c r="A2636" s="14"/>
      <c r="B2636" s="251"/>
      <c r="C2636" s="252"/>
      <c r="D2636" s="242" t="s">
        <v>185</v>
      </c>
      <c r="E2636" s="253" t="s">
        <v>1</v>
      </c>
      <c r="F2636" s="254" t="s">
        <v>481</v>
      </c>
      <c r="G2636" s="252"/>
      <c r="H2636" s="255">
        <v>28.739999999999998</v>
      </c>
      <c r="I2636" s="256"/>
      <c r="J2636" s="252"/>
      <c r="K2636" s="252"/>
      <c r="L2636" s="257"/>
      <c r="M2636" s="258"/>
      <c r="N2636" s="259"/>
      <c r="O2636" s="259"/>
      <c r="P2636" s="259"/>
      <c r="Q2636" s="259"/>
      <c r="R2636" s="259"/>
      <c r="S2636" s="259"/>
      <c r="T2636" s="260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61" t="s">
        <v>185</v>
      </c>
      <c r="AU2636" s="261" t="s">
        <v>85</v>
      </c>
      <c r="AV2636" s="14" t="s">
        <v>85</v>
      </c>
      <c r="AW2636" s="14" t="s">
        <v>34</v>
      </c>
      <c r="AX2636" s="14" t="s">
        <v>76</v>
      </c>
      <c r="AY2636" s="261" t="s">
        <v>176</v>
      </c>
    </row>
    <row r="2637" s="14" customFormat="1">
      <c r="A2637" s="14"/>
      <c r="B2637" s="251"/>
      <c r="C2637" s="252"/>
      <c r="D2637" s="242" t="s">
        <v>185</v>
      </c>
      <c r="E2637" s="253" t="s">
        <v>1</v>
      </c>
      <c r="F2637" s="254" t="s">
        <v>482</v>
      </c>
      <c r="G2637" s="252"/>
      <c r="H2637" s="255">
        <v>17.52</v>
      </c>
      <c r="I2637" s="256"/>
      <c r="J2637" s="252"/>
      <c r="K2637" s="252"/>
      <c r="L2637" s="257"/>
      <c r="M2637" s="258"/>
      <c r="N2637" s="259"/>
      <c r="O2637" s="259"/>
      <c r="P2637" s="259"/>
      <c r="Q2637" s="259"/>
      <c r="R2637" s="259"/>
      <c r="S2637" s="259"/>
      <c r="T2637" s="260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61" t="s">
        <v>185</v>
      </c>
      <c r="AU2637" s="261" t="s">
        <v>85</v>
      </c>
      <c r="AV2637" s="14" t="s">
        <v>85</v>
      </c>
      <c r="AW2637" s="14" t="s">
        <v>34</v>
      </c>
      <c r="AX2637" s="14" t="s">
        <v>76</v>
      </c>
      <c r="AY2637" s="261" t="s">
        <v>176</v>
      </c>
    </row>
    <row r="2638" s="14" customFormat="1">
      <c r="A2638" s="14"/>
      <c r="B2638" s="251"/>
      <c r="C2638" s="252"/>
      <c r="D2638" s="242" t="s">
        <v>185</v>
      </c>
      <c r="E2638" s="253" t="s">
        <v>1</v>
      </c>
      <c r="F2638" s="254" t="s">
        <v>483</v>
      </c>
      <c r="G2638" s="252"/>
      <c r="H2638" s="255">
        <v>20.329999999999998</v>
      </c>
      <c r="I2638" s="256"/>
      <c r="J2638" s="252"/>
      <c r="K2638" s="252"/>
      <c r="L2638" s="257"/>
      <c r="M2638" s="258"/>
      <c r="N2638" s="259"/>
      <c r="O2638" s="259"/>
      <c r="P2638" s="259"/>
      <c r="Q2638" s="259"/>
      <c r="R2638" s="259"/>
      <c r="S2638" s="259"/>
      <c r="T2638" s="260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61" t="s">
        <v>185</v>
      </c>
      <c r="AU2638" s="261" t="s">
        <v>85</v>
      </c>
      <c r="AV2638" s="14" t="s">
        <v>85</v>
      </c>
      <c r="AW2638" s="14" t="s">
        <v>34</v>
      </c>
      <c r="AX2638" s="14" t="s">
        <v>76</v>
      </c>
      <c r="AY2638" s="261" t="s">
        <v>176</v>
      </c>
    </row>
    <row r="2639" s="14" customFormat="1">
      <c r="A2639" s="14"/>
      <c r="B2639" s="251"/>
      <c r="C2639" s="252"/>
      <c r="D2639" s="242" t="s">
        <v>185</v>
      </c>
      <c r="E2639" s="253" t="s">
        <v>1</v>
      </c>
      <c r="F2639" s="254" t="s">
        <v>484</v>
      </c>
      <c r="G2639" s="252"/>
      <c r="H2639" s="255">
        <v>17.859999999999999</v>
      </c>
      <c r="I2639" s="256"/>
      <c r="J2639" s="252"/>
      <c r="K2639" s="252"/>
      <c r="L2639" s="257"/>
      <c r="M2639" s="258"/>
      <c r="N2639" s="259"/>
      <c r="O2639" s="259"/>
      <c r="P2639" s="259"/>
      <c r="Q2639" s="259"/>
      <c r="R2639" s="259"/>
      <c r="S2639" s="259"/>
      <c r="T2639" s="260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61" t="s">
        <v>185</v>
      </c>
      <c r="AU2639" s="261" t="s">
        <v>85</v>
      </c>
      <c r="AV2639" s="14" t="s">
        <v>85</v>
      </c>
      <c r="AW2639" s="14" t="s">
        <v>34</v>
      </c>
      <c r="AX2639" s="14" t="s">
        <v>76</v>
      </c>
      <c r="AY2639" s="261" t="s">
        <v>176</v>
      </c>
    </row>
    <row r="2640" s="15" customFormat="1">
      <c r="A2640" s="15"/>
      <c r="B2640" s="267"/>
      <c r="C2640" s="268"/>
      <c r="D2640" s="242" t="s">
        <v>185</v>
      </c>
      <c r="E2640" s="269" t="s">
        <v>1</v>
      </c>
      <c r="F2640" s="270" t="s">
        <v>291</v>
      </c>
      <c r="G2640" s="268"/>
      <c r="H2640" s="271">
        <v>84.450000000000003</v>
      </c>
      <c r="I2640" s="272"/>
      <c r="J2640" s="268"/>
      <c r="K2640" s="268"/>
      <c r="L2640" s="273"/>
      <c r="M2640" s="274"/>
      <c r="N2640" s="275"/>
      <c r="O2640" s="275"/>
      <c r="P2640" s="275"/>
      <c r="Q2640" s="275"/>
      <c r="R2640" s="275"/>
      <c r="S2640" s="275"/>
      <c r="T2640" s="276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T2640" s="277" t="s">
        <v>185</v>
      </c>
      <c r="AU2640" s="277" t="s">
        <v>85</v>
      </c>
      <c r="AV2640" s="15" t="s">
        <v>177</v>
      </c>
      <c r="AW2640" s="15" t="s">
        <v>34</v>
      </c>
      <c r="AX2640" s="15" t="s">
        <v>76</v>
      </c>
      <c r="AY2640" s="277" t="s">
        <v>176</v>
      </c>
    </row>
    <row r="2641" s="13" customFormat="1">
      <c r="A2641" s="13"/>
      <c r="B2641" s="240"/>
      <c r="C2641" s="241"/>
      <c r="D2641" s="242" t="s">
        <v>185</v>
      </c>
      <c r="E2641" s="243" t="s">
        <v>1</v>
      </c>
      <c r="F2641" s="244" t="s">
        <v>485</v>
      </c>
      <c r="G2641" s="241"/>
      <c r="H2641" s="243" t="s">
        <v>1</v>
      </c>
      <c r="I2641" s="245"/>
      <c r="J2641" s="241"/>
      <c r="K2641" s="241"/>
      <c r="L2641" s="246"/>
      <c r="M2641" s="247"/>
      <c r="N2641" s="248"/>
      <c r="O2641" s="248"/>
      <c r="P2641" s="248"/>
      <c r="Q2641" s="248"/>
      <c r="R2641" s="248"/>
      <c r="S2641" s="248"/>
      <c r="T2641" s="24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50" t="s">
        <v>185</v>
      </c>
      <c r="AU2641" s="250" t="s">
        <v>85</v>
      </c>
      <c r="AV2641" s="13" t="s">
        <v>83</v>
      </c>
      <c r="AW2641" s="13" t="s">
        <v>34</v>
      </c>
      <c r="AX2641" s="13" t="s">
        <v>76</v>
      </c>
      <c r="AY2641" s="250" t="s">
        <v>176</v>
      </c>
    </row>
    <row r="2642" s="14" customFormat="1">
      <c r="A2642" s="14"/>
      <c r="B2642" s="251"/>
      <c r="C2642" s="252"/>
      <c r="D2642" s="242" t="s">
        <v>185</v>
      </c>
      <c r="E2642" s="253" t="s">
        <v>1</v>
      </c>
      <c r="F2642" s="254" t="s">
        <v>486</v>
      </c>
      <c r="G2642" s="252"/>
      <c r="H2642" s="255">
        <v>6.2199999999999998</v>
      </c>
      <c r="I2642" s="256"/>
      <c r="J2642" s="252"/>
      <c r="K2642" s="252"/>
      <c r="L2642" s="257"/>
      <c r="M2642" s="258"/>
      <c r="N2642" s="259"/>
      <c r="O2642" s="259"/>
      <c r="P2642" s="259"/>
      <c r="Q2642" s="259"/>
      <c r="R2642" s="259"/>
      <c r="S2642" s="259"/>
      <c r="T2642" s="260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61" t="s">
        <v>185</v>
      </c>
      <c r="AU2642" s="261" t="s">
        <v>85</v>
      </c>
      <c r="AV2642" s="14" t="s">
        <v>85</v>
      </c>
      <c r="AW2642" s="14" t="s">
        <v>34</v>
      </c>
      <c r="AX2642" s="14" t="s">
        <v>76</v>
      </c>
      <c r="AY2642" s="261" t="s">
        <v>176</v>
      </c>
    </row>
    <row r="2643" s="15" customFormat="1">
      <c r="A2643" s="15"/>
      <c r="B2643" s="267"/>
      <c r="C2643" s="268"/>
      <c r="D2643" s="242" t="s">
        <v>185</v>
      </c>
      <c r="E2643" s="269" t="s">
        <v>1</v>
      </c>
      <c r="F2643" s="270" t="s">
        <v>291</v>
      </c>
      <c r="G2643" s="268"/>
      <c r="H2643" s="271">
        <v>6.2199999999999998</v>
      </c>
      <c r="I2643" s="272"/>
      <c r="J2643" s="268"/>
      <c r="K2643" s="268"/>
      <c r="L2643" s="273"/>
      <c r="M2643" s="274"/>
      <c r="N2643" s="275"/>
      <c r="O2643" s="275"/>
      <c r="P2643" s="275"/>
      <c r="Q2643" s="275"/>
      <c r="R2643" s="275"/>
      <c r="S2643" s="275"/>
      <c r="T2643" s="276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T2643" s="277" t="s">
        <v>185</v>
      </c>
      <c r="AU2643" s="277" t="s">
        <v>85</v>
      </c>
      <c r="AV2643" s="15" t="s">
        <v>177</v>
      </c>
      <c r="AW2643" s="15" t="s">
        <v>34</v>
      </c>
      <c r="AX2643" s="15" t="s">
        <v>76</v>
      </c>
      <c r="AY2643" s="277" t="s">
        <v>176</v>
      </c>
    </row>
    <row r="2644" s="16" customFormat="1">
      <c r="A2644" s="16"/>
      <c r="B2644" s="278"/>
      <c r="C2644" s="279"/>
      <c r="D2644" s="242" t="s">
        <v>185</v>
      </c>
      <c r="E2644" s="280" t="s">
        <v>1</v>
      </c>
      <c r="F2644" s="281" t="s">
        <v>307</v>
      </c>
      <c r="G2644" s="279"/>
      <c r="H2644" s="282">
        <v>243.12000000000001</v>
      </c>
      <c r="I2644" s="283"/>
      <c r="J2644" s="279"/>
      <c r="K2644" s="279"/>
      <c r="L2644" s="284"/>
      <c r="M2644" s="285"/>
      <c r="N2644" s="286"/>
      <c r="O2644" s="286"/>
      <c r="P2644" s="286"/>
      <c r="Q2644" s="286"/>
      <c r="R2644" s="286"/>
      <c r="S2644" s="286"/>
      <c r="T2644" s="287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T2644" s="288" t="s">
        <v>185</v>
      </c>
      <c r="AU2644" s="288" t="s">
        <v>85</v>
      </c>
      <c r="AV2644" s="16" t="s">
        <v>183</v>
      </c>
      <c r="AW2644" s="16" t="s">
        <v>34</v>
      </c>
      <c r="AX2644" s="16" t="s">
        <v>83</v>
      </c>
      <c r="AY2644" s="288" t="s">
        <v>176</v>
      </c>
    </row>
    <row r="2645" s="14" customFormat="1">
      <c r="A2645" s="14"/>
      <c r="B2645" s="251"/>
      <c r="C2645" s="252"/>
      <c r="D2645" s="242" t="s">
        <v>185</v>
      </c>
      <c r="E2645" s="252"/>
      <c r="F2645" s="254" t="s">
        <v>2183</v>
      </c>
      <c r="G2645" s="252"/>
      <c r="H2645" s="255">
        <v>247.982</v>
      </c>
      <c r="I2645" s="256"/>
      <c r="J2645" s="252"/>
      <c r="K2645" s="252"/>
      <c r="L2645" s="257"/>
      <c r="M2645" s="258"/>
      <c r="N2645" s="259"/>
      <c r="O2645" s="259"/>
      <c r="P2645" s="259"/>
      <c r="Q2645" s="259"/>
      <c r="R2645" s="259"/>
      <c r="S2645" s="259"/>
      <c r="T2645" s="260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61" t="s">
        <v>185</v>
      </c>
      <c r="AU2645" s="261" t="s">
        <v>85</v>
      </c>
      <c r="AV2645" s="14" t="s">
        <v>85</v>
      </c>
      <c r="AW2645" s="14" t="s">
        <v>4</v>
      </c>
      <c r="AX2645" s="14" t="s">
        <v>83</v>
      </c>
      <c r="AY2645" s="261" t="s">
        <v>176</v>
      </c>
    </row>
    <row r="2646" s="2" customFormat="1" ht="24.15" customHeight="1">
      <c r="A2646" s="39"/>
      <c r="B2646" s="40"/>
      <c r="C2646" s="227" t="s">
        <v>2188</v>
      </c>
      <c r="D2646" s="227" t="s">
        <v>179</v>
      </c>
      <c r="E2646" s="228" t="s">
        <v>2189</v>
      </c>
      <c r="F2646" s="229" t="s">
        <v>2190</v>
      </c>
      <c r="G2646" s="230" t="s">
        <v>243</v>
      </c>
      <c r="H2646" s="231">
        <v>262.22800000000001</v>
      </c>
      <c r="I2646" s="232"/>
      <c r="J2646" s="233">
        <f>ROUND(I2646*H2646,2)</f>
        <v>0</v>
      </c>
      <c r="K2646" s="229" t="s">
        <v>225</v>
      </c>
      <c r="L2646" s="45"/>
      <c r="M2646" s="234" t="s">
        <v>1</v>
      </c>
      <c r="N2646" s="235" t="s">
        <v>41</v>
      </c>
      <c r="O2646" s="92"/>
      <c r="P2646" s="236">
        <f>O2646*H2646</f>
        <v>0</v>
      </c>
      <c r="Q2646" s="236">
        <v>0</v>
      </c>
      <c r="R2646" s="236">
        <f>Q2646*H2646</f>
        <v>0</v>
      </c>
      <c r="S2646" s="236">
        <v>0</v>
      </c>
      <c r="T2646" s="237">
        <f>S2646*H2646</f>
        <v>0</v>
      </c>
      <c r="U2646" s="39"/>
      <c r="V2646" s="39"/>
      <c r="W2646" s="39"/>
      <c r="X2646" s="39"/>
      <c r="Y2646" s="39"/>
      <c r="Z2646" s="39"/>
      <c r="AA2646" s="39"/>
      <c r="AB2646" s="39"/>
      <c r="AC2646" s="39"/>
      <c r="AD2646" s="39"/>
      <c r="AE2646" s="39"/>
      <c r="AR2646" s="238" t="s">
        <v>324</v>
      </c>
      <c r="AT2646" s="238" t="s">
        <v>179</v>
      </c>
      <c r="AU2646" s="238" t="s">
        <v>85</v>
      </c>
      <c r="AY2646" s="18" t="s">
        <v>176</v>
      </c>
      <c r="BE2646" s="239">
        <f>IF(N2646="základní",J2646,0)</f>
        <v>0</v>
      </c>
      <c r="BF2646" s="239">
        <f>IF(N2646="snížená",J2646,0)</f>
        <v>0</v>
      </c>
      <c r="BG2646" s="239">
        <f>IF(N2646="zákl. přenesená",J2646,0)</f>
        <v>0</v>
      </c>
      <c r="BH2646" s="239">
        <f>IF(N2646="sníž. přenesená",J2646,0)</f>
        <v>0</v>
      </c>
      <c r="BI2646" s="239">
        <f>IF(N2646="nulová",J2646,0)</f>
        <v>0</v>
      </c>
      <c r="BJ2646" s="18" t="s">
        <v>83</v>
      </c>
      <c r="BK2646" s="239">
        <f>ROUND(I2646*H2646,2)</f>
        <v>0</v>
      </c>
      <c r="BL2646" s="18" t="s">
        <v>324</v>
      </c>
      <c r="BM2646" s="238" t="s">
        <v>2191</v>
      </c>
    </row>
    <row r="2647" s="2" customFormat="1">
      <c r="A2647" s="39"/>
      <c r="B2647" s="40"/>
      <c r="C2647" s="41"/>
      <c r="D2647" s="262" t="s">
        <v>194</v>
      </c>
      <c r="E2647" s="41"/>
      <c r="F2647" s="263" t="s">
        <v>2192</v>
      </c>
      <c r="G2647" s="41"/>
      <c r="H2647" s="41"/>
      <c r="I2647" s="264"/>
      <c r="J2647" s="41"/>
      <c r="K2647" s="41"/>
      <c r="L2647" s="45"/>
      <c r="M2647" s="265"/>
      <c r="N2647" s="266"/>
      <c r="O2647" s="92"/>
      <c r="P2647" s="92"/>
      <c r="Q2647" s="92"/>
      <c r="R2647" s="92"/>
      <c r="S2647" s="92"/>
      <c r="T2647" s="93"/>
      <c r="U2647" s="39"/>
      <c r="V2647" s="39"/>
      <c r="W2647" s="39"/>
      <c r="X2647" s="39"/>
      <c r="Y2647" s="39"/>
      <c r="Z2647" s="39"/>
      <c r="AA2647" s="39"/>
      <c r="AB2647" s="39"/>
      <c r="AC2647" s="39"/>
      <c r="AD2647" s="39"/>
      <c r="AE2647" s="39"/>
      <c r="AT2647" s="18" t="s">
        <v>194</v>
      </c>
      <c r="AU2647" s="18" t="s">
        <v>85</v>
      </c>
    </row>
    <row r="2648" s="13" customFormat="1">
      <c r="A2648" s="13"/>
      <c r="B2648" s="240"/>
      <c r="C2648" s="241"/>
      <c r="D2648" s="242" t="s">
        <v>185</v>
      </c>
      <c r="E2648" s="243" t="s">
        <v>1</v>
      </c>
      <c r="F2648" s="244" t="s">
        <v>207</v>
      </c>
      <c r="G2648" s="241"/>
      <c r="H2648" s="243" t="s">
        <v>1</v>
      </c>
      <c r="I2648" s="245"/>
      <c r="J2648" s="241"/>
      <c r="K2648" s="241"/>
      <c r="L2648" s="246"/>
      <c r="M2648" s="247"/>
      <c r="N2648" s="248"/>
      <c r="O2648" s="248"/>
      <c r="P2648" s="248"/>
      <c r="Q2648" s="248"/>
      <c r="R2648" s="248"/>
      <c r="S2648" s="248"/>
      <c r="T2648" s="24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50" t="s">
        <v>185</v>
      </c>
      <c r="AU2648" s="250" t="s">
        <v>85</v>
      </c>
      <c r="AV2648" s="13" t="s">
        <v>83</v>
      </c>
      <c r="AW2648" s="13" t="s">
        <v>34</v>
      </c>
      <c r="AX2648" s="13" t="s">
        <v>76</v>
      </c>
      <c r="AY2648" s="250" t="s">
        <v>176</v>
      </c>
    </row>
    <row r="2649" s="13" customFormat="1">
      <c r="A2649" s="13"/>
      <c r="B2649" s="240"/>
      <c r="C2649" s="241"/>
      <c r="D2649" s="242" t="s">
        <v>185</v>
      </c>
      <c r="E2649" s="243" t="s">
        <v>1</v>
      </c>
      <c r="F2649" s="244" t="s">
        <v>188</v>
      </c>
      <c r="G2649" s="241"/>
      <c r="H2649" s="243" t="s">
        <v>1</v>
      </c>
      <c r="I2649" s="245"/>
      <c r="J2649" s="241"/>
      <c r="K2649" s="241"/>
      <c r="L2649" s="246"/>
      <c r="M2649" s="247"/>
      <c r="N2649" s="248"/>
      <c r="O2649" s="248"/>
      <c r="P2649" s="248"/>
      <c r="Q2649" s="248"/>
      <c r="R2649" s="248"/>
      <c r="S2649" s="248"/>
      <c r="T2649" s="24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50" t="s">
        <v>185</v>
      </c>
      <c r="AU2649" s="250" t="s">
        <v>85</v>
      </c>
      <c r="AV2649" s="13" t="s">
        <v>83</v>
      </c>
      <c r="AW2649" s="13" t="s">
        <v>34</v>
      </c>
      <c r="AX2649" s="13" t="s">
        <v>76</v>
      </c>
      <c r="AY2649" s="250" t="s">
        <v>176</v>
      </c>
    </row>
    <row r="2650" s="13" customFormat="1">
      <c r="A2650" s="13"/>
      <c r="B2650" s="240"/>
      <c r="C2650" s="241"/>
      <c r="D2650" s="242" t="s">
        <v>185</v>
      </c>
      <c r="E2650" s="243" t="s">
        <v>1</v>
      </c>
      <c r="F2650" s="244" t="s">
        <v>207</v>
      </c>
      <c r="G2650" s="241"/>
      <c r="H2650" s="243" t="s">
        <v>1</v>
      </c>
      <c r="I2650" s="245"/>
      <c r="J2650" s="241"/>
      <c r="K2650" s="241"/>
      <c r="L2650" s="246"/>
      <c r="M2650" s="247"/>
      <c r="N2650" s="248"/>
      <c r="O2650" s="248"/>
      <c r="P2650" s="248"/>
      <c r="Q2650" s="248"/>
      <c r="R2650" s="248"/>
      <c r="S2650" s="248"/>
      <c r="T2650" s="24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50" t="s">
        <v>185</v>
      </c>
      <c r="AU2650" s="250" t="s">
        <v>85</v>
      </c>
      <c r="AV2650" s="13" t="s">
        <v>83</v>
      </c>
      <c r="AW2650" s="13" t="s">
        <v>34</v>
      </c>
      <c r="AX2650" s="13" t="s">
        <v>76</v>
      </c>
      <c r="AY2650" s="250" t="s">
        <v>176</v>
      </c>
    </row>
    <row r="2651" s="13" customFormat="1">
      <c r="A2651" s="13"/>
      <c r="B2651" s="240"/>
      <c r="C2651" s="241"/>
      <c r="D2651" s="242" t="s">
        <v>185</v>
      </c>
      <c r="E2651" s="243" t="s">
        <v>1</v>
      </c>
      <c r="F2651" s="244" t="s">
        <v>188</v>
      </c>
      <c r="G2651" s="241"/>
      <c r="H2651" s="243" t="s">
        <v>1</v>
      </c>
      <c r="I2651" s="245"/>
      <c r="J2651" s="241"/>
      <c r="K2651" s="241"/>
      <c r="L2651" s="246"/>
      <c r="M2651" s="247"/>
      <c r="N2651" s="248"/>
      <c r="O2651" s="248"/>
      <c r="P2651" s="248"/>
      <c r="Q2651" s="248"/>
      <c r="R2651" s="248"/>
      <c r="S2651" s="248"/>
      <c r="T2651" s="24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50" t="s">
        <v>185</v>
      </c>
      <c r="AU2651" s="250" t="s">
        <v>85</v>
      </c>
      <c r="AV2651" s="13" t="s">
        <v>83</v>
      </c>
      <c r="AW2651" s="13" t="s">
        <v>34</v>
      </c>
      <c r="AX2651" s="13" t="s">
        <v>76</v>
      </c>
      <c r="AY2651" s="250" t="s">
        <v>176</v>
      </c>
    </row>
    <row r="2652" s="14" customFormat="1">
      <c r="A2652" s="14"/>
      <c r="B2652" s="251"/>
      <c r="C2652" s="252"/>
      <c r="D2652" s="242" t="s">
        <v>185</v>
      </c>
      <c r="E2652" s="253" t="s">
        <v>1</v>
      </c>
      <c r="F2652" s="254" t="s">
        <v>2193</v>
      </c>
      <c r="G2652" s="252"/>
      <c r="H2652" s="255">
        <v>45.874000000000002</v>
      </c>
      <c r="I2652" s="256"/>
      <c r="J2652" s="252"/>
      <c r="K2652" s="252"/>
      <c r="L2652" s="257"/>
      <c r="M2652" s="258"/>
      <c r="N2652" s="259"/>
      <c r="O2652" s="259"/>
      <c r="P2652" s="259"/>
      <c r="Q2652" s="259"/>
      <c r="R2652" s="259"/>
      <c r="S2652" s="259"/>
      <c r="T2652" s="260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61" t="s">
        <v>185</v>
      </c>
      <c r="AU2652" s="261" t="s">
        <v>85</v>
      </c>
      <c r="AV2652" s="14" t="s">
        <v>85</v>
      </c>
      <c r="AW2652" s="14" t="s">
        <v>34</v>
      </c>
      <c r="AX2652" s="14" t="s">
        <v>76</v>
      </c>
      <c r="AY2652" s="261" t="s">
        <v>176</v>
      </c>
    </row>
    <row r="2653" s="14" customFormat="1">
      <c r="A2653" s="14"/>
      <c r="B2653" s="251"/>
      <c r="C2653" s="252"/>
      <c r="D2653" s="242" t="s">
        <v>185</v>
      </c>
      <c r="E2653" s="253" t="s">
        <v>1</v>
      </c>
      <c r="F2653" s="254" t="s">
        <v>2194</v>
      </c>
      <c r="G2653" s="252"/>
      <c r="H2653" s="255">
        <v>53.460000000000001</v>
      </c>
      <c r="I2653" s="256"/>
      <c r="J2653" s="252"/>
      <c r="K2653" s="252"/>
      <c r="L2653" s="257"/>
      <c r="M2653" s="258"/>
      <c r="N2653" s="259"/>
      <c r="O2653" s="259"/>
      <c r="P2653" s="259"/>
      <c r="Q2653" s="259"/>
      <c r="R2653" s="259"/>
      <c r="S2653" s="259"/>
      <c r="T2653" s="260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61" t="s">
        <v>185</v>
      </c>
      <c r="AU2653" s="261" t="s">
        <v>85</v>
      </c>
      <c r="AV2653" s="14" t="s">
        <v>85</v>
      </c>
      <c r="AW2653" s="14" t="s">
        <v>34</v>
      </c>
      <c r="AX2653" s="14" t="s">
        <v>76</v>
      </c>
      <c r="AY2653" s="261" t="s">
        <v>176</v>
      </c>
    </row>
    <row r="2654" s="14" customFormat="1">
      <c r="A2654" s="14"/>
      <c r="B2654" s="251"/>
      <c r="C2654" s="252"/>
      <c r="D2654" s="242" t="s">
        <v>185</v>
      </c>
      <c r="E2654" s="253" t="s">
        <v>1</v>
      </c>
      <c r="F2654" s="254" t="s">
        <v>2195</v>
      </c>
      <c r="G2654" s="252"/>
      <c r="H2654" s="255">
        <v>3.1219999999999999</v>
      </c>
      <c r="I2654" s="256"/>
      <c r="J2654" s="252"/>
      <c r="K2654" s="252"/>
      <c r="L2654" s="257"/>
      <c r="M2654" s="258"/>
      <c r="N2654" s="259"/>
      <c r="O2654" s="259"/>
      <c r="P2654" s="259"/>
      <c r="Q2654" s="259"/>
      <c r="R2654" s="259"/>
      <c r="S2654" s="259"/>
      <c r="T2654" s="260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61" t="s">
        <v>185</v>
      </c>
      <c r="AU2654" s="261" t="s">
        <v>85</v>
      </c>
      <c r="AV2654" s="14" t="s">
        <v>85</v>
      </c>
      <c r="AW2654" s="14" t="s">
        <v>34</v>
      </c>
      <c r="AX2654" s="14" t="s">
        <v>76</v>
      </c>
      <c r="AY2654" s="261" t="s">
        <v>176</v>
      </c>
    </row>
    <row r="2655" s="14" customFormat="1">
      <c r="A2655" s="14"/>
      <c r="B2655" s="251"/>
      <c r="C2655" s="252"/>
      <c r="D2655" s="242" t="s">
        <v>185</v>
      </c>
      <c r="E2655" s="253" t="s">
        <v>1</v>
      </c>
      <c r="F2655" s="254" t="s">
        <v>2196</v>
      </c>
      <c r="G2655" s="252"/>
      <c r="H2655" s="255">
        <v>43.929000000000002</v>
      </c>
      <c r="I2655" s="256"/>
      <c r="J2655" s="252"/>
      <c r="K2655" s="252"/>
      <c r="L2655" s="257"/>
      <c r="M2655" s="258"/>
      <c r="N2655" s="259"/>
      <c r="O2655" s="259"/>
      <c r="P2655" s="259"/>
      <c r="Q2655" s="259"/>
      <c r="R2655" s="259"/>
      <c r="S2655" s="259"/>
      <c r="T2655" s="260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61" t="s">
        <v>185</v>
      </c>
      <c r="AU2655" s="261" t="s">
        <v>85</v>
      </c>
      <c r="AV2655" s="14" t="s">
        <v>85</v>
      </c>
      <c r="AW2655" s="14" t="s">
        <v>34</v>
      </c>
      <c r="AX2655" s="14" t="s">
        <v>76</v>
      </c>
      <c r="AY2655" s="261" t="s">
        <v>176</v>
      </c>
    </row>
    <row r="2656" s="14" customFormat="1">
      <c r="A2656" s="14"/>
      <c r="B2656" s="251"/>
      <c r="C2656" s="252"/>
      <c r="D2656" s="242" t="s">
        <v>185</v>
      </c>
      <c r="E2656" s="253" t="s">
        <v>1</v>
      </c>
      <c r="F2656" s="254" t="s">
        <v>2197</v>
      </c>
      <c r="G2656" s="252"/>
      <c r="H2656" s="255">
        <v>115.843</v>
      </c>
      <c r="I2656" s="256"/>
      <c r="J2656" s="252"/>
      <c r="K2656" s="252"/>
      <c r="L2656" s="257"/>
      <c r="M2656" s="258"/>
      <c r="N2656" s="259"/>
      <c r="O2656" s="259"/>
      <c r="P2656" s="259"/>
      <c r="Q2656" s="259"/>
      <c r="R2656" s="259"/>
      <c r="S2656" s="259"/>
      <c r="T2656" s="260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61" t="s">
        <v>185</v>
      </c>
      <c r="AU2656" s="261" t="s">
        <v>85</v>
      </c>
      <c r="AV2656" s="14" t="s">
        <v>85</v>
      </c>
      <c r="AW2656" s="14" t="s">
        <v>34</v>
      </c>
      <c r="AX2656" s="14" t="s">
        <v>76</v>
      </c>
      <c r="AY2656" s="261" t="s">
        <v>176</v>
      </c>
    </row>
    <row r="2657" s="16" customFormat="1">
      <c r="A2657" s="16"/>
      <c r="B2657" s="278"/>
      <c r="C2657" s="279"/>
      <c r="D2657" s="242" t="s">
        <v>185</v>
      </c>
      <c r="E2657" s="280" t="s">
        <v>1</v>
      </c>
      <c r="F2657" s="281" t="s">
        <v>307</v>
      </c>
      <c r="G2657" s="279"/>
      <c r="H2657" s="282">
        <v>262.22800000000001</v>
      </c>
      <c r="I2657" s="283"/>
      <c r="J2657" s="279"/>
      <c r="K2657" s="279"/>
      <c r="L2657" s="284"/>
      <c r="M2657" s="285"/>
      <c r="N2657" s="286"/>
      <c r="O2657" s="286"/>
      <c r="P2657" s="286"/>
      <c r="Q2657" s="286"/>
      <c r="R2657" s="286"/>
      <c r="S2657" s="286"/>
      <c r="T2657" s="287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T2657" s="288" t="s">
        <v>185</v>
      </c>
      <c r="AU2657" s="288" t="s">
        <v>85</v>
      </c>
      <c r="AV2657" s="16" t="s">
        <v>183</v>
      </c>
      <c r="AW2657" s="16" t="s">
        <v>34</v>
      </c>
      <c r="AX2657" s="16" t="s">
        <v>83</v>
      </c>
      <c r="AY2657" s="288" t="s">
        <v>176</v>
      </c>
    </row>
    <row r="2658" s="2" customFormat="1" ht="16.5" customHeight="1">
      <c r="A2658" s="39"/>
      <c r="B2658" s="40"/>
      <c r="C2658" s="227" t="s">
        <v>2198</v>
      </c>
      <c r="D2658" s="227" t="s">
        <v>179</v>
      </c>
      <c r="E2658" s="228" t="s">
        <v>2199</v>
      </c>
      <c r="F2658" s="229" t="s">
        <v>2200</v>
      </c>
      <c r="G2658" s="230" t="s">
        <v>243</v>
      </c>
      <c r="H2658" s="231">
        <v>262.22800000000001</v>
      </c>
      <c r="I2658" s="232"/>
      <c r="J2658" s="233">
        <f>ROUND(I2658*H2658,2)</f>
        <v>0</v>
      </c>
      <c r="K2658" s="229" t="s">
        <v>225</v>
      </c>
      <c r="L2658" s="45"/>
      <c r="M2658" s="234" t="s">
        <v>1</v>
      </c>
      <c r="N2658" s="235" t="s">
        <v>41</v>
      </c>
      <c r="O2658" s="92"/>
      <c r="P2658" s="236">
        <f>O2658*H2658</f>
        <v>0</v>
      </c>
      <c r="Q2658" s="236">
        <v>3.0000000000000001E-05</v>
      </c>
      <c r="R2658" s="236">
        <f>Q2658*H2658</f>
        <v>0.0078668399999999999</v>
      </c>
      <c r="S2658" s="236">
        <v>0</v>
      </c>
      <c r="T2658" s="237">
        <f>S2658*H2658</f>
        <v>0</v>
      </c>
      <c r="U2658" s="39"/>
      <c r="V2658" s="39"/>
      <c r="W2658" s="39"/>
      <c r="X2658" s="39"/>
      <c r="Y2658" s="39"/>
      <c r="Z2658" s="39"/>
      <c r="AA2658" s="39"/>
      <c r="AB2658" s="39"/>
      <c r="AC2658" s="39"/>
      <c r="AD2658" s="39"/>
      <c r="AE2658" s="39"/>
      <c r="AR2658" s="238" t="s">
        <v>324</v>
      </c>
      <c r="AT2658" s="238" t="s">
        <v>179</v>
      </c>
      <c r="AU2658" s="238" t="s">
        <v>85</v>
      </c>
      <c r="AY2658" s="18" t="s">
        <v>176</v>
      </c>
      <c r="BE2658" s="239">
        <f>IF(N2658="základní",J2658,0)</f>
        <v>0</v>
      </c>
      <c r="BF2658" s="239">
        <f>IF(N2658="snížená",J2658,0)</f>
        <v>0</v>
      </c>
      <c r="BG2658" s="239">
        <f>IF(N2658="zákl. přenesená",J2658,0)</f>
        <v>0</v>
      </c>
      <c r="BH2658" s="239">
        <f>IF(N2658="sníž. přenesená",J2658,0)</f>
        <v>0</v>
      </c>
      <c r="BI2658" s="239">
        <f>IF(N2658="nulová",J2658,0)</f>
        <v>0</v>
      </c>
      <c r="BJ2658" s="18" t="s">
        <v>83</v>
      </c>
      <c r="BK2658" s="239">
        <f>ROUND(I2658*H2658,2)</f>
        <v>0</v>
      </c>
      <c r="BL2658" s="18" t="s">
        <v>324</v>
      </c>
      <c r="BM2658" s="238" t="s">
        <v>2201</v>
      </c>
    </row>
    <row r="2659" s="2" customFormat="1">
      <c r="A2659" s="39"/>
      <c r="B2659" s="40"/>
      <c r="C2659" s="41"/>
      <c r="D2659" s="262" t="s">
        <v>194</v>
      </c>
      <c r="E2659" s="41"/>
      <c r="F2659" s="263" t="s">
        <v>2202</v>
      </c>
      <c r="G2659" s="41"/>
      <c r="H2659" s="41"/>
      <c r="I2659" s="264"/>
      <c r="J2659" s="41"/>
      <c r="K2659" s="41"/>
      <c r="L2659" s="45"/>
      <c r="M2659" s="265"/>
      <c r="N2659" s="266"/>
      <c r="O2659" s="92"/>
      <c r="P2659" s="92"/>
      <c r="Q2659" s="92"/>
      <c r="R2659" s="92"/>
      <c r="S2659" s="92"/>
      <c r="T2659" s="93"/>
      <c r="U2659" s="39"/>
      <c r="V2659" s="39"/>
      <c r="W2659" s="39"/>
      <c r="X2659" s="39"/>
      <c r="Y2659" s="39"/>
      <c r="Z2659" s="39"/>
      <c r="AA2659" s="39"/>
      <c r="AB2659" s="39"/>
      <c r="AC2659" s="39"/>
      <c r="AD2659" s="39"/>
      <c r="AE2659" s="39"/>
      <c r="AT2659" s="18" t="s">
        <v>194</v>
      </c>
      <c r="AU2659" s="18" t="s">
        <v>85</v>
      </c>
    </row>
    <row r="2660" s="2" customFormat="1" ht="33" customHeight="1">
      <c r="A2660" s="39"/>
      <c r="B2660" s="40"/>
      <c r="C2660" s="227" t="s">
        <v>2203</v>
      </c>
      <c r="D2660" s="227" t="s">
        <v>179</v>
      </c>
      <c r="E2660" s="228" t="s">
        <v>2204</v>
      </c>
      <c r="F2660" s="229" t="s">
        <v>2205</v>
      </c>
      <c r="G2660" s="230" t="s">
        <v>234</v>
      </c>
      <c r="H2660" s="231">
        <v>3.21</v>
      </c>
      <c r="I2660" s="232"/>
      <c r="J2660" s="233">
        <f>ROUND(I2660*H2660,2)</f>
        <v>0</v>
      </c>
      <c r="K2660" s="229" t="s">
        <v>225</v>
      </c>
      <c r="L2660" s="45"/>
      <c r="M2660" s="234" t="s">
        <v>1</v>
      </c>
      <c r="N2660" s="235" t="s">
        <v>41</v>
      </c>
      <c r="O2660" s="92"/>
      <c r="P2660" s="236">
        <f>O2660*H2660</f>
        <v>0</v>
      </c>
      <c r="Q2660" s="236">
        <v>0</v>
      </c>
      <c r="R2660" s="236">
        <f>Q2660*H2660</f>
        <v>0</v>
      </c>
      <c r="S2660" s="236">
        <v>0</v>
      </c>
      <c r="T2660" s="237">
        <f>S2660*H2660</f>
        <v>0</v>
      </c>
      <c r="U2660" s="39"/>
      <c r="V2660" s="39"/>
      <c r="W2660" s="39"/>
      <c r="X2660" s="39"/>
      <c r="Y2660" s="39"/>
      <c r="Z2660" s="39"/>
      <c r="AA2660" s="39"/>
      <c r="AB2660" s="39"/>
      <c r="AC2660" s="39"/>
      <c r="AD2660" s="39"/>
      <c r="AE2660" s="39"/>
      <c r="AR2660" s="238" t="s">
        <v>324</v>
      </c>
      <c r="AT2660" s="238" t="s">
        <v>179</v>
      </c>
      <c r="AU2660" s="238" t="s">
        <v>85</v>
      </c>
      <c r="AY2660" s="18" t="s">
        <v>176</v>
      </c>
      <c r="BE2660" s="239">
        <f>IF(N2660="základní",J2660,0)</f>
        <v>0</v>
      </c>
      <c r="BF2660" s="239">
        <f>IF(N2660="snížená",J2660,0)</f>
        <v>0</v>
      </c>
      <c r="BG2660" s="239">
        <f>IF(N2660="zákl. přenesená",J2660,0)</f>
        <v>0</v>
      </c>
      <c r="BH2660" s="239">
        <f>IF(N2660="sníž. přenesená",J2660,0)</f>
        <v>0</v>
      </c>
      <c r="BI2660" s="239">
        <f>IF(N2660="nulová",J2660,0)</f>
        <v>0</v>
      </c>
      <c r="BJ2660" s="18" t="s">
        <v>83</v>
      </c>
      <c r="BK2660" s="239">
        <f>ROUND(I2660*H2660,2)</f>
        <v>0</v>
      </c>
      <c r="BL2660" s="18" t="s">
        <v>324</v>
      </c>
      <c r="BM2660" s="238" t="s">
        <v>2206</v>
      </c>
    </row>
    <row r="2661" s="2" customFormat="1">
      <c r="A2661" s="39"/>
      <c r="B2661" s="40"/>
      <c r="C2661" s="41"/>
      <c r="D2661" s="262" t="s">
        <v>194</v>
      </c>
      <c r="E2661" s="41"/>
      <c r="F2661" s="263" t="s">
        <v>2207</v>
      </c>
      <c r="G2661" s="41"/>
      <c r="H2661" s="41"/>
      <c r="I2661" s="264"/>
      <c r="J2661" s="41"/>
      <c r="K2661" s="41"/>
      <c r="L2661" s="45"/>
      <c r="M2661" s="265"/>
      <c r="N2661" s="266"/>
      <c r="O2661" s="92"/>
      <c r="P2661" s="92"/>
      <c r="Q2661" s="92"/>
      <c r="R2661" s="92"/>
      <c r="S2661" s="92"/>
      <c r="T2661" s="93"/>
      <c r="U2661" s="39"/>
      <c r="V2661" s="39"/>
      <c r="W2661" s="39"/>
      <c r="X2661" s="39"/>
      <c r="Y2661" s="39"/>
      <c r="Z2661" s="39"/>
      <c r="AA2661" s="39"/>
      <c r="AB2661" s="39"/>
      <c r="AC2661" s="39"/>
      <c r="AD2661" s="39"/>
      <c r="AE2661" s="39"/>
      <c r="AT2661" s="18" t="s">
        <v>194</v>
      </c>
      <c r="AU2661" s="18" t="s">
        <v>85</v>
      </c>
    </row>
    <row r="2662" s="12" customFormat="1" ht="22.8" customHeight="1">
      <c r="A2662" s="12"/>
      <c r="B2662" s="211"/>
      <c r="C2662" s="212"/>
      <c r="D2662" s="213" t="s">
        <v>75</v>
      </c>
      <c r="E2662" s="225" t="s">
        <v>2208</v>
      </c>
      <c r="F2662" s="225" t="s">
        <v>2209</v>
      </c>
      <c r="G2662" s="212"/>
      <c r="H2662" s="212"/>
      <c r="I2662" s="215"/>
      <c r="J2662" s="226">
        <f>BK2662</f>
        <v>0</v>
      </c>
      <c r="K2662" s="212"/>
      <c r="L2662" s="217"/>
      <c r="M2662" s="218"/>
      <c r="N2662" s="219"/>
      <c r="O2662" s="219"/>
      <c r="P2662" s="220">
        <f>SUM(P2663:P2803)</f>
        <v>0</v>
      </c>
      <c r="Q2662" s="219"/>
      <c r="R2662" s="220">
        <f>SUM(R2663:R2803)</f>
        <v>4.8907819899999998</v>
      </c>
      <c r="S2662" s="219"/>
      <c r="T2662" s="221">
        <f>SUM(T2663:T2803)</f>
        <v>0</v>
      </c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R2662" s="222" t="s">
        <v>85</v>
      </c>
      <c r="AT2662" s="223" t="s">
        <v>75</v>
      </c>
      <c r="AU2662" s="223" t="s">
        <v>83</v>
      </c>
      <c r="AY2662" s="222" t="s">
        <v>176</v>
      </c>
      <c r="BK2662" s="224">
        <f>SUM(BK2663:BK2803)</f>
        <v>0</v>
      </c>
    </row>
    <row r="2663" s="2" customFormat="1" ht="16.5" customHeight="1">
      <c r="A2663" s="39"/>
      <c r="B2663" s="40"/>
      <c r="C2663" s="227" t="s">
        <v>2210</v>
      </c>
      <c r="D2663" s="227" t="s">
        <v>179</v>
      </c>
      <c r="E2663" s="228" t="s">
        <v>2211</v>
      </c>
      <c r="F2663" s="229" t="s">
        <v>2212</v>
      </c>
      <c r="G2663" s="230" t="s">
        <v>243</v>
      </c>
      <c r="H2663" s="231">
        <v>155.75100000000001</v>
      </c>
      <c r="I2663" s="232"/>
      <c r="J2663" s="233">
        <f>ROUND(I2663*H2663,2)</f>
        <v>0</v>
      </c>
      <c r="K2663" s="229" t="s">
        <v>225</v>
      </c>
      <c r="L2663" s="45"/>
      <c r="M2663" s="234" t="s">
        <v>1</v>
      </c>
      <c r="N2663" s="235" t="s">
        <v>41</v>
      </c>
      <c r="O2663" s="92"/>
      <c r="P2663" s="236">
        <f>O2663*H2663</f>
        <v>0</v>
      </c>
      <c r="Q2663" s="236">
        <v>0</v>
      </c>
      <c r="R2663" s="236">
        <f>Q2663*H2663</f>
        <v>0</v>
      </c>
      <c r="S2663" s="236">
        <v>0</v>
      </c>
      <c r="T2663" s="237">
        <f>S2663*H2663</f>
        <v>0</v>
      </c>
      <c r="U2663" s="39"/>
      <c r="V2663" s="39"/>
      <c r="W2663" s="39"/>
      <c r="X2663" s="39"/>
      <c r="Y2663" s="39"/>
      <c r="Z2663" s="39"/>
      <c r="AA2663" s="39"/>
      <c r="AB2663" s="39"/>
      <c r="AC2663" s="39"/>
      <c r="AD2663" s="39"/>
      <c r="AE2663" s="39"/>
      <c r="AR2663" s="238" t="s">
        <v>324</v>
      </c>
      <c r="AT2663" s="238" t="s">
        <v>179</v>
      </c>
      <c r="AU2663" s="238" t="s">
        <v>85</v>
      </c>
      <c r="AY2663" s="18" t="s">
        <v>176</v>
      </c>
      <c r="BE2663" s="239">
        <f>IF(N2663="základní",J2663,0)</f>
        <v>0</v>
      </c>
      <c r="BF2663" s="239">
        <f>IF(N2663="snížená",J2663,0)</f>
        <v>0</v>
      </c>
      <c r="BG2663" s="239">
        <f>IF(N2663="zákl. přenesená",J2663,0)</f>
        <v>0</v>
      </c>
      <c r="BH2663" s="239">
        <f>IF(N2663="sníž. přenesená",J2663,0)</f>
        <v>0</v>
      </c>
      <c r="BI2663" s="239">
        <f>IF(N2663="nulová",J2663,0)</f>
        <v>0</v>
      </c>
      <c r="BJ2663" s="18" t="s">
        <v>83</v>
      </c>
      <c r="BK2663" s="239">
        <f>ROUND(I2663*H2663,2)</f>
        <v>0</v>
      </c>
      <c r="BL2663" s="18" t="s">
        <v>324</v>
      </c>
      <c r="BM2663" s="238" t="s">
        <v>2213</v>
      </c>
    </row>
    <row r="2664" s="2" customFormat="1">
      <c r="A2664" s="39"/>
      <c r="B2664" s="40"/>
      <c r="C2664" s="41"/>
      <c r="D2664" s="262" t="s">
        <v>194</v>
      </c>
      <c r="E2664" s="41"/>
      <c r="F2664" s="263" t="s">
        <v>2214</v>
      </c>
      <c r="G2664" s="41"/>
      <c r="H2664" s="41"/>
      <c r="I2664" s="264"/>
      <c r="J2664" s="41"/>
      <c r="K2664" s="41"/>
      <c r="L2664" s="45"/>
      <c r="M2664" s="265"/>
      <c r="N2664" s="266"/>
      <c r="O2664" s="92"/>
      <c r="P2664" s="92"/>
      <c r="Q2664" s="92"/>
      <c r="R2664" s="92"/>
      <c r="S2664" s="92"/>
      <c r="T2664" s="93"/>
      <c r="U2664" s="39"/>
      <c r="V2664" s="39"/>
      <c r="W2664" s="39"/>
      <c r="X2664" s="39"/>
      <c r="Y2664" s="39"/>
      <c r="Z2664" s="39"/>
      <c r="AA2664" s="39"/>
      <c r="AB2664" s="39"/>
      <c r="AC2664" s="39"/>
      <c r="AD2664" s="39"/>
      <c r="AE2664" s="39"/>
      <c r="AT2664" s="18" t="s">
        <v>194</v>
      </c>
      <c r="AU2664" s="18" t="s">
        <v>85</v>
      </c>
    </row>
    <row r="2665" s="13" customFormat="1">
      <c r="A2665" s="13"/>
      <c r="B2665" s="240"/>
      <c r="C2665" s="241"/>
      <c r="D2665" s="242" t="s">
        <v>185</v>
      </c>
      <c r="E2665" s="243" t="s">
        <v>1</v>
      </c>
      <c r="F2665" s="244" t="s">
        <v>207</v>
      </c>
      <c r="G2665" s="241"/>
      <c r="H2665" s="243" t="s">
        <v>1</v>
      </c>
      <c r="I2665" s="245"/>
      <c r="J2665" s="241"/>
      <c r="K2665" s="241"/>
      <c r="L2665" s="246"/>
      <c r="M2665" s="247"/>
      <c r="N2665" s="248"/>
      <c r="O2665" s="248"/>
      <c r="P2665" s="248"/>
      <c r="Q2665" s="248"/>
      <c r="R2665" s="248"/>
      <c r="S2665" s="248"/>
      <c r="T2665" s="249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50" t="s">
        <v>185</v>
      </c>
      <c r="AU2665" s="250" t="s">
        <v>85</v>
      </c>
      <c r="AV2665" s="13" t="s">
        <v>83</v>
      </c>
      <c r="AW2665" s="13" t="s">
        <v>34</v>
      </c>
      <c r="AX2665" s="13" t="s">
        <v>76</v>
      </c>
      <c r="AY2665" s="250" t="s">
        <v>176</v>
      </c>
    </row>
    <row r="2666" s="13" customFormat="1">
      <c r="A2666" s="13"/>
      <c r="B2666" s="240"/>
      <c r="C2666" s="241"/>
      <c r="D2666" s="242" t="s">
        <v>185</v>
      </c>
      <c r="E2666" s="243" t="s">
        <v>1</v>
      </c>
      <c r="F2666" s="244" t="s">
        <v>281</v>
      </c>
      <c r="G2666" s="241"/>
      <c r="H2666" s="243" t="s">
        <v>1</v>
      </c>
      <c r="I2666" s="245"/>
      <c r="J2666" s="241"/>
      <c r="K2666" s="241"/>
      <c r="L2666" s="246"/>
      <c r="M2666" s="247"/>
      <c r="N2666" s="248"/>
      <c r="O2666" s="248"/>
      <c r="P2666" s="248"/>
      <c r="Q2666" s="248"/>
      <c r="R2666" s="248"/>
      <c r="S2666" s="248"/>
      <c r="T2666" s="24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50" t="s">
        <v>185</v>
      </c>
      <c r="AU2666" s="250" t="s">
        <v>85</v>
      </c>
      <c r="AV2666" s="13" t="s">
        <v>83</v>
      </c>
      <c r="AW2666" s="13" t="s">
        <v>34</v>
      </c>
      <c r="AX2666" s="13" t="s">
        <v>76</v>
      </c>
      <c r="AY2666" s="250" t="s">
        <v>176</v>
      </c>
    </row>
    <row r="2667" s="13" customFormat="1">
      <c r="A2667" s="13"/>
      <c r="B2667" s="240"/>
      <c r="C2667" s="241"/>
      <c r="D2667" s="242" t="s">
        <v>185</v>
      </c>
      <c r="E2667" s="243" t="s">
        <v>1</v>
      </c>
      <c r="F2667" s="244" t="s">
        <v>188</v>
      </c>
      <c r="G2667" s="241"/>
      <c r="H2667" s="243" t="s">
        <v>1</v>
      </c>
      <c r="I2667" s="245"/>
      <c r="J2667" s="241"/>
      <c r="K2667" s="241"/>
      <c r="L2667" s="246"/>
      <c r="M2667" s="247"/>
      <c r="N2667" s="248"/>
      <c r="O2667" s="248"/>
      <c r="P2667" s="248"/>
      <c r="Q2667" s="248"/>
      <c r="R2667" s="248"/>
      <c r="S2667" s="248"/>
      <c r="T2667" s="24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50" t="s">
        <v>185</v>
      </c>
      <c r="AU2667" s="250" t="s">
        <v>85</v>
      </c>
      <c r="AV2667" s="13" t="s">
        <v>83</v>
      </c>
      <c r="AW2667" s="13" t="s">
        <v>34</v>
      </c>
      <c r="AX2667" s="13" t="s">
        <v>76</v>
      </c>
      <c r="AY2667" s="250" t="s">
        <v>176</v>
      </c>
    </row>
    <row r="2668" s="14" customFormat="1">
      <c r="A2668" s="14"/>
      <c r="B2668" s="251"/>
      <c r="C2668" s="252"/>
      <c r="D2668" s="242" t="s">
        <v>185</v>
      </c>
      <c r="E2668" s="253" t="s">
        <v>1</v>
      </c>
      <c r="F2668" s="254" t="s">
        <v>2215</v>
      </c>
      <c r="G2668" s="252"/>
      <c r="H2668" s="255">
        <v>12.609999999999999</v>
      </c>
      <c r="I2668" s="256"/>
      <c r="J2668" s="252"/>
      <c r="K2668" s="252"/>
      <c r="L2668" s="257"/>
      <c r="M2668" s="258"/>
      <c r="N2668" s="259"/>
      <c r="O2668" s="259"/>
      <c r="P2668" s="259"/>
      <c r="Q2668" s="259"/>
      <c r="R2668" s="259"/>
      <c r="S2668" s="259"/>
      <c r="T2668" s="260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61" t="s">
        <v>185</v>
      </c>
      <c r="AU2668" s="261" t="s">
        <v>85</v>
      </c>
      <c r="AV2668" s="14" t="s">
        <v>85</v>
      </c>
      <c r="AW2668" s="14" t="s">
        <v>34</v>
      </c>
      <c r="AX2668" s="14" t="s">
        <v>76</v>
      </c>
      <c r="AY2668" s="261" t="s">
        <v>176</v>
      </c>
    </row>
    <row r="2669" s="14" customFormat="1">
      <c r="A2669" s="14"/>
      <c r="B2669" s="251"/>
      <c r="C2669" s="252"/>
      <c r="D2669" s="242" t="s">
        <v>185</v>
      </c>
      <c r="E2669" s="253" t="s">
        <v>1</v>
      </c>
      <c r="F2669" s="254" t="s">
        <v>2216</v>
      </c>
      <c r="G2669" s="252"/>
      <c r="H2669" s="255">
        <v>21.719999999999999</v>
      </c>
      <c r="I2669" s="256"/>
      <c r="J2669" s="252"/>
      <c r="K2669" s="252"/>
      <c r="L2669" s="257"/>
      <c r="M2669" s="258"/>
      <c r="N2669" s="259"/>
      <c r="O2669" s="259"/>
      <c r="P2669" s="259"/>
      <c r="Q2669" s="259"/>
      <c r="R2669" s="259"/>
      <c r="S2669" s="259"/>
      <c r="T2669" s="260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61" t="s">
        <v>185</v>
      </c>
      <c r="AU2669" s="261" t="s">
        <v>85</v>
      </c>
      <c r="AV2669" s="14" t="s">
        <v>85</v>
      </c>
      <c r="AW2669" s="14" t="s">
        <v>34</v>
      </c>
      <c r="AX2669" s="14" t="s">
        <v>76</v>
      </c>
      <c r="AY2669" s="261" t="s">
        <v>176</v>
      </c>
    </row>
    <row r="2670" s="14" customFormat="1">
      <c r="A2670" s="14"/>
      <c r="B2670" s="251"/>
      <c r="C2670" s="252"/>
      <c r="D2670" s="242" t="s">
        <v>185</v>
      </c>
      <c r="E2670" s="253" t="s">
        <v>1</v>
      </c>
      <c r="F2670" s="254" t="s">
        <v>2217</v>
      </c>
      <c r="G2670" s="252"/>
      <c r="H2670" s="255">
        <v>33.625999999999998</v>
      </c>
      <c r="I2670" s="256"/>
      <c r="J2670" s="252"/>
      <c r="K2670" s="252"/>
      <c r="L2670" s="257"/>
      <c r="M2670" s="258"/>
      <c r="N2670" s="259"/>
      <c r="O2670" s="259"/>
      <c r="P2670" s="259"/>
      <c r="Q2670" s="259"/>
      <c r="R2670" s="259"/>
      <c r="S2670" s="259"/>
      <c r="T2670" s="260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61" t="s">
        <v>185</v>
      </c>
      <c r="AU2670" s="261" t="s">
        <v>85</v>
      </c>
      <c r="AV2670" s="14" t="s">
        <v>85</v>
      </c>
      <c r="AW2670" s="14" t="s">
        <v>34</v>
      </c>
      <c r="AX2670" s="14" t="s">
        <v>76</v>
      </c>
      <c r="AY2670" s="261" t="s">
        <v>176</v>
      </c>
    </row>
    <row r="2671" s="14" customFormat="1">
      <c r="A2671" s="14"/>
      <c r="B2671" s="251"/>
      <c r="C2671" s="252"/>
      <c r="D2671" s="242" t="s">
        <v>185</v>
      </c>
      <c r="E2671" s="253" t="s">
        <v>1</v>
      </c>
      <c r="F2671" s="254" t="s">
        <v>2218</v>
      </c>
      <c r="G2671" s="252"/>
      <c r="H2671" s="255">
        <v>18.655000000000001</v>
      </c>
      <c r="I2671" s="256"/>
      <c r="J2671" s="252"/>
      <c r="K2671" s="252"/>
      <c r="L2671" s="257"/>
      <c r="M2671" s="258"/>
      <c r="N2671" s="259"/>
      <c r="O2671" s="259"/>
      <c r="P2671" s="259"/>
      <c r="Q2671" s="259"/>
      <c r="R2671" s="259"/>
      <c r="S2671" s="259"/>
      <c r="T2671" s="260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61" t="s">
        <v>185</v>
      </c>
      <c r="AU2671" s="261" t="s">
        <v>85</v>
      </c>
      <c r="AV2671" s="14" t="s">
        <v>85</v>
      </c>
      <c r="AW2671" s="14" t="s">
        <v>34</v>
      </c>
      <c r="AX2671" s="14" t="s">
        <v>76</v>
      </c>
      <c r="AY2671" s="261" t="s">
        <v>176</v>
      </c>
    </row>
    <row r="2672" s="14" customFormat="1">
      <c r="A2672" s="14"/>
      <c r="B2672" s="251"/>
      <c r="C2672" s="252"/>
      <c r="D2672" s="242" t="s">
        <v>185</v>
      </c>
      <c r="E2672" s="253" t="s">
        <v>1</v>
      </c>
      <c r="F2672" s="254" t="s">
        <v>2219</v>
      </c>
      <c r="G2672" s="252"/>
      <c r="H2672" s="255">
        <v>14.17</v>
      </c>
      <c r="I2672" s="256"/>
      <c r="J2672" s="252"/>
      <c r="K2672" s="252"/>
      <c r="L2672" s="257"/>
      <c r="M2672" s="258"/>
      <c r="N2672" s="259"/>
      <c r="O2672" s="259"/>
      <c r="P2672" s="259"/>
      <c r="Q2672" s="259"/>
      <c r="R2672" s="259"/>
      <c r="S2672" s="259"/>
      <c r="T2672" s="260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61" t="s">
        <v>185</v>
      </c>
      <c r="AU2672" s="261" t="s">
        <v>85</v>
      </c>
      <c r="AV2672" s="14" t="s">
        <v>85</v>
      </c>
      <c r="AW2672" s="14" t="s">
        <v>34</v>
      </c>
      <c r="AX2672" s="14" t="s">
        <v>76</v>
      </c>
      <c r="AY2672" s="261" t="s">
        <v>176</v>
      </c>
    </row>
    <row r="2673" s="14" customFormat="1">
      <c r="A2673" s="14"/>
      <c r="B2673" s="251"/>
      <c r="C2673" s="252"/>
      <c r="D2673" s="242" t="s">
        <v>185</v>
      </c>
      <c r="E2673" s="253" t="s">
        <v>1</v>
      </c>
      <c r="F2673" s="254" t="s">
        <v>2220</v>
      </c>
      <c r="G2673" s="252"/>
      <c r="H2673" s="255">
        <v>10.560000000000001</v>
      </c>
      <c r="I2673" s="256"/>
      <c r="J2673" s="252"/>
      <c r="K2673" s="252"/>
      <c r="L2673" s="257"/>
      <c r="M2673" s="258"/>
      <c r="N2673" s="259"/>
      <c r="O2673" s="259"/>
      <c r="P2673" s="259"/>
      <c r="Q2673" s="259"/>
      <c r="R2673" s="259"/>
      <c r="S2673" s="259"/>
      <c r="T2673" s="260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61" t="s">
        <v>185</v>
      </c>
      <c r="AU2673" s="261" t="s">
        <v>85</v>
      </c>
      <c r="AV2673" s="14" t="s">
        <v>85</v>
      </c>
      <c r="AW2673" s="14" t="s">
        <v>34</v>
      </c>
      <c r="AX2673" s="14" t="s">
        <v>76</v>
      </c>
      <c r="AY2673" s="261" t="s">
        <v>176</v>
      </c>
    </row>
    <row r="2674" s="14" customFormat="1">
      <c r="A2674" s="14"/>
      <c r="B2674" s="251"/>
      <c r="C2674" s="252"/>
      <c r="D2674" s="242" t="s">
        <v>185</v>
      </c>
      <c r="E2674" s="253" t="s">
        <v>1</v>
      </c>
      <c r="F2674" s="254" t="s">
        <v>2221</v>
      </c>
      <c r="G2674" s="252"/>
      <c r="H2674" s="255">
        <v>13.654999999999999</v>
      </c>
      <c r="I2674" s="256"/>
      <c r="J2674" s="252"/>
      <c r="K2674" s="252"/>
      <c r="L2674" s="257"/>
      <c r="M2674" s="258"/>
      <c r="N2674" s="259"/>
      <c r="O2674" s="259"/>
      <c r="P2674" s="259"/>
      <c r="Q2674" s="259"/>
      <c r="R2674" s="259"/>
      <c r="S2674" s="259"/>
      <c r="T2674" s="260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61" t="s">
        <v>185</v>
      </c>
      <c r="AU2674" s="261" t="s">
        <v>85</v>
      </c>
      <c r="AV2674" s="14" t="s">
        <v>85</v>
      </c>
      <c r="AW2674" s="14" t="s">
        <v>34</v>
      </c>
      <c r="AX2674" s="14" t="s">
        <v>76</v>
      </c>
      <c r="AY2674" s="261" t="s">
        <v>176</v>
      </c>
    </row>
    <row r="2675" s="14" customFormat="1">
      <c r="A2675" s="14"/>
      <c r="B2675" s="251"/>
      <c r="C2675" s="252"/>
      <c r="D2675" s="242" t="s">
        <v>185</v>
      </c>
      <c r="E2675" s="253" t="s">
        <v>1</v>
      </c>
      <c r="F2675" s="254" t="s">
        <v>2222</v>
      </c>
      <c r="G2675" s="252"/>
      <c r="H2675" s="255">
        <v>10.619999999999999</v>
      </c>
      <c r="I2675" s="256"/>
      <c r="J2675" s="252"/>
      <c r="K2675" s="252"/>
      <c r="L2675" s="257"/>
      <c r="M2675" s="258"/>
      <c r="N2675" s="259"/>
      <c r="O2675" s="259"/>
      <c r="P2675" s="259"/>
      <c r="Q2675" s="259"/>
      <c r="R2675" s="259"/>
      <c r="S2675" s="259"/>
      <c r="T2675" s="260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61" t="s">
        <v>185</v>
      </c>
      <c r="AU2675" s="261" t="s">
        <v>85</v>
      </c>
      <c r="AV2675" s="14" t="s">
        <v>85</v>
      </c>
      <c r="AW2675" s="14" t="s">
        <v>34</v>
      </c>
      <c r="AX2675" s="14" t="s">
        <v>76</v>
      </c>
      <c r="AY2675" s="261" t="s">
        <v>176</v>
      </c>
    </row>
    <row r="2676" s="14" customFormat="1">
      <c r="A2676" s="14"/>
      <c r="B2676" s="251"/>
      <c r="C2676" s="252"/>
      <c r="D2676" s="242" t="s">
        <v>185</v>
      </c>
      <c r="E2676" s="253" t="s">
        <v>1</v>
      </c>
      <c r="F2676" s="254" t="s">
        <v>2223</v>
      </c>
      <c r="G2676" s="252"/>
      <c r="H2676" s="255">
        <v>12.035</v>
      </c>
      <c r="I2676" s="256"/>
      <c r="J2676" s="252"/>
      <c r="K2676" s="252"/>
      <c r="L2676" s="257"/>
      <c r="M2676" s="258"/>
      <c r="N2676" s="259"/>
      <c r="O2676" s="259"/>
      <c r="P2676" s="259"/>
      <c r="Q2676" s="259"/>
      <c r="R2676" s="259"/>
      <c r="S2676" s="259"/>
      <c r="T2676" s="260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61" t="s">
        <v>185</v>
      </c>
      <c r="AU2676" s="261" t="s">
        <v>85</v>
      </c>
      <c r="AV2676" s="14" t="s">
        <v>85</v>
      </c>
      <c r="AW2676" s="14" t="s">
        <v>34</v>
      </c>
      <c r="AX2676" s="14" t="s">
        <v>76</v>
      </c>
      <c r="AY2676" s="261" t="s">
        <v>176</v>
      </c>
    </row>
    <row r="2677" s="15" customFormat="1">
      <c r="A2677" s="15"/>
      <c r="B2677" s="267"/>
      <c r="C2677" s="268"/>
      <c r="D2677" s="242" t="s">
        <v>185</v>
      </c>
      <c r="E2677" s="269" t="s">
        <v>1</v>
      </c>
      <c r="F2677" s="270" t="s">
        <v>291</v>
      </c>
      <c r="G2677" s="268"/>
      <c r="H2677" s="271">
        <v>147.65100000000001</v>
      </c>
      <c r="I2677" s="272"/>
      <c r="J2677" s="268"/>
      <c r="K2677" s="268"/>
      <c r="L2677" s="273"/>
      <c r="M2677" s="274"/>
      <c r="N2677" s="275"/>
      <c r="O2677" s="275"/>
      <c r="P2677" s="275"/>
      <c r="Q2677" s="275"/>
      <c r="R2677" s="275"/>
      <c r="S2677" s="275"/>
      <c r="T2677" s="276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77" t="s">
        <v>185</v>
      </c>
      <c r="AU2677" s="277" t="s">
        <v>85</v>
      </c>
      <c r="AV2677" s="15" t="s">
        <v>177</v>
      </c>
      <c r="AW2677" s="15" t="s">
        <v>34</v>
      </c>
      <c r="AX2677" s="15" t="s">
        <v>76</v>
      </c>
      <c r="AY2677" s="277" t="s">
        <v>176</v>
      </c>
    </row>
    <row r="2678" s="14" customFormat="1">
      <c r="A2678" s="14"/>
      <c r="B2678" s="251"/>
      <c r="C2678" s="252"/>
      <c r="D2678" s="242" t="s">
        <v>185</v>
      </c>
      <c r="E2678" s="253" t="s">
        <v>1</v>
      </c>
      <c r="F2678" s="254" t="s">
        <v>2224</v>
      </c>
      <c r="G2678" s="252"/>
      <c r="H2678" s="255">
        <v>1.365</v>
      </c>
      <c r="I2678" s="256"/>
      <c r="J2678" s="252"/>
      <c r="K2678" s="252"/>
      <c r="L2678" s="257"/>
      <c r="M2678" s="258"/>
      <c r="N2678" s="259"/>
      <c r="O2678" s="259"/>
      <c r="P2678" s="259"/>
      <c r="Q2678" s="259"/>
      <c r="R2678" s="259"/>
      <c r="S2678" s="259"/>
      <c r="T2678" s="260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61" t="s">
        <v>185</v>
      </c>
      <c r="AU2678" s="261" t="s">
        <v>85</v>
      </c>
      <c r="AV2678" s="14" t="s">
        <v>85</v>
      </c>
      <c r="AW2678" s="14" t="s">
        <v>34</v>
      </c>
      <c r="AX2678" s="14" t="s">
        <v>76</v>
      </c>
      <c r="AY2678" s="261" t="s">
        <v>176</v>
      </c>
    </row>
    <row r="2679" s="14" customFormat="1">
      <c r="A2679" s="14"/>
      <c r="B2679" s="251"/>
      <c r="C2679" s="252"/>
      <c r="D2679" s="242" t="s">
        <v>185</v>
      </c>
      <c r="E2679" s="253" t="s">
        <v>1</v>
      </c>
      <c r="F2679" s="254" t="s">
        <v>2225</v>
      </c>
      <c r="G2679" s="252"/>
      <c r="H2679" s="255">
        <v>2.25</v>
      </c>
      <c r="I2679" s="256"/>
      <c r="J2679" s="252"/>
      <c r="K2679" s="252"/>
      <c r="L2679" s="257"/>
      <c r="M2679" s="258"/>
      <c r="N2679" s="259"/>
      <c r="O2679" s="259"/>
      <c r="P2679" s="259"/>
      <c r="Q2679" s="259"/>
      <c r="R2679" s="259"/>
      <c r="S2679" s="259"/>
      <c r="T2679" s="260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61" t="s">
        <v>185</v>
      </c>
      <c r="AU2679" s="261" t="s">
        <v>85</v>
      </c>
      <c r="AV2679" s="14" t="s">
        <v>85</v>
      </c>
      <c r="AW2679" s="14" t="s">
        <v>34</v>
      </c>
      <c r="AX2679" s="14" t="s">
        <v>76</v>
      </c>
      <c r="AY2679" s="261" t="s">
        <v>176</v>
      </c>
    </row>
    <row r="2680" s="14" customFormat="1">
      <c r="A2680" s="14"/>
      <c r="B2680" s="251"/>
      <c r="C2680" s="252"/>
      <c r="D2680" s="242" t="s">
        <v>185</v>
      </c>
      <c r="E2680" s="253" t="s">
        <v>1</v>
      </c>
      <c r="F2680" s="254" t="s">
        <v>2226</v>
      </c>
      <c r="G2680" s="252"/>
      <c r="H2680" s="255">
        <v>4.4850000000000003</v>
      </c>
      <c r="I2680" s="256"/>
      <c r="J2680" s="252"/>
      <c r="K2680" s="252"/>
      <c r="L2680" s="257"/>
      <c r="M2680" s="258"/>
      <c r="N2680" s="259"/>
      <c r="O2680" s="259"/>
      <c r="P2680" s="259"/>
      <c r="Q2680" s="259"/>
      <c r="R2680" s="259"/>
      <c r="S2680" s="259"/>
      <c r="T2680" s="260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61" t="s">
        <v>185</v>
      </c>
      <c r="AU2680" s="261" t="s">
        <v>85</v>
      </c>
      <c r="AV2680" s="14" t="s">
        <v>85</v>
      </c>
      <c r="AW2680" s="14" t="s">
        <v>34</v>
      </c>
      <c r="AX2680" s="14" t="s">
        <v>76</v>
      </c>
      <c r="AY2680" s="261" t="s">
        <v>176</v>
      </c>
    </row>
    <row r="2681" s="15" customFormat="1">
      <c r="A2681" s="15"/>
      <c r="B2681" s="267"/>
      <c r="C2681" s="268"/>
      <c r="D2681" s="242" t="s">
        <v>185</v>
      </c>
      <c r="E2681" s="269" t="s">
        <v>1</v>
      </c>
      <c r="F2681" s="270" t="s">
        <v>291</v>
      </c>
      <c r="G2681" s="268"/>
      <c r="H2681" s="271">
        <v>8.0999999999999996</v>
      </c>
      <c r="I2681" s="272"/>
      <c r="J2681" s="268"/>
      <c r="K2681" s="268"/>
      <c r="L2681" s="273"/>
      <c r="M2681" s="274"/>
      <c r="N2681" s="275"/>
      <c r="O2681" s="275"/>
      <c r="P2681" s="275"/>
      <c r="Q2681" s="275"/>
      <c r="R2681" s="275"/>
      <c r="S2681" s="275"/>
      <c r="T2681" s="276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T2681" s="277" t="s">
        <v>185</v>
      </c>
      <c r="AU2681" s="277" t="s">
        <v>85</v>
      </c>
      <c r="AV2681" s="15" t="s">
        <v>177</v>
      </c>
      <c r="AW2681" s="15" t="s">
        <v>34</v>
      </c>
      <c r="AX2681" s="15" t="s">
        <v>76</v>
      </c>
      <c r="AY2681" s="277" t="s">
        <v>176</v>
      </c>
    </row>
    <row r="2682" s="16" customFormat="1">
      <c r="A2682" s="16"/>
      <c r="B2682" s="278"/>
      <c r="C2682" s="279"/>
      <c r="D2682" s="242" t="s">
        <v>185</v>
      </c>
      <c r="E2682" s="280" t="s">
        <v>1</v>
      </c>
      <c r="F2682" s="281" t="s">
        <v>307</v>
      </c>
      <c r="G2682" s="279"/>
      <c r="H2682" s="282">
        <v>155.75100000000001</v>
      </c>
      <c r="I2682" s="283"/>
      <c r="J2682" s="279"/>
      <c r="K2682" s="279"/>
      <c r="L2682" s="284"/>
      <c r="M2682" s="285"/>
      <c r="N2682" s="286"/>
      <c r="O2682" s="286"/>
      <c r="P2682" s="286"/>
      <c r="Q2682" s="286"/>
      <c r="R2682" s="286"/>
      <c r="S2682" s="286"/>
      <c r="T2682" s="287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T2682" s="288" t="s">
        <v>185</v>
      </c>
      <c r="AU2682" s="288" t="s">
        <v>85</v>
      </c>
      <c r="AV2682" s="16" t="s">
        <v>183</v>
      </c>
      <c r="AW2682" s="16" t="s">
        <v>34</v>
      </c>
      <c r="AX2682" s="16" t="s">
        <v>83</v>
      </c>
      <c r="AY2682" s="288" t="s">
        <v>176</v>
      </c>
    </row>
    <row r="2683" s="2" customFormat="1" ht="16.5" customHeight="1">
      <c r="A2683" s="39"/>
      <c r="B2683" s="40"/>
      <c r="C2683" s="227" t="s">
        <v>2227</v>
      </c>
      <c r="D2683" s="227" t="s">
        <v>179</v>
      </c>
      <c r="E2683" s="228" t="s">
        <v>2228</v>
      </c>
      <c r="F2683" s="229" t="s">
        <v>2229</v>
      </c>
      <c r="G2683" s="230" t="s">
        <v>243</v>
      </c>
      <c r="H2683" s="231">
        <v>155.75100000000001</v>
      </c>
      <c r="I2683" s="232"/>
      <c r="J2683" s="233">
        <f>ROUND(I2683*H2683,2)</f>
        <v>0</v>
      </c>
      <c r="K2683" s="229" t="s">
        <v>225</v>
      </c>
      <c r="L2683" s="45"/>
      <c r="M2683" s="234" t="s">
        <v>1</v>
      </c>
      <c r="N2683" s="235" t="s">
        <v>41</v>
      </c>
      <c r="O2683" s="92"/>
      <c r="P2683" s="236">
        <f>O2683*H2683</f>
        <v>0</v>
      </c>
      <c r="Q2683" s="236">
        <v>0.00029999999999999997</v>
      </c>
      <c r="R2683" s="236">
        <f>Q2683*H2683</f>
        <v>0.046725299999999997</v>
      </c>
      <c r="S2683" s="236">
        <v>0</v>
      </c>
      <c r="T2683" s="237">
        <f>S2683*H2683</f>
        <v>0</v>
      </c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39"/>
      <c r="AE2683" s="39"/>
      <c r="AR2683" s="238" t="s">
        <v>324</v>
      </c>
      <c r="AT2683" s="238" t="s">
        <v>179</v>
      </c>
      <c r="AU2683" s="238" t="s">
        <v>85</v>
      </c>
      <c r="AY2683" s="18" t="s">
        <v>176</v>
      </c>
      <c r="BE2683" s="239">
        <f>IF(N2683="základní",J2683,0)</f>
        <v>0</v>
      </c>
      <c r="BF2683" s="239">
        <f>IF(N2683="snížená",J2683,0)</f>
        <v>0</v>
      </c>
      <c r="BG2683" s="239">
        <f>IF(N2683="zákl. přenesená",J2683,0)</f>
        <v>0</v>
      </c>
      <c r="BH2683" s="239">
        <f>IF(N2683="sníž. přenesená",J2683,0)</f>
        <v>0</v>
      </c>
      <c r="BI2683" s="239">
        <f>IF(N2683="nulová",J2683,0)</f>
        <v>0</v>
      </c>
      <c r="BJ2683" s="18" t="s">
        <v>83</v>
      </c>
      <c r="BK2683" s="239">
        <f>ROUND(I2683*H2683,2)</f>
        <v>0</v>
      </c>
      <c r="BL2683" s="18" t="s">
        <v>324</v>
      </c>
      <c r="BM2683" s="238" t="s">
        <v>2230</v>
      </c>
    </row>
    <row r="2684" s="2" customFormat="1">
      <c r="A2684" s="39"/>
      <c r="B2684" s="40"/>
      <c r="C2684" s="41"/>
      <c r="D2684" s="262" t="s">
        <v>194</v>
      </c>
      <c r="E2684" s="41"/>
      <c r="F2684" s="263" t="s">
        <v>2231</v>
      </c>
      <c r="G2684" s="41"/>
      <c r="H2684" s="41"/>
      <c r="I2684" s="264"/>
      <c r="J2684" s="41"/>
      <c r="K2684" s="41"/>
      <c r="L2684" s="45"/>
      <c r="M2684" s="265"/>
      <c r="N2684" s="266"/>
      <c r="O2684" s="92"/>
      <c r="P2684" s="92"/>
      <c r="Q2684" s="92"/>
      <c r="R2684" s="92"/>
      <c r="S2684" s="92"/>
      <c r="T2684" s="93"/>
      <c r="U2684" s="39"/>
      <c r="V2684" s="39"/>
      <c r="W2684" s="39"/>
      <c r="X2684" s="39"/>
      <c r="Y2684" s="39"/>
      <c r="Z2684" s="39"/>
      <c r="AA2684" s="39"/>
      <c r="AB2684" s="39"/>
      <c r="AC2684" s="39"/>
      <c r="AD2684" s="39"/>
      <c r="AE2684" s="39"/>
      <c r="AT2684" s="18" t="s">
        <v>194</v>
      </c>
      <c r="AU2684" s="18" t="s">
        <v>85</v>
      </c>
    </row>
    <row r="2685" s="13" customFormat="1">
      <c r="A2685" s="13"/>
      <c r="B2685" s="240"/>
      <c r="C2685" s="241"/>
      <c r="D2685" s="242" t="s">
        <v>185</v>
      </c>
      <c r="E2685" s="243" t="s">
        <v>1</v>
      </c>
      <c r="F2685" s="244" t="s">
        <v>207</v>
      </c>
      <c r="G2685" s="241"/>
      <c r="H2685" s="243" t="s">
        <v>1</v>
      </c>
      <c r="I2685" s="245"/>
      <c r="J2685" s="241"/>
      <c r="K2685" s="241"/>
      <c r="L2685" s="246"/>
      <c r="M2685" s="247"/>
      <c r="N2685" s="248"/>
      <c r="O2685" s="248"/>
      <c r="P2685" s="248"/>
      <c r="Q2685" s="248"/>
      <c r="R2685" s="248"/>
      <c r="S2685" s="248"/>
      <c r="T2685" s="24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50" t="s">
        <v>185</v>
      </c>
      <c r="AU2685" s="250" t="s">
        <v>85</v>
      </c>
      <c r="AV2685" s="13" t="s">
        <v>83</v>
      </c>
      <c r="AW2685" s="13" t="s">
        <v>34</v>
      </c>
      <c r="AX2685" s="13" t="s">
        <v>76</v>
      </c>
      <c r="AY2685" s="250" t="s">
        <v>176</v>
      </c>
    </row>
    <row r="2686" s="13" customFormat="1">
      <c r="A2686" s="13"/>
      <c r="B2686" s="240"/>
      <c r="C2686" s="241"/>
      <c r="D2686" s="242" t="s">
        <v>185</v>
      </c>
      <c r="E2686" s="243" t="s">
        <v>1</v>
      </c>
      <c r="F2686" s="244" t="s">
        <v>281</v>
      </c>
      <c r="G2686" s="241"/>
      <c r="H2686" s="243" t="s">
        <v>1</v>
      </c>
      <c r="I2686" s="245"/>
      <c r="J2686" s="241"/>
      <c r="K2686" s="241"/>
      <c r="L2686" s="246"/>
      <c r="M2686" s="247"/>
      <c r="N2686" s="248"/>
      <c r="O2686" s="248"/>
      <c r="P2686" s="248"/>
      <c r="Q2686" s="248"/>
      <c r="R2686" s="248"/>
      <c r="S2686" s="248"/>
      <c r="T2686" s="249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50" t="s">
        <v>185</v>
      </c>
      <c r="AU2686" s="250" t="s">
        <v>85</v>
      </c>
      <c r="AV2686" s="13" t="s">
        <v>83</v>
      </c>
      <c r="AW2686" s="13" t="s">
        <v>34</v>
      </c>
      <c r="AX2686" s="13" t="s">
        <v>76</v>
      </c>
      <c r="AY2686" s="250" t="s">
        <v>176</v>
      </c>
    </row>
    <row r="2687" s="13" customFormat="1">
      <c r="A2687" s="13"/>
      <c r="B2687" s="240"/>
      <c r="C2687" s="241"/>
      <c r="D2687" s="242" t="s">
        <v>185</v>
      </c>
      <c r="E2687" s="243" t="s">
        <v>1</v>
      </c>
      <c r="F2687" s="244" t="s">
        <v>188</v>
      </c>
      <c r="G2687" s="241"/>
      <c r="H2687" s="243" t="s">
        <v>1</v>
      </c>
      <c r="I2687" s="245"/>
      <c r="J2687" s="241"/>
      <c r="K2687" s="241"/>
      <c r="L2687" s="246"/>
      <c r="M2687" s="247"/>
      <c r="N2687" s="248"/>
      <c r="O2687" s="248"/>
      <c r="P2687" s="248"/>
      <c r="Q2687" s="248"/>
      <c r="R2687" s="248"/>
      <c r="S2687" s="248"/>
      <c r="T2687" s="249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50" t="s">
        <v>185</v>
      </c>
      <c r="AU2687" s="250" t="s">
        <v>85</v>
      </c>
      <c r="AV2687" s="13" t="s">
        <v>83</v>
      </c>
      <c r="AW2687" s="13" t="s">
        <v>34</v>
      </c>
      <c r="AX2687" s="13" t="s">
        <v>76</v>
      </c>
      <c r="AY2687" s="250" t="s">
        <v>176</v>
      </c>
    </row>
    <row r="2688" s="14" customFormat="1">
      <c r="A2688" s="14"/>
      <c r="B2688" s="251"/>
      <c r="C2688" s="252"/>
      <c r="D2688" s="242" t="s">
        <v>185</v>
      </c>
      <c r="E2688" s="253" t="s">
        <v>1</v>
      </c>
      <c r="F2688" s="254" t="s">
        <v>2215</v>
      </c>
      <c r="G2688" s="252"/>
      <c r="H2688" s="255">
        <v>12.609999999999999</v>
      </c>
      <c r="I2688" s="256"/>
      <c r="J2688" s="252"/>
      <c r="K2688" s="252"/>
      <c r="L2688" s="257"/>
      <c r="M2688" s="258"/>
      <c r="N2688" s="259"/>
      <c r="O2688" s="259"/>
      <c r="P2688" s="259"/>
      <c r="Q2688" s="259"/>
      <c r="R2688" s="259"/>
      <c r="S2688" s="259"/>
      <c r="T2688" s="260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61" t="s">
        <v>185</v>
      </c>
      <c r="AU2688" s="261" t="s">
        <v>85</v>
      </c>
      <c r="AV2688" s="14" t="s">
        <v>85</v>
      </c>
      <c r="AW2688" s="14" t="s">
        <v>34</v>
      </c>
      <c r="AX2688" s="14" t="s">
        <v>76</v>
      </c>
      <c r="AY2688" s="261" t="s">
        <v>176</v>
      </c>
    </row>
    <row r="2689" s="14" customFormat="1">
      <c r="A2689" s="14"/>
      <c r="B2689" s="251"/>
      <c r="C2689" s="252"/>
      <c r="D2689" s="242" t="s">
        <v>185</v>
      </c>
      <c r="E2689" s="253" t="s">
        <v>1</v>
      </c>
      <c r="F2689" s="254" t="s">
        <v>2216</v>
      </c>
      <c r="G2689" s="252"/>
      <c r="H2689" s="255">
        <v>21.719999999999999</v>
      </c>
      <c r="I2689" s="256"/>
      <c r="J2689" s="252"/>
      <c r="K2689" s="252"/>
      <c r="L2689" s="257"/>
      <c r="M2689" s="258"/>
      <c r="N2689" s="259"/>
      <c r="O2689" s="259"/>
      <c r="P2689" s="259"/>
      <c r="Q2689" s="259"/>
      <c r="R2689" s="259"/>
      <c r="S2689" s="259"/>
      <c r="T2689" s="260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61" t="s">
        <v>185</v>
      </c>
      <c r="AU2689" s="261" t="s">
        <v>85</v>
      </c>
      <c r="AV2689" s="14" t="s">
        <v>85</v>
      </c>
      <c r="AW2689" s="14" t="s">
        <v>34</v>
      </c>
      <c r="AX2689" s="14" t="s">
        <v>76</v>
      </c>
      <c r="AY2689" s="261" t="s">
        <v>176</v>
      </c>
    </row>
    <row r="2690" s="14" customFormat="1">
      <c r="A2690" s="14"/>
      <c r="B2690" s="251"/>
      <c r="C2690" s="252"/>
      <c r="D2690" s="242" t="s">
        <v>185</v>
      </c>
      <c r="E2690" s="253" t="s">
        <v>1</v>
      </c>
      <c r="F2690" s="254" t="s">
        <v>2217</v>
      </c>
      <c r="G2690" s="252"/>
      <c r="H2690" s="255">
        <v>33.625999999999998</v>
      </c>
      <c r="I2690" s="256"/>
      <c r="J2690" s="252"/>
      <c r="K2690" s="252"/>
      <c r="L2690" s="257"/>
      <c r="M2690" s="258"/>
      <c r="N2690" s="259"/>
      <c r="O2690" s="259"/>
      <c r="P2690" s="259"/>
      <c r="Q2690" s="259"/>
      <c r="R2690" s="259"/>
      <c r="S2690" s="259"/>
      <c r="T2690" s="260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61" t="s">
        <v>185</v>
      </c>
      <c r="AU2690" s="261" t="s">
        <v>85</v>
      </c>
      <c r="AV2690" s="14" t="s">
        <v>85</v>
      </c>
      <c r="AW2690" s="14" t="s">
        <v>34</v>
      </c>
      <c r="AX2690" s="14" t="s">
        <v>76</v>
      </c>
      <c r="AY2690" s="261" t="s">
        <v>176</v>
      </c>
    </row>
    <row r="2691" s="14" customFormat="1">
      <c r="A2691" s="14"/>
      <c r="B2691" s="251"/>
      <c r="C2691" s="252"/>
      <c r="D2691" s="242" t="s">
        <v>185</v>
      </c>
      <c r="E2691" s="253" t="s">
        <v>1</v>
      </c>
      <c r="F2691" s="254" t="s">
        <v>2218</v>
      </c>
      <c r="G2691" s="252"/>
      <c r="H2691" s="255">
        <v>18.655000000000001</v>
      </c>
      <c r="I2691" s="256"/>
      <c r="J2691" s="252"/>
      <c r="K2691" s="252"/>
      <c r="L2691" s="257"/>
      <c r="M2691" s="258"/>
      <c r="N2691" s="259"/>
      <c r="O2691" s="259"/>
      <c r="P2691" s="259"/>
      <c r="Q2691" s="259"/>
      <c r="R2691" s="259"/>
      <c r="S2691" s="259"/>
      <c r="T2691" s="260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61" t="s">
        <v>185</v>
      </c>
      <c r="AU2691" s="261" t="s">
        <v>85</v>
      </c>
      <c r="AV2691" s="14" t="s">
        <v>85</v>
      </c>
      <c r="AW2691" s="14" t="s">
        <v>34</v>
      </c>
      <c r="AX2691" s="14" t="s">
        <v>76</v>
      </c>
      <c r="AY2691" s="261" t="s">
        <v>176</v>
      </c>
    </row>
    <row r="2692" s="14" customFormat="1">
      <c r="A2692" s="14"/>
      <c r="B2692" s="251"/>
      <c r="C2692" s="252"/>
      <c r="D2692" s="242" t="s">
        <v>185</v>
      </c>
      <c r="E2692" s="253" t="s">
        <v>1</v>
      </c>
      <c r="F2692" s="254" t="s">
        <v>2219</v>
      </c>
      <c r="G2692" s="252"/>
      <c r="H2692" s="255">
        <v>14.17</v>
      </c>
      <c r="I2692" s="256"/>
      <c r="J2692" s="252"/>
      <c r="K2692" s="252"/>
      <c r="L2692" s="257"/>
      <c r="M2692" s="258"/>
      <c r="N2692" s="259"/>
      <c r="O2692" s="259"/>
      <c r="P2692" s="259"/>
      <c r="Q2692" s="259"/>
      <c r="R2692" s="259"/>
      <c r="S2692" s="259"/>
      <c r="T2692" s="260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61" t="s">
        <v>185</v>
      </c>
      <c r="AU2692" s="261" t="s">
        <v>85</v>
      </c>
      <c r="AV2692" s="14" t="s">
        <v>85</v>
      </c>
      <c r="AW2692" s="14" t="s">
        <v>34</v>
      </c>
      <c r="AX2692" s="14" t="s">
        <v>76</v>
      </c>
      <c r="AY2692" s="261" t="s">
        <v>176</v>
      </c>
    </row>
    <row r="2693" s="14" customFormat="1">
      <c r="A2693" s="14"/>
      <c r="B2693" s="251"/>
      <c r="C2693" s="252"/>
      <c r="D2693" s="242" t="s">
        <v>185</v>
      </c>
      <c r="E2693" s="253" t="s">
        <v>1</v>
      </c>
      <c r="F2693" s="254" t="s">
        <v>2220</v>
      </c>
      <c r="G2693" s="252"/>
      <c r="H2693" s="255">
        <v>10.560000000000001</v>
      </c>
      <c r="I2693" s="256"/>
      <c r="J2693" s="252"/>
      <c r="K2693" s="252"/>
      <c r="L2693" s="257"/>
      <c r="M2693" s="258"/>
      <c r="N2693" s="259"/>
      <c r="O2693" s="259"/>
      <c r="P2693" s="259"/>
      <c r="Q2693" s="259"/>
      <c r="R2693" s="259"/>
      <c r="S2693" s="259"/>
      <c r="T2693" s="260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61" t="s">
        <v>185</v>
      </c>
      <c r="AU2693" s="261" t="s">
        <v>85</v>
      </c>
      <c r="AV2693" s="14" t="s">
        <v>85</v>
      </c>
      <c r="AW2693" s="14" t="s">
        <v>34</v>
      </c>
      <c r="AX2693" s="14" t="s">
        <v>76</v>
      </c>
      <c r="AY2693" s="261" t="s">
        <v>176</v>
      </c>
    </row>
    <row r="2694" s="14" customFormat="1">
      <c r="A2694" s="14"/>
      <c r="B2694" s="251"/>
      <c r="C2694" s="252"/>
      <c r="D2694" s="242" t="s">
        <v>185</v>
      </c>
      <c r="E2694" s="253" t="s">
        <v>1</v>
      </c>
      <c r="F2694" s="254" t="s">
        <v>2221</v>
      </c>
      <c r="G2694" s="252"/>
      <c r="H2694" s="255">
        <v>13.654999999999999</v>
      </c>
      <c r="I2694" s="256"/>
      <c r="J2694" s="252"/>
      <c r="K2694" s="252"/>
      <c r="L2694" s="257"/>
      <c r="M2694" s="258"/>
      <c r="N2694" s="259"/>
      <c r="O2694" s="259"/>
      <c r="P2694" s="259"/>
      <c r="Q2694" s="259"/>
      <c r="R2694" s="259"/>
      <c r="S2694" s="259"/>
      <c r="T2694" s="260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61" t="s">
        <v>185</v>
      </c>
      <c r="AU2694" s="261" t="s">
        <v>85</v>
      </c>
      <c r="AV2694" s="14" t="s">
        <v>85</v>
      </c>
      <c r="AW2694" s="14" t="s">
        <v>34</v>
      </c>
      <c r="AX2694" s="14" t="s">
        <v>76</v>
      </c>
      <c r="AY2694" s="261" t="s">
        <v>176</v>
      </c>
    </row>
    <row r="2695" s="14" customFormat="1">
      <c r="A2695" s="14"/>
      <c r="B2695" s="251"/>
      <c r="C2695" s="252"/>
      <c r="D2695" s="242" t="s">
        <v>185</v>
      </c>
      <c r="E2695" s="253" t="s">
        <v>1</v>
      </c>
      <c r="F2695" s="254" t="s">
        <v>2222</v>
      </c>
      <c r="G2695" s="252"/>
      <c r="H2695" s="255">
        <v>10.619999999999999</v>
      </c>
      <c r="I2695" s="256"/>
      <c r="J2695" s="252"/>
      <c r="K2695" s="252"/>
      <c r="L2695" s="257"/>
      <c r="M2695" s="258"/>
      <c r="N2695" s="259"/>
      <c r="O2695" s="259"/>
      <c r="P2695" s="259"/>
      <c r="Q2695" s="259"/>
      <c r="R2695" s="259"/>
      <c r="S2695" s="259"/>
      <c r="T2695" s="260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61" t="s">
        <v>185</v>
      </c>
      <c r="AU2695" s="261" t="s">
        <v>85</v>
      </c>
      <c r="AV2695" s="14" t="s">
        <v>85</v>
      </c>
      <c r="AW2695" s="14" t="s">
        <v>34</v>
      </c>
      <c r="AX2695" s="14" t="s">
        <v>76</v>
      </c>
      <c r="AY2695" s="261" t="s">
        <v>176</v>
      </c>
    </row>
    <row r="2696" s="14" customFormat="1">
      <c r="A2696" s="14"/>
      <c r="B2696" s="251"/>
      <c r="C2696" s="252"/>
      <c r="D2696" s="242" t="s">
        <v>185</v>
      </c>
      <c r="E2696" s="253" t="s">
        <v>1</v>
      </c>
      <c r="F2696" s="254" t="s">
        <v>2223</v>
      </c>
      <c r="G2696" s="252"/>
      <c r="H2696" s="255">
        <v>12.035</v>
      </c>
      <c r="I2696" s="256"/>
      <c r="J2696" s="252"/>
      <c r="K2696" s="252"/>
      <c r="L2696" s="257"/>
      <c r="M2696" s="258"/>
      <c r="N2696" s="259"/>
      <c r="O2696" s="259"/>
      <c r="P2696" s="259"/>
      <c r="Q2696" s="259"/>
      <c r="R2696" s="259"/>
      <c r="S2696" s="259"/>
      <c r="T2696" s="260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61" t="s">
        <v>185</v>
      </c>
      <c r="AU2696" s="261" t="s">
        <v>85</v>
      </c>
      <c r="AV2696" s="14" t="s">
        <v>85</v>
      </c>
      <c r="AW2696" s="14" t="s">
        <v>34</v>
      </c>
      <c r="AX2696" s="14" t="s">
        <v>76</v>
      </c>
      <c r="AY2696" s="261" t="s">
        <v>176</v>
      </c>
    </row>
    <row r="2697" s="15" customFormat="1">
      <c r="A2697" s="15"/>
      <c r="B2697" s="267"/>
      <c r="C2697" s="268"/>
      <c r="D2697" s="242" t="s">
        <v>185</v>
      </c>
      <c r="E2697" s="269" t="s">
        <v>1</v>
      </c>
      <c r="F2697" s="270" t="s">
        <v>291</v>
      </c>
      <c r="G2697" s="268"/>
      <c r="H2697" s="271">
        <v>147.65100000000001</v>
      </c>
      <c r="I2697" s="272"/>
      <c r="J2697" s="268"/>
      <c r="K2697" s="268"/>
      <c r="L2697" s="273"/>
      <c r="M2697" s="274"/>
      <c r="N2697" s="275"/>
      <c r="O2697" s="275"/>
      <c r="P2697" s="275"/>
      <c r="Q2697" s="275"/>
      <c r="R2697" s="275"/>
      <c r="S2697" s="275"/>
      <c r="T2697" s="276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77" t="s">
        <v>185</v>
      </c>
      <c r="AU2697" s="277" t="s">
        <v>85</v>
      </c>
      <c r="AV2697" s="15" t="s">
        <v>177</v>
      </c>
      <c r="AW2697" s="15" t="s">
        <v>34</v>
      </c>
      <c r="AX2697" s="15" t="s">
        <v>76</v>
      </c>
      <c r="AY2697" s="277" t="s">
        <v>176</v>
      </c>
    </row>
    <row r="2698" s="14" customFormat="1">
      <c r="A2698" s="14"/>
      <c r="B2698" s="251"/>
      <c r="C2698" s="252"/>
      <c r="D2698" s="242" t="s">
        <v>185</v>
      </c>
      <c r="E2698" s="253" t="s">
        <v>1</v>
      </c>
      <c r="F2698" s="254" t="s">
        <v>2224</v>
      </c>
      <c r="G2698" s="252"/>
      <c r="H2698" s="255">
        <v>1.365</v>
      </c>
      <c r="I2698" s="256"/>
      <c r="J2698" s="252"/>
      <c r="K2698" s="252"/>
      <c r="L2698" s="257"/>
      <c r="M2698" s="258"/>
      <c r="N2698" s="259"/>
      <c r="O2698" s="259"/>
      <c r="P2698" s="259"/>
      <c r="Q2698" s="259"/>
      <c r="R2698" s="259"/>
      <c r="S2698" s="259"/>
      <c r="T2698" s="260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61" t="s">
        <v>185</v>
      </c>
      <c r="AU2698" s="261" t="s">
        <v>85</v>
      </c>
      <c r="AV2698" s="14" t="s">
        <v>85</v>
      </c>
      <c r="AW2698" s="14" t="s">
        <v>34</v>
      </c>
      <c r="AX2698" s="14" t="s">
        <v>76</v>
      </c>
      <c r="AY2698" s="261" t="s">
        <v>176</v>
      </c>
    </row>
    <row r="2699" s="14" customFormat="1">
      <c r="A2699" s="14"/>
      <c r="B2699" s="251"/>
      <c r="C2699" s="252"/>
      <c r="D2699" s="242" t="s">
        <v>185</v>
      </c>
      <c r="E2699" s="253" t="s">
        <v>1</v>
      </c>
      <c r="F2699" s="254" t="s">
        <v>2225</v>
      </c>
      <c r="G2699" s="252"/>
      <c r="H2699" s="255">
        <v>2.25</v>
      </c>
      <c r="I2699" s="256"/>
      <c r="J2699" s="252"/>
      <c r="K2699" s="252"/>
      <c r="L2699" s="257"/>
      <c r="M2699" s="258"/>
      <c r="N2699" s="259"/>
      <c r="O2699" s="259"/>
      <c r="P2699" s="259"/>
      <c r="Q2699" s="259"/>
      <c r="R2699" s="259"/>
      <c r="S2699" s="259"/>
      <c r="T2699" s="260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61" t="s">
        <v>185</v>
      </c>
      <c r="AU2699" s="261" t="s">
        <v>85</v>
      </c>
      <c r="AV2699" s="14" t="s">
        <v>85</v>
      </c>
      <c r="AW2699" s="14" t="s">
        <v>34</v>
      </c>
      <c r="AX2699" s="14" t="s">
        <v>76</v>
      </c>
      <c r="AY2699" s="261" t="s">
        <v>176</v>
      </c>
    </row>
    <row r="2700" s="14" customFormat="1">
      <c r="A2700" s="14"/>
      <c r="B2700" s="251"/>
      <c r="C2700" s="252"/>
      <c r="D2700" s="242" t="s">
        <v>185</v>
      </c>
      <c r="E2700" s="253" t="s">
        <v>1</v>
      </c>
      <c r="F2700" s="254" t="s">
        <v>2226</v>
      </c>
      <c r="G2700" s="252"/>
      <c r="H2700" s="255">
        <v>4.4850000000000003</v>
      </c>
      <c r="I2700" s="256"/>
      <c r="J2700" s="252"/>
      <c r="K2700" s="252"/>
      <c r="L2700" s="257"/>
      <c r="M2700" s="258"/>
      <c r="N2700" s="259"/>
      <c r="O2700" s="259"/>
      <c r="P2700" s="259"/>
      <c r="Q2700" s="259"/>
      <c r="R2700" s="259"/>
      <c r="S2700" s="259"/>
      <c r="T2700" s="260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61" t="s">
        <v>185</v>
      </c>
      <c r="AU2700" s="261" t="s">
        <v>85</v>
      </c>
      <c r="AV2700" s="14" t="s">
        <v>85</v>
      </c>
      <c r="AW2700" s="14" t="s">
        <v>34</v>
      </c>
      <c r="AX2700" s="14" t="s">
        <v>76</v>
      </c>
      <c r="AY2700" s="261" t="s">
        <v>176</v>
      </c>
    </row>
    <row r="2701" s="15" customFormat="1">
      <c r="A2701" s="15"/>
      <c r="B2701" s="267"/>
      <c r="C2701" s="268"/>
      <c r="D2701" s="242" t="s">
        <v>185</v>
      </c>
      <c r="E2701" s="269" t="s">
        <v>1</v>
      </c>
      <c r="F2701" s="270" t="s">
        <v>291</v>
      </c>
      <c r="G2701" s="268"/>
      <c r="H2701" s="271">
        <v>8.0999999999999996</v>
      </c>
      <c r="I2701" s="272"/>
      <c r="J2701" s="268"/>
      <c r="K2701" s="268"/>
      <c r="L2701" s="273"/>
      <c r="M2701" s="274"/>
      <c r="N2701" s="275"/>
      <c r="O2701" s="275"/>
      <c r="P2701" s="275"/>
      <c r="Q2701" s="275"/>
      <c r="R2701" s="275"/>
      <c r="S2701" s="275"/>
      <c r="T2701" s="276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77" t="s">
        <v>185</v>
      </c>
      <c r="AU2701" s="277" t="s">
        <v>85</v>
      </c>
      <c r="AV2701" s="15" t="s">
        <v>177</v>
      </c>
      <c r="AW2701" s="15" t="s">
        <v>34</v>
      </c>
      <c r="AX2701" s="15" t="s">
        <v>76</v>
      </c>
      <c r="AY2701" s="277" t="s">
        <v>176</v>
      </c>
    </row>
    <row r="2702" s="16" customFormat="1">
      <c r="A2702" s="16"/>
      <c r="B2702" s="278"/>
      <c r="C2702" s="279"/>
      <c r="D2702" s="242" t="s">
        <v>185</v>
      </c>
      <c r="E2702" s="280" t="s">
        <v>1</v>
      </c>
      <c r="F2702" s="281" t="s">
        <v>307</v>
      </c>
      <c r="G2702" s="279"/>
      <c r="H2702" s="282">
        <v>155.75100000000001</v>
      </c>
      <c r="I2702" s="283"/>
      <c r="J2702" s="279"/>
      <c r="K2702" s="279"/>
      <c r="L2702" s="284"/>
      <c r="M2702" s="285"/>
      <c r="N2702" s="286"/>
      <c r="O2702" s="286"/>
      <c r="P2702" s="286"/>
      <c r="Q2702" s="286"/>
      <c r="R2702" s="286"/>
      <c r="S2702" s="286"/>
      <c r="T2702" s="287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T2702" s="288" t="s">
        <v>185</v>
      </c>
      <c r="AU2702" s="288" t="s">
        <v>85</v>
      </c>
      <c r="AV2702" s="16" t="s">
        <v>183</v>
      </c>
      <c r="AW2702" s="16" t="s">
        <v>34</v>
      </c>
      <c r="AX2702" s="16" t="s">
        <v>83</v>
      </c>
      <c r="AY2702" s="288" t="s">
        <v>176</v>
      </c>
    </row>
    <row r="2703" s="2" customFormat="1" ht="24.15" customHeight="1">
      <c r="A2703" s="39"/>
      <c r="B2703" s="40"/>
      <c r="C2703" s="227" t="s">
        <v>2232</v>
      </c>
      <c r="D2703" s="227" t="s">
        <v>179</v>
      </c>
      <c r="E2703" s="228" t="s">
        <v>2233</v>
      </c>
      <c r="F2703" s="229" t="s">
        <v>2234</v>
      </c>
      <c r="G2703" s="230" t="s">
        <v>243</v>
      </c>
      <c r="H2703" s="231">
        <v>49.450000000000003</v>
      </c>
      <c r="I2703" s="232"/>
      <c r="J2703" s="233">
        <f>ROUND(I2703*H2703,2)</f>
        <v>0</v>
      </c>
      <c r="K2703" s="229" t="s">
        <v>225</v>
      </c>
      <c r="L2703" s="45"/>
      <c r="M2703" s="234" t="s">
        <v>1</v>
      </c>
      <c r="N2703" s="235" t="s">
        <v>41</v>
      </c>
      <c r="O2703" s="92"/>
      <c r="P2703" s="236">
        <f>O2703*H2703</f>
        <v>0</v>
      </c>
      <c r="Q2703" s="236">
        <v>0.0015</v>
      </c>
      <c r="R2703" s="236">
        <f>Q2703*H2703</f>
        <v>0.074175000000000005</v>
      </c>
      <c r="S2703" s="236">
        <v>0</v>
      </c>
      <c r="T2703" s="237">
        <f>S2703*H2703</f>
        <v>0</v>
      </c>
      <c r="U2703" s="39"/>
      <c r="V2703" s="39"/>
      <c r="W2703" s="39"/>
      <c r="X2703" s="39"/>
      <c r="Y2703" s="39"/>
      <c r="Z2703" s="39"/>
      <c r="AA2703" s="39"/>
      <c r="AB2703" s="39"/>
      <c r="AC2703" s="39"/>
      <c r="AD2703" s="39"/>
      <c r="AE2703" s="39"/>
      <c r="AR2703" s="238" t="s">
        <v>324</v>
      </c>
      <c r="AT2703" s="238" t="s">
        <v>179</v>
      </c>
      <c r="AU2703" s="238" t="s">
        <v>85</v>
      </c>
      <c r="AY2703" s="18" t="s">
        <v>176</v>
      </c>
      <c r="BE2703" s="239">
        <f>IF(N2703="základní",J2703,0)</f>
        <v>0</v>
      </c>
      <c r="BF2703" s="239">
        <f>IF(N2703="snížená",J2703,0)</f>
        <v>0</v>
      </c>
      <c r="BG2703" s="239">
        <f>IF(N2703="zákl. přenesená",J2703,0)</f>
        <v>0</v>
      </c>
      <c r="BH2703" s="239">
        <f>IF(N2703="sníž. přenesená",J2703,0)</f>
        <v>0</v>
      </c>
      <c r="BI2703" s="239">
        <f>IF(N2703="nulová",J2703,0)</f>
        <v>0</v>
      </c>
      <c r="BJ2703" s="18" t="s">
        <v>83</v>
      </c>
      <c r="BK2703" s="239">
        <f>ROUND(I2703*H2703,2)</f>
        <v>0</v>
      </c>
      <c r="BL2703" s="18" t="s">
        <v>324</v>
      </c>
      <c r="BM2703" s="238" t="s">
        <v>2235</v>
      </c>
    </row>
    <row r="2704" s="2" customFormat="1">
      <c r="A2704" s="39"/>
      <c r="B2704" s="40"/>
      <c r="C2704" s="41"/>
      <c r="D2704" s="262" t="s">
        <v>194</v>
      </c>
      <c r="E2704" s="41"/>
      <c r="F2704" s="263" t="s">
        <v>2236</v>
      </c>
      <c r="G2704" s="41"/>
      <c r="H2704" s="41"/>
      <c r="I2704" s="264"/>
      <c r="J2704" s="41"/>
      <c r="K2704" s="41"/>
      <c r="L2704" s="45"/>
      <c r="M2704" s="265"/>
      <c r="N2704" s="266"/>
      <c r="O2704" s="92"/>
      <c r="P2704" s="92"/>
      <c r="Q2704" s="92"/>
      <c r="R2704" s="92"/>
      <c r="S2704" s="92"/>
      <c r="T2704" s="93"/>
      <c r="U2704" s="39"/>
      <c r="V2704" s="39"/>
      <c r="W2704" s="39"/>
      <c r="X2704" s="39"/>
      <c r="Y2704" s="39"/>
      <c r="Z2704" s="39"/>
      <c r="AA2704" s="39"/>
      <c r="AB2704" s="39"/>
      <c r="AC2704" s="39"/>
      <c r="AD2704" s="39"/>
      <c r="AE2704" s="39"/>
      <c r="AT2704" s="18" t="s">
        <v>194</v>
      </c>
      <c r="AU2704" s="18" t="s">
        <v>85</v>
      </c>
    </row>
    <row r="2705" s="13" customFormat="1">
      <c r="A2705" s="13"/>
      <c r="B2705" s="240"/>
      <c r="C2705" s="241"/>
      <c r="D2705" s="242" t="s">
        <v>185</v>
      </c>
      <c r="E2705" s="243" t="s">
        <v>1</v>
      </c>
      <c r="F2705" s="244" t="s">
        <v>207</v>
      </c>
      <c r="G2705" s="241"/>
      <c r="H2705" s="243" t="s">
        <v>1</v>
      </c>
      <c r="I2705" s="245"/>
      <c r="J2705" s="241"/>
      <c r="K2705" s="241"/>
      <c r="L2705" s="246"/>
      <c r="M2705" s="247"/>
      <c r="N2705" s="248"/>
      <c r="O2705" s="248"/>
      <c r="P2705" s="248"/>
      <c r="Q2705" s="248"/>
      <c r="R2705" s="248"/>
      <c r="S2705" s="248"/>
      <c r="T2705" s="24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50" t="s">
        <v>185</v>
      </c>
      <c r="AU2705" s="250" t="s">
        <v>85</v>
      </c>
      <c r="AV2705" s="13" t="s">
        <v>83</v>
      </c>
      <c r="AW2705" s="13" t="s">
        <v>34</v>
      </c>
      <c r="AX2705" s="13" t="s">
        <v>76</v>
      </c>
      <c r="AY2705" s="250" t="s">
        <v>176</v>
      </c>
    </row>
    <row r="2706" s="13" customFormat="1">
      <c r="A2706" s="13"/>
      <c r="B2706" s="240"/>
      <c r="C2706" s="241"/>
      <c r="D2706" s="242" t="s">
        <v>185</v>
      </c>
      <c r="E2706" s="243" t="s">
        <v>1</v>
      </c>
      <c r="F2706" s="244" t="s">
        <v>281</v>
      </c>
      <c r="G2706" s="241"/>
      <c r="H2706" s="243" t="s">
        <v>1</v>
      </c>
      <c r="I2706" s="245"/>
      <c r="J2706" s="241"/>
      <c r="K2706" s="241"/>
      <c r="L2706" s="246"/>
      <c r="M2706" s="247"/>
      <c r="N2706" s="248"/>
      <c r="O2706" s="248"/>
      <c r="P2706" s="248"/>
      <c r="Q2706" s="248"/>
      <c r="R2706" s="248"/>
      <c r="S2706" s="248"/>
      <c r="T2706" s="249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50" t="s">
        <v>185</v>
      </c>
      <c r="AU2706" s="250" t="s">
        <v>85</v>
      </c>
      <c r="AV2706" s="13" t="s">
        <v>83</v>
      </c>
      <c r="AW2706" s="13" t="s">
        <v>34</v>
      </c>
      <c r="AX2706" s="13" t="s">
        <v>76</v>
      </c>
      <c r="AY2706" s="250" t="s">
        <v>176</v>
      </c>
    </row>
    <row r="2707" s="13" customFormat="1">
      <c r="A2707" s="13"/>
      <c r="B2707" s="240"/>
      <c r="C2707" s="241"/>
      <c r="D2707" s="242" t="s">
        <v>185</v>
      </c>
      <c r="E2707" s="243" t="s">
        <v>1</v>
      </c>
      <c r="F2707" s="244" t="s">
        <v>188</v>
      </c>
      <c r="G2707" s="241"/>
      <c r="H2707" s="243" t="s">
        <v>1</v>
      </c>
      <c r="I2707" s="245"/>
      <c r="J2707" s="241"/>
      <c r="K2707" s="241"/>
      <c r="L2707" s="246"/>
      <c r="M2707" s="247"/>
      <c r="N2707" s="248"/>
      <c r="O2707" s="248"/>
      <c r="P2707" s="248"/>
      <c r="Q2707" s="248"/>
      <c r="R2707" s="248"/>
      <c r="S2707" s="248"/>
      <c r="T2707" s="24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50" t="s">
        <v>185</v>
      </c>
      <c r="AU2707" s="250" t="s">
        <v>85</v>
      </c>
      <c r="AV2707" s="13" t="s">
        <v>83</v>
      </c>
      <c r="AW2707" s="13" t="s">
        <v>34</v>
      </c>
      <c r="AX2707" s="13" t="s">
        <v>76</v>
      </c>
      <c r="AY2707" s="250" t="s">
        <v>176</v>
      </c>
    </row>
    <row r="2708" s="14" customFormat="1">
      <c r="A2708" s="14"/>
      <c r="B2708" s="251"/>
      <c r="C2708" s="252"/>
      <c r="D2708" s="242" t="s">
        <v>185</v>
      </c>
      <c r="E2708" s="253" t="s">
        <v>1</v>
      </c>
      <c r="F2708" s="254" t="s">
        <v>2237</v>
      </c>
      <c r="G2708" s="252"/>
      <c r="H2708" s="255">
        <v>16.800000000000001</v>
      </c>
      <c r="I2708" s="256"/>
      <c r="J2708" s="252"/>
      <c r="K2708" s="252"/>
      <c r="L2708" s="257"/>
      <c r="M2708" s="258"/>
      <c r="N2708" s="259"/>
      <c r="O2708" s="259"/>
      <c r="P2708" s="259"/>
      <c r="Q2708" s="259"/>
      <c r="R2708" s="259"/>
      <c r="S2708" s="259"/>
      <c r="T2708" s="260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61" t="s">
        <v>185</v>
      </c>
      <c r="AU2708" s="261" t="s">
        <v>85</v>
      </c>
      <c r="AV2708" s="14" t="s">
        <v>85</v>
      </c>
      <c r="AW2708" s="14" t="s">
        <v>34</v>
      </c>
      <c r="AX2708" s="14" t="s">
        <v>76</v>
      </c>
      <c r="AY2708" s="261" t="s">
        <v>176</v>
      </c>
    </row>
    <row r="2709" s="14" customFormat="1">
      <c r="A2709" s="14"/>
      <c r="B2709" s="251"/>
      <c r="C2709" s="252"/>
      <c r="D2709" s="242" t="s">
        <v>185</v>
      </c>
      <c r="E2709" s="253" t="s">
        <v>1</v>
      </c>
      <c r="F2709" s="254" t="s">
        <v>2238</v>
      </c>
      <c r="G2709" s="252"/>
      <c r="H2709" s="255">
        <v>23.050000000000001</v>
      </c>
      <c r="I2709" s="256"/>
      <c r="J2709" s="252"/>
      <c r="K2709" s="252"/>
      <c r="L2709" s="257"/>
      <c r="M2709" s="258"/>
      <c r="N2709" s="259"/>
      <c r="O2709" s="259"/>
      <c r="P2709" s="259"/>
      <c r="Q2709" s="259"/>
      <c r="R2709" s="259"/>
      <c r="S2709" s="259"/>
      <c r="T2709" s="260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61" t="s">
        <v>185</v>
      </c>
      <c r="AU2709" s="261" t="s">
        <v>85</v>
      </c>
      <c r="AV2709" s="14" t="s">
        <v>85</v>
      </c>
      <c r="AW2709" s="14" t="s">
        <v>34</v>
      </c>
      <c r="AX2709" s="14" t="s">
        <v>76</v>
      </c>
      <c r="AY2709" s="261" t="s">
        <v>176</v>
      </c>
    </row>
    <row r="2710" s="14" customFormat="1">
      <c r="A2710" s="14"/>
      <c r="B2710" s="251"/>
      <c r="C2710" s="252"/>
      <c r="D2710" s="242" t="s">
        <v>185</v>
      </c>
      <c r="E2710" s="253" t="s">
        <v>1</v>
      </c>
      <c r="F2710" s="254" t="s">
        <v>2239</v>
      </c>
      <c r="G2710" s="252"/>
      <c r="H2710" s="255">
        <v>2.3999999999999999</v>
      </c>
      <c r="I2710" s="256"/>
      <c r="J2710" s="252"/>
      <c r="K2710" s="252"/>
      <c r="L2710" s="257"/>
      <c r="M2710" s="258"/>
      <c r="N2710" s="259"/>
      <c r="O2710" s="259"/>
      <c r="P2710" s="259"/>
      <c r="Q2710" s="259"/>
      <c r="R2710" s="259"/>
      <c r="S2710" s="259"/>
      <c r="T2710" s="260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61" t="s">
        <v>185</v>
      </c>
      <c r="AU2710" s="261" t="s">
        <v>85</v>
      </c>
      <c r="AV2710" s="14" t="s">
        <v>85</v>
      </c>
      <c r="AW2710" s="14" t="s">
        <v>34</v>
      </c>
      <c r="AX2710" s="14" t="s">
        <v>76</v>
      </c>
      <c r="AY2710" s="261" t="s">
        <v>176</v>
      </c>
    </row>
    <row r="2711" s="14" customFormat="1">
      <c r="A2711" s="14"/>
      <c r="B2711" s="251"/>
      <c r="C2711" s="252"/>
      <c r="D2711" s="242" t="s">
        <v>185</v>
      </c>
      <c r="E2711" s="253" t="s">
        <v>1</v>
      </c>
      <c r="F2711" s="254" t="s">
        <v>2240</v>
      </c>
      <c r="G2711" s="252"/>
      <c r="H2711" s="255">
        <v>2.3999999999999999</v>
      </c>
      <c r="I2711" s="256"/>
      <c r="J2711" s="252"/>
      <c r="K2711" s="252"/>
      <c r="L2711" s="257"/>
      <c r="M2711" s="258"/>
      <c r="N2711" s="259"/>
      <c r="O2711" s="259"/>
      <c r="P2711" s="259"/>
      <c r="Q2711" s="259"/>
      <c r="R2711" s="259"/>
      <c r="S2711" s="259"/>
      <c r="T2711" s="260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61" t="s">
        <v>185</v>
      </c>
      <c r="AU2711" s="261" t="s">
        <v>85</v>
      </c>
      <c r="AV2711" s="14" t="s">
        <v>85</v>
      </c>
      <c r="AW2711" s="14" t="s">
        <v>34</v>
      </c>
      <c r="AX2711" s="14" t="s">
        <v>76</v>
      </c>
      <c r="AY2711" s="261" t="s">
        <v>176</v>
      </c>
    </row>
    <row r="2712" s="14" customFormat="1">
      <c r="A2712" s="14"/>
      <c r="B2712" s="251"/>
      <c r="C2712" s="252"/>
      <c r="D2712" s="242" t="s">
        <v>185</v>
      </c>
      <c r="E2712" s="253" t="s">
        <v>1</v>
      </c>
      <c r="F2712" s="254" t="s">
        <v>2241</v>
      </c>
      <c r="G2712" s="252"/>
      <c r="H2712" s="255">
        <v>2.3999999999999999</v>
      </c>
      <c r="I2712" s="256"/>
      <c r="J2712" s="252"/>
      <c r="K2712" s="252"/>
      <c r="L2712" s="257"/>
      <c r="M2712" s="258"/>
      <c r="N2712" s="259"/>
      <c r="O2712" s="259"/>
      <c r="P2712" s="259"/>
      <c r="Q2712" s="259"/>
      <c r="R2712" s="259"/>
      <c r="S2712" s="259"/>
      <c r="T2712" s="260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61" t="s">
        <v>185</v>
      </c>
      <c r="AU2712" s="261" t="s">
        <v>85</v>
      </c>
      <c r="AV2712" s="14" t="s">
        <v>85</v>
      </c>
      <c r="AW2712" s="14" t="s">
        <v>34</v>
      </c>
      <c r="AX2712" s="14" t="s">
        <v>76</v>
      </c>
      <c r="AY2712" s="261" t="s">
        <v>176</v>
      </c>
    </row>
    <row r="2713" s="14" customFormat="1">
      <c r="A2713" s="14"/>
      <c r="B2713" s="251"/>
      <c r="C2713" s="252"/>
      <c r="D2713" s="242" t="s">
        <v>185</v>
      </c>
      <c r="E2713" s="253" t="s">
        <v>1</v>
      </c>
      <c r="F2713" s="254" t="s">
        <v>2242</v>
      </c>
      <c r="G2713" s="252"/>
      <c r="H2713" s="255">
        <v>2.3999999999999999</v>
      </c>
      <c r="I2713" s="256"/>
      <c r="J2713" s="252"/>
      <c r="K2713" s="252"/>
      <c r="L2713" s="257"/>
      <c r="M2713" s="258"/>
      <c r="N2713" s="259"/>
      <c r="O2713" s="259"/>
      <c r="P2713" s="259"/>
      <c r="Q2713" s="259"/>
      <c r="R2713" s="259"/>
      <c r="S2713" s="259"/>
      <c r="T2713" s="260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61" t="s">
        <v>185</v>
      </c>
      <c r="AU2713" s="261" t="s">
        <v>85</v>
      </c>
      <c r="AV2713" s="14" t="s">
        <v>85</v>
      </c>
      <c r="AW2713" s="14" t="s">
        <v>34</v>
      </c>
      <c r="AX2713" s="14" t="s">
        <v>76</v>
      </c>
      <c r="AY2713" s="261" t="s">
        <v>176</v>
      </c>
    </row>
    <row r="2714" s="16" customFormat="1">
      <c r="A2714" s="16"/>
      <c r="B2714" s="278"/>
      <c r="C2714" s="279"/>
      <c r="D2714" s="242" t="s">
        <v>185</v>
      </c>
      <c r="E2714" s="280" t="s">
        <v>1</v>
      </c>
      <c r="F2714" s="281" t="s">
        <v>307</v>
      </c>
      <c r="G2714" s="279"/>
      <c r="H2714" s="282">
        <v>49.450000000000003</v>
      </c>
      <c r="I2714" s="283"/>
      <c r="J2714" s="279"/>
      <c r="K2714" s="279"/>
      <c r="L2714" s="284"/>
      <c r="M2714" s="285"/>
      <c r="N2714" s="286"/>
      <c r="O2714" s="286"/>
      <c r="P2714" s="286"/>
      <c r="Q2714" s="286"/>
      <c r="R2714" s="286"/>
      <c r="S2714" s="286"/>
      <c r="T2714" s="287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T2714" s="288" t="s">
        <v>185</v>
      </c>
      <c r="AU2714" s="288" t="s">
        <v>85</v>
      </c>
      <c r="AV2714" s="16" t="s">
        <v>183</v>
      </c>
      <c r="AW2714" s="16" t="s">
        <v>34</v>
      </c>
      <c r="AX2714" s="16" t="s">
        <v>83</v>
      </c>
      <c r="AY2714" s="288" t="s">
        <v>176</v>
      </c>
    </row>
    <row r="2715" s="2" customFormat="1" ht="33" customHeight="1">
      <c r="A2715" s="39"/>
      <c r="B2715" s="40"/>
      <c r="C2715" s="227" t="s">
        <v>2243</v>
      </c>
      <c r="D2715" s="227" t="s">
        <v>179</v>
      </c>
      <c r="E2715" s="228" t="s">
        <v>2244</v>
      </c>
      <c r="F2715" s="229" t="s">
        <v>2245</v>
      </c>
      <c r="G2715" s="230" t="s">
        <v>243</v>
      </c>
      <c r="H2715" s="231">
        <v>147.65100000000001</v>
      </c>
      <c r="I2715" s="232"/>
      <c r="J2715" s="233">
        <f>ROUND(I2715*H2715,2)</f>
        <v>0</v>
      </c>
      <c r="K2715" s="229" t="s">
        <v>225</v>
      </c>
      <c r="L2715" s="45"/>
      <c r="M2715" s="234" t="s">
        <v>1</v>
      </c>
      <c r="N2715" s="235" t="s">
        <v>41</v>
      </c>
      <c r="O2715" s="92"/>
      <c r="P2715" s="236">
        <f>O2715*H2715</f>
        <v>0</v>
      </c>
      <c r="Q2715" s="236">
        <v>0.0090900000000000009</v>
      </c>
      <c r="R2715" s="236">
        <f>Q2715*H2715</f>
        <v>1.3421475900000002</v>
      </c>
      <c r="S2715" s="236">
        <v>0</v>
      </c>
      <c r="T2715" s="237">
        <f>S2715*H2715</f>
        <v>0</v>
      </c>
      <c r="U2715" s="39"/>
      <c r="V2715" s="39"/>
      <c r="W2715" s="39"/>
      <c r="X2715" s="39"/>
      <c r="Y2715" s="39"/>
      <c r="Z2715" s="39"/>
      <c r="AA2715" s="39"/>
      <c r="AB2715" s="39"/>
      <c r="AC2715" s="39"/>
      <c r="AD2715" s="39"/>
      <c r="AE2715" s="39"/>
      <c r="AR2715" s="238" t="s">
        <v>324</v>
      </c>
      <c r="AT2715" s="238" t="s">
        <v>179</v>
      </c>
      <c r="AU2715" s="238" t="s">
        <v>85</v>
      </c>
      <c r="AY2715" s="18" t="s">
        <v>176</v>
      </c>
      <c r="BE2715" s="239">
        <f>IF(N2715="základní",J2715,0)</f>
        <v>0</v>
      </c>
      <c r="BF2715" s="239">
        <f>IF(N2715="snížená",J2715,0)</f>
        <v>0</v>
      </c>
      <c r="BG2715" s="239">
        <f>IF(N2715="zákl. přenesená",J2715,0)</f>
        <v>0</v>
      </c>
      <c r="BH2715" s="239">
        <f>IF(N2715="sníž. přenesená",J2715,0)</f>
        <v>0</v>
      </c>
      <c r="BI2715" s="239">
        <f>IF(N2715="nulová",J2715,0)</f>
        <v>0</v>
      </c>
      <c r="BJ2715" s="18" t="s">
        <v>83</v>
      </c>
      <c r="BK2715" s="239">
        <f>ROUND(I2715*H2715,2)</f>
        <v>0</v>
      </c>
      <c r="BL2715" s="18" t="s">
        <v>324</v>
      </c>
      <c r="BM2715" s="238" t="s">
        <v>2246</v>
      </c>
    </row>
    <row r="2716" s="2" customFormat="1">
      <c r="A2716" s="39"/>
      <c r="B2716" s="40"/>
      <c r="C2716" s="41"/>
      <c r="D2716" s="262" t="s">
        <v>194</v>
      </c>
      <c r="E2716" s="41"/>
      <c r="F2716" s="263" t="s">
        <v>2247</v>
      </c>
      <c r="G2716" s="41"/>
      <c r="H2716" s="41"/>
      <c r="I2716" s="264"/>
      <c r="J2716" s="41"/>
      <c r="K2716" s="41"/>
      <c r="L2716" s="45"/>
      <c r="M2716" s="265"/>
      <c r="N2716" s="266"/>
      <c r="O2716" s="92"/>
      <c r="P2716" s="92"/>
      <c r="Q2716" s="92"/>
      <c r="R2716" s="92"/>
      <c r="S2716" s="92"/>
      <c r="T2716" s="93"/>
      <c r="U2716" s="39"/>
      <c r="V2716" s="39"/>
      <c r="W2716" s="39"/>
      <c r="X2716" s="39"/>
      <c r="Y2716" s="39"/>
      <c r="Z2716" s="39"/>
      <c r="AA2716" s="39"/>
      <c r="AB2716" s="39"/>
      <c r="AC2716" s="39"/>
      <c r="AD2716" s="39"/>
      <c r="AE2716" s="39"/>
      <c r="AT2716" s="18" t="s">
        <v>194</v>
      </c>
      <c r="AU2716" s="18" t="s">
        <v>85</v>
      </c>
    </row>
    <row r="2717" s="2" customFormat="1" ht="37.8" customHeight="1">
      <c r="A2717" s="39"/>
      <c r="B2717" s="40"/>
      <c r="C2717" s="289" t="s">
        <v>2248</v>
      </c>
      <c r="D2717" s="289" t="s">
        <v>547</v>
      </c>
      <c r="E2717" s="290" t="s">
        <v>2249</v>
      </c>
      <c r="F2717" s="291" t="s">
        <v>2250</v>
      </c>
      <c r="G2717" s="292" t="s">
        <v>243</v>
      </c>
      <c r="H2717" s="293">
        <v>134.06200000000001</v>
      </c>
      <c r="I2717" s="294"/>
      <c r="J2717" s="295">
        <f>ROUND(I2717*H2717,2)</f>
        <v>0</v>
      </c>
      <c r="K2717" s="291" t="s">
        <v>1</v>
      </c>
      <c r="L2717" s="296"/>
      <c r="M2717" s="297" t="s">
        <v>1</v>
      </c>
      <c r="N2717" s="298" t="s">
        <v>41</v>
      </c>
      <c r="O2717" s="92"/>
      <c r="P2717" s="236">
        <f>O2717*H2717</f>
        <v>0</v>
      </c>
      <c r="Q2717" s="236">
        <v>0.019</v>
      </c>
      <c r="R2717" s="236">
        <f>Q2717*H2717</f>
        <v>2.5471780000000002</v>
      </c>
      <c r="S2717" s="236">
        <v>0</v>
      </c>
      <c r="T2717" s="237">
        <f>S2717*H2717</f>
        <v>0</v>
      </c>
      <c r="U2717" s="39"/>
      <c r="V2717" s="39"/>
      <c r="W2717" s="39"/>
      <c r="X2717" s="39"/>
      <c r="Y2717" s="39"/>
      <c r="Z2717" s="39"/>
      <c r="AA2717" s="39"/>
      <c r="AB2717" s="39"/>
      <c r="AC2717" s="39"/>
      <c r="AD2717" s="39"/>
      <c r="AE2717" s="39"/>
      <c r="AR2717" s="238" t="s">
        <v>540</v>
      </c>
      <c r="AT2717" s="238" t="s">
        <v>547</v>
      </c>
      <c r="AU2717" s="238" t="s">
        <v>85</v>
      </c>
      <c r="AY2717" s="18" t="s">
        <v>176</v>
      </c>
      <c r="BE2717" s="239">
        <f>IF(N2717="základní",J2717,0)</f>
        <v>0</v>
      </c>
      <c r="BF2717" s="239">
        <f>IF(N2717="snížená",J2717,0)</f>
        <v>0</v>
      </c>
      <c r="BG2717" s="239">
        <f>IF(N2717="zákl. přenesená",J2717,0)</f>
        <v>0</v>
      </c>
      <c r="BH2717" s="239">
        <f>IF(N2717="sníž. přenesená",J2717,0)</f>
        <v>0</v>
      </c>
      <c r="BI2717" s="239">
        <f>IF(N2717="nulová",J2717,0)</f>
        <v>0</v>
      </c>
      <c r="BJ2717" s="18" t="s">
        <v>83</v>
      </c>
      <c r="BK2717" s="239">
        <f>ROUND(I2717*H2717,2)</f>
        <v>0</v>
      </c>
      <c r="BL2717" s="18" t="s">
        <v>324</v>
      </c>
      <c r="BM2717" s="238" t="s">
        <v>2251</v>
      </c>
    </row>
    <row r="2718" s="13" customFormat="1">
      <c r="A2718" s="13"/>
      <c r="B2718" s="240"/>
      <c r="C2718" s="241"/>
      <c r="D2718" s="242" t="s">
        <v>185</v>
      </c>
      <c r="E2718" s="243" t="s">
        <v>1</v>
      </c>
      <c r="F2718" s="244" t="s">
        <v>207</v>
      </c>
      <c r="G2718" s="241"/>
      <c r="H2718" s="243" t="s">
        <v>1</v>
      </c>
      <c r="I2718" s="245"/>
      <c r="J2718" s="241"/>
      <c r="K2718" s="241"/>
      <c r="L2718" s="246"/>
      <c r="M2718" s="247"/>
      <c r="N2718" s="248"/>
      <c r="O2718" s="248"/>
      <c r="P2718" s="248"/>
      <c r="Q2718" s="248"/>
      <c r="R2718" s="248"/>
      <c r="S2718" s="248"/>
      <c r="T2718" s="24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50" t="s">
        <v>185</v>
      </c>
      <c r="AU2718" s="250" t="s">
        <v>85</v>
      </c>
      <c r="AV2718" s="13" t="s">
        <v>83</v>
      </c>
      <c r="AW2718" s="13" t="s">
        <v>34</v>
      </c>
      <c r="AX2718" s="13" t="s">
        <v>76</v>
      </c>
      <c r="AY2718" s="250" t="s">
        <v>176</v>
      </c>
    </row>
    <row r="2719" s="13" customFormat="1">
      <c r="A2719" s="13"/>
      <c r="B2719" s="240"/>
      <c r="C2719" s="241"/>
      <c r="D2719" s="242" t="s">
        <v>185</v>
      </c>
      <c r="E2719" s="243" t="s">
        <v>1</v>
      </c>
      <c r="F2719" s="244" t="s">
        <v>281</v>
      </c>
      <c r="G2719" s="241"/>
      <c r="H2719" s="243" t="s">
        <v>1</v>
      </c>
      <c r="I2719" s="245"/>
      <c r="J2719" s="241"/>
      <c r="K2719" s="241"/>
      <c r="L2719" s="246"/>
      <c r="M2719" s="247"/>
      <c r="N2719" s="248"/>
      <c r="O2719" s="248"/>
      <c r="P2719" s="248"/>
      <c r="Q2719" s="248"/>
      <c r="R2719" s="248"/>
      <c r="S2719" s="248"/>
      <c r="T2719" s="249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50" t="s">
        <v>185</v>
      </c>
      <c r="AU2719" s="250" t="s">
        <v>85</v>
      </c>
      <c r="AV2719" s="13" t="s">
        <v>83</v>
      </c>
      <c r="AW2719" s="13" t="s">
        <v>34</v>
      </c>
      <c r="AX2719" s="13" t="s">
        <v>76</v>
      </c>
      <c r="AY2719" s="250" t="s">
        <v>176</v>
      </c>
    </row>
    <row r="2720" s="13" customFormat="1">
      <c r="A2720" s="13"/>
      <c r="B2720" s="240"/>
      <c r="C2720" s="241"/>
      <c r="D2720" s="242" t="s">
        <v>185</v>
      </c>
      <c r="E2720" s="243" t="s">
        <v>1</v>
      </c>
      <c r="F2720" s="244" t="s">
        <v>188</v>
      </c>
      <c r="G2720" s="241"/>
      <c r="H2720" s="243" t="s">
        <v>1</v>
      </c>
      <c r="I2720" s="245"/>
      <c r="J2720" s="241"/>
      <c r="K2720" s="241"/>
      <c r="L2720" s="246"/>
      <c r="M2720" s="247"/>
      <c r="N2720" s="248"/>
      <c r="O2720" s="248"/>
      <c r="P2720" s="248"/>
      <c r="Q2720" s="248"/>
      <c r="R2720" s="248"/>
      <c r="S2720" s="248"/>
      <c r="T2720" s="24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50" t="s">
        <v>185</v>
      </c>
      <c r="AU2720" s="250" t="s">
        <v>85</v>
      </c>
      <c r="AV2720" s="13" t="s">
        <v>83</v>
      </c>
      <c r="AW2720" s="13" t="s">
        <v>34</v>
      </c>
      <c r="AX2720" s="13" t="s">
        <v>76</v>
      </c>
      <c r="AY2720" s="250" t="s">
        <v>176</v>
      </c>
    </row>
    <row r="2721" s="13" customFormat="1">
      <c r="A2721" s="13"/>
      <c r="B2721" s="240"/>
      <c r="C2721" s="241"/>
      <c r="D2721" s="242" t="s">
        <v>185</v>
      </c>
      <c r="E2721" s="243" t="s">
        <v>1</v>
      </c>
      <c r="F2721" s="244" t="s">
        <v>359</v>
      </c>
      <c r="G2721" s="241"/>
      <c r="H2721" s="243" t="s">
        <v>1</v>
      </c>
      <c r="I2721" s="245"/>
      <c r="J2721" s="241"/>
      <c r="K2721" s="241"/>
      <c r="L2721" s="246"/>
      <c r="M2721" s="247"/>
      <c r="N2721" s="248"/>
      <c r="O2721" s="248"/>
      <c r="P2721" s="248"/>
      <c r="Q2721" s="248"/>
      <c r="R2721" s="248"/>
      <c r="S2721" s="248"/>
      <c r="T2721" s="249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50" t="s">
        <v>185</v>
      </c>
      <c r="AU2721" s="250" t="s">
        <v>85</v>
      </c>
      <c r="AV2721" s="13" t="s">
        <v>83</v>
      </c>
      <c r="AW2721" s="13" t="s">
        <v>34</v>
      </c>
      <c r="AX2721" s="13" t="s">
        <v>76</v>
      </c>
      <c r="AY2721" s="250" t="s">
        <v>176</v>
      </c>
    </row>
    <row r="2722" s="14" customFormat="1">
      <c r="A2722" s="14"/>
      <c r="B2722" s="251"/>
      <c r="C2722" s="252"/>
      <c r="D2722" s="242" t="s">
        <v>185</v>
      </c>
      <c r="E2722" s="253" t="s">
        <v>1</v>
      </c>
      <c r="F2722" s="254" t="s">
        <v>2252</v>
      </c>
      <c r="G2722" s="252"/>
      <c r="H2722" s="255">
        <v>10.109999999999999</v>
      </c>
      <c r="I2722" s="256"/>
      <c r="J2722" s="252"/>
      <c r="K2722" s="252"/>
      <c r="L2722" s="257"/>
      <c r="M2722" s="258"/>
      <c r="N2722" s="259"/>
      <c r="O2722" s="259"/>
      <c r="P2722" s="259"/>
      <c r="Q2722" s="259"/>
      <c r="R2722" s="259"/>
      <c r="S2722" s="259"/>
      <c r="T2722" s="260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61" t="s">
        <v>185</v>
      </c>
      <c r="AU2722" s="261" t="s">
        <v>85</v>
      </c>
      <c r="AV2722" s="14" t="s">
        <v>85</v>
      </c>
      <c r="AW2722" s="14" t="s">
        <v>34</v>
      </c>
      <c r="AX2722" s="14" t="s">
        <v>76</v>
      </c>
      <c r="AY2722" s="261" t="s">
        <v>176</v>
      </c>
    </row>
    <row r="2723" s="14" customFormat="1">
      <c r="A2723" s="14"/>
      <c r="B2723" s="251"/>
      <c r="C2723" s="252"/>
      <c r="D2723" s="242" t="s">
        <v>185</v>
      </c>
      <c r="E2723" s="253" t="s">
        <v>1</v>
      </c>
      <c r="F2723" s="254" t="s">
        <v>2253</v>
      </c>
      <c r="G2723" s="252"/>
      <c r="H2723" s="255">
        <v>13.845000000000001</v>
      </c>
      <c r="I2723" s="256"/>
      <c r="J2723" s="252"/>
      <c r="K2723" s="252"/>
      <c r="L2723" s="257"/>
      <c r="M2723" s="258"/>
      <c r="N2723" s="259"/>
      <c r="O2723" s="259"/>
      <c r="P2723" s="259"/>
      <c r="Q2723" s="259"/>
      <c r="R2723" s="259"/>
      <c r="S2723" s="259"/>
      <c r="T2723" s="260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61" t="s">
        <v>185</v>
      </c>
      <c r="AU2723" s="261" t="s">
        <v>85</v>
      </c>
      <c r="AV2723" s="14" t="s">
        <v>85</v>
      </c>
      <c r="AW2723" s="14" t="s">
        <v>34</v>
      </c>
      <c r="AX2723" s="14" t="s">
        <v>76</v>
      </c>
      <c r="AY2723" s="261" t="s">
        <v>176</v>
      </c>
    </row>
    <row r="2724" s="14" customFormat="1">
      <c r="A2724" s="14"/>
      <c r="B2724" s="251"/>
      <c r="C2724" s="252"/>
      <c r="D2724" s="242" t="s">
        <v>185</v>
      </c>
      <c r="E2724" s="253" t="s">
        <v>1</v>
      </c>
      <c r="F2724" s="254" t="s">
        <v>2217</v>
      </c>
      <c r="G2724" s="252"/>
      <c r="H2724" s="255">
        <v>33.625999999999998</v>
      </c>
      <c r="I2724" s="256"/>
      <c r="J2724" s="252"/>
      <c r="K2724" s="252"/>
      <c r="L2724" s="257"/>
      <c r="M2724" s="258"/>
      <c r="N2724" s="259"/>
      <c r="O2724" s="259"/>
      <c r="P2724" s="259"/>
      <c r="Q2724" s="259"/>
      <c r="R2724" s="259"/>
      <c r="S2724" s="259"/>
      <c r="T2724" s="260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61" t="s">
        <v>185</v>
      </c>
      <c r="AU2724" s="261" t="s">
        <v>85</v>
      </c>
      <c r="AV2724" s="14" t="s">
        <v>85</v>
      </c>
      <c r="AW2724" s="14" t="s">
        <v>34</v>
      </c>
      <c r="AX2724" s="14" t="s">
        <v>76</v>
      </c>
      <c r="AY2724" s="261" t="s">
        <v>176</v>
      </c>
    </row>
    <row r="2725" s="15" customFormat="1">
      <c r="A2725" s="15"/>
      <c r="B2725" s="267"/>
      <c r="C2725" s="268"/>
      <c r="D2725" s="242" t="s">
        <v>185</v>
      </c>
      <c r="E2725" s="269" t="s">
        <v>1</v>
      </c>
      <c r="F2725" s="270" t="s">
        <v>291</v>
      </c>
      <c r="G2725" s="268"/>
      <c r="H2725" s="271">
        <v>57.581000000000003</v>
      </c>
      <c r="I2725" s="272"/>
      <c r="J2725" s="268"/>
      <c r="K2725" s="268"/>
      <c r="L2725" s="273"/>
      <c r="M2725" s="274"/>
      <c r="N2725" s="275"/>
      <c r="O2725" s="275"/>
      <c r="P2725" s="275"/>
      <c r="Q2725" s="275"/>
      <c r="R2725" s="275"/>
      <c r="S2725" s="275"/>
      <c r="T2725" s="276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77" t="s">
        <v>185</v>
      </c>
      <c r="AU2725" s="277" t="s">
        <v>85</v>
      </c>
      <c r="AV2725" s="15" t="s">
        <v>177</v>
      </c>
      <c r="AW2725" s="15" t="s">
        <v>34</v>
      </c>
      <c r="AX2725" s="15" t="s">
        <v>76</v>
      </c>
      <c r="AY2725" s="277" t="s">
        <v>176</v>
      </c>
    </row>
    <row r="2726" s="13" customFormat="1">
      <c r="A2726" s="13"/>
      <c r="B2726" s="240"/>
      <c r="C2726" s="241"/>
      <c r="D2726" s="242" t="s">
        <v>185</v>
      </c>
      <c r="E2726" s="243" t="s">
        <v>1</v>
      </c>
      <c r="F2726" s="244" t="s">
        <v>364</v>
      </c>
      <c r="G2726" s="241"/>
      <c r="H2726" s="243" t="s">
        <v>1</v>
      </c>
      <c r="I2726" s="245"/>
      <c r="J2726" s="241"/>
      <c r="K2726" s="241"/>
      <c r="L2726" s="246"/>
      <c r="M2726" s="247"/>
      <c r="N2726" s="248"/>
      <c r="O2726" s="248"/>
      <c r="P2726" s="248"/>
      <c r="Q2726" s="248"/>
      <c r="R2726" s="248"/>
      <c r="S2726" s="248"/>
      <c r="T2726" s="249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50" t="s">
        <v>185</v>
      </c>
      <c r="AU2726" s="250" t="s">
        <v>85</v>
      </c>
      <c r="AV2726" s="13" t="s">
        <v>83</v>
      </c>
      <c r="AW2726" s="13" t="s">
        <v>34</v>
      </c>
      <c r="AX2726" s="13" t="s">
        <v>76</v>
      </c>
      <c r="AY2726" s="250" t="s">
        <v>176</v>
      </c>
    </row>
    <row r="2727" s="14" customFormat="1">
      <c r="A2727" s="14"/>
      <c r="B2727" s="251"/>
      <c r="C2727" s="252"/>
      <c r="D2727" s="242" t="s">
        <v>185</v>
      </c>
      <c r="E2727" s="253" t="s">
        <v>1</v>
      </c>
      <c r="F2727" s="254" t="s">
        <v>2254</v>
      </c>
      <c r="G2727" s="252"/>
      <c r="H2727" s="255">
        <v>8.4049999999999994</v>
      </c>
      <c r="I2727" s="256"/>
      <c r="J2727" s="252"/>
      <c r="K2727" s="252"/>
      <c r="L2727" s="257"/>
      <c r="M2727" s="258"/>
      <c r="N2727" s="259"/>
      <c r="O2727" s="259"/>
      <c r="P2727" s="259"/>
      <c r="Q2727" s="259"/>
      <c r="R2727" s="259"/>
      <c r="S2727" s="259"/>
      <c r="T2727" s="260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61" t="s">
        <v>185</v>
      </c>
      <c r="AU2727" s="261" t="s">
        <v>85</v>
      </c>
      <c r="AV2727" s="14" t="s">
        <v>85</v>
      </c>
      <c r="AW2727" s="14" t="s">
        <v>34</v>
      </c>
      <c r="AX2727" s="14" t="s">
        <v>76</v>
      </c>
      <c r="AY2727" s="261" t="s">
        <v>176</v>
      </c>
    </row>
    <row r="2728" s="14" customFormat="1">
      <c r="A2728" s="14"/>
      <c r="B2728" s="251"/>
      <c r="C2728" s="252"/>
      <c r="D2728" s="242" t="s">
        <v>185</v>
      </c>
      <c r="E2728" s="253" t="s">
        <v>1</v>
      </c>
      <c r="F2728" s="254" t="s">
        <v>2255</v>
      </c>
      <c r="G2728" s="252"/>
      <c r="H2728" s="255">
        <v>8.5950000000000006</v>
      </c>
      <c r="I2728" s="256"/>
      <c r="J2728" s="252"/>
      <c r="K2728" s="252"/>
      <c r="L2728" s="257"/>
      <c r="M2728" s="258"/>
      <c r="N2728" s="259"/>
      <c r="O2728" s="259"/>
      <c r="P2728" s="259"/>
      <c r="Q2728" s="259"/>
      <c r="R2728" s="259"/>
      <c r="S2728" s="259"/>
      <c r="T2728" s="260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61" t="s">
        <v>185</v>
      </c>
      <c r="AU2728" s="261" t="s">
        <v>85</v>
      </c>
      <c r="AV2728" s="14" t="s">
        <v>85</v>
      </c>
      <c r="AW2728" s="14" t="s">
        <v>34</v>
      </c>
      <c r="AX2728" s="14" t="s">
        <v>76</v>
      </c>
      <c r="AY2728" s="261" t="s">
        <v>176</v>
      </c>
    </row>
    <row r="2729" s="14" customFormat="1">
      <c r="A2729" s="14"/>
      <c r="B2729" s="251"/>
      <c r="C2729" s="252"/>
      <c r="D2729" s="242" t="s">
        <v>185</v>
      </c>
      <c r="E2729" s="253" t="s">
        <v>1</v>
      </c>
      <c r="F2729" s="254" t="s">
        <v>2220</v>
      </c>
      <c r="G2729" s="252"/>
      <c r="H2729" s="255">
        <v>10.560000000000001</v>
      </c>
      <c r="I2729" s="256"/>
      <c r="J2729" s="252"/>
      <c r="K2729" s="252"/>
      <c r="L2729" s="257"/>
      <c r="M2729" s="258"/>
      <c r="N2729" s="259"/>
      <c r="O2729" s="259"/>
      <c r="P2729" s="259"/>
      <c r="Q2729" s="259"/>
      <c r="R2729" s="259"/>
      <c r="S2729" s="259"/>
      <c r="T2729" s="260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61" t="s">
        <v>185</v>
      </c>
      <c r="AU2729" s="261" t="s">
        <v>85</v>
      </c>
      <c r="AV2729" s="14" t="s">
        <v>85</v>
      </c>
      <c r="AW2729" s="14" t="s">
        <v>34</v>
      </c>
      <c r="AX2729" s="14" t="s">
        <v>76</v>
      </c>
      <c r="AY2729" s="261" t="s">
        <v>176</v>
      </c>
    </row>
    <row r="2730" s="14" customFormat="1">
      <c r="A2730" s="14"/>
      <c r="B2730" s="251"/>
      <c r="C2730" s="252"/>
      <c r="D2730" s="242" t="s">
        <v>185</v>
      </c>
      <c r="E2730" s="253" t="s">
        <v>1</v>
      </c>
      <c r="F2730" s="254" t="s">
        <v>2221</v>
      </c>
      <c r="G2730" s="252"/>
      <c r="H2730" s="255">
        <v>13.654999999999999</v>
      </c>
      <c r="I2730" s="256"/>
      <c r="J2730" s="252"/>
      <c r="K2730" s="252"/>
      <c r="L2730" s="257"/>
      <c r="M2730" s="258"/>
      <c r="N2730" s="259"/>
      <c r="O2730" s="259"/>
      <c r="P2730" s="259"/>
      <c r="Q2730" s="259"/>
      <c r="R2730" s="259"/>
      <c r="S2730" s="259"/>
      <c r="T2730" s="260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61" t="s">
        <v>185</v>
      </c>
      <c r="AU2730" s="261" t="s">
        <v>85</v>
      </c>
      <c r="AV2730" s="14" t="s">
        <v>85</v>
      </c>
      <c r="AW2730" s="14" t="s">
        <v>34</v>
      </c>
      <c r="AX2730" s="14" t="s">
        <v>76</v>
      </c>
      <c r="AY2730" s="261" t="s">
        <v>176</v>
      </c>
    </row>
    <row r="2731" s="14" customFormat="1">
      <c r="A2731" s="14"/>
      <c r="B2731" s="251"/>
      <c r="C2731" s="252"/>
      <c r="D2731" s="242" t="s">
        <v>185</v>
      </c>
      <c r="E2731" s="253" t="s">
        <v>1</v>
      </c>
      <c r="F2731" s="254" t="s">
        <v>2256</v>
      </c>
      <c r="G2731" s="252"/>
      <c r="H2731" s="255">
        <v>8.1199999999999992</v>
      </c>
      <c r="I2731" s="256"/>
      <c r="J2731" s="252"/>
      <c r="K2731" s="252"/>
      <c r="L2731" s="257"/>
      <c r="M2731" s="258"/>
      <c r="N2731" s="259"/>
      <c r="O2731" s="259"/>
      <c r="P2731" s="259"/>
      <c r="Q2731" s="259"/>
      <c r="R2731" s="259"/>
      <c r="S2731" s="259"/>
      <c r="T2731" s="260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61" t="s">
        <v>185</v>
      </c>
      <c r="AU2731" s="261" t="s">
        <v>85</v>
      </c>
      <c r="AV2731" s="14" t="s">
        <v>85</v>
      </c>
      <c r="AW2731" s="14" t="s">
        <v>34</v>
      </c>
      <c r="AX2731" s="14" t="s">
        <v>76</v>
      </c>
      <c r="AY2731" s="261" t="s">
        <v>176</v>
      </c>
    </row>
    <row r="2732" s="14" customFormat="1">
      <c r="A2732" s="14"/>
      <c r="B2732" s="251"/>
      <c r="C2732" s="252"/>
      <c r="D2732" s="242" t="s">
        <v>185</v>
      </c>
      <c r="E2732" s="253" t="s">
        <v>1</v>
      </c>
      <c r="F2732" s="254" t="s">
        <v>2257</v>
      </c>
      <c r="G2732" s="252"/>
      <c r="H2732" s="255">
        <v>9.6600000000000001</v>
      </c>
      <c r="I2732" s="256"/>
      <c r="J2732" s="252"/>
      <c r="K2732" s="252"/>
      <c r="L2732" s="257"/>
      <c r="M2732" s="258"/>
      <c r="N2732" s="259"/>
      <c r="O2732" s="259"/>
      <c r="P2732" s="259"/>
      <c r="Q2732" s="259"/>
      <c r="R2732" s="259"/>
      <c r="S2732" s="259"/>
      <c r="T2732" s="260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61" t="s">
        <v>185</v>
      </c>
      <c r="AU2732" s="261" t="s">
        <v>85</v>
      </c>
      <c r="AV2732" s="14" t="s">
        <v>85</v>
      </c>
      <c r="AW2732" s="14" t="s">
        <v>34</v>
      </c>
      <c r="AX2732" s="14" t="s">
        <v>76</v>
      </c>
      <c r="AY2732" s="261" t="s">
        <v>176</v>
      </c>
    </row>
    <row r="2733" s="15" customFormat="1">
      <c r="A2733" s="15"/>
      <c r="B2733" s="267"/>
      <c r="C2733" s="268"/>
      <c r="D2733" s="242" t="s">
        <v>185</v>
      </c>
      <c r="E2733" s="269" t="s">
        <v>1</v>
      </c>
      <c r="F2733" s="270" t="s">
        <v>291</v>
      </c>
      <c r="G2733" s="268"/>
      <c r="H2733" s="271">
        <v>58.994999999999997</v>
      </c>
      <c r="I2733" s="272"/>
      <c r="J2733" s="268"/>
      <c r="K2733" s="268"/>
      <c r="L2733" s="273"/>
      <c r="M2733" s="274"/>
      <c r="N2733" s="275"/>
      <c r="O2733" s="275"/>
      <c r="P2733" s="275"/>
      <c r="Q2733" s="275"/>
      <c r="R2733" s="275"/>
      <c r="S2733" s="275"/>
      <c r="T2733" s="276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77" t="s">
        <v>185</v>
      </c>
      <c r="AU2733" s="277" t="s">
        <v>85</v>
      </c>
      <c r="AV2733" s="15" t="s">
        <v>177</v>
      </c>
      <c r="AW2733" s="15" t="s">
        <v>34</v>
      </c>
      <c r="AX2733" s="15" t="s">
        <v>76</v>
      </c>
      <c r="AY2733" s="277" t="s">
        <v>176</v>
      </c>
    </row>
    <row r="2734" s="16" customFormat="1">
      <c r="A2734" s="16"/>
      <c r="B2734" s="278"/>
      <c r="C2734" s="279"/>
      <c r="D2734" s="242" t="s">
        <v>185</v>
      </c>
      <c r="E2734" s="280" t="s">
        <v>1</v>
      </c>
      <c r="F2734" s="281" t="s">
        <v>307</v>
      </c>
      <c r="G2734" s="279"/>
      <c r="H2734" s="282">
        <v>116.57599999999999</v>
      </c>
      <c r="I2734" s="283"/>
      <c r="J2734" s="279"/>
      <c r="K2734" s="279"/>
      <c r="L2734" s="284"/>
      <c r="M2734" s="285"/>
      <c r="N2734" s="286"/>
      <c r="O2734" s="286"/>
      <c r="P2734" s="286"/>
      <c r="Q2734" s="286"/>
      <c r="R2734" s="286"/>
      <c r="S2734" s="286"/>
      <c r="T2734" s="287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T2734" s="288" t="s">
        <v>185</v>
      </c>
      <c r="AU2734" s="288" t="s">
        <v>85</v>
      </c>
      <c r="AV2734" s="16" t="s">
        <v>183</v>
      </c>
      <c r="AW2734" s="16" t="s">
        <v>34</v>
      </c>
      <c r="AX2734" s="16" t="s">
        <v>83</v>
      </c>
      <c r="AY2734" s="288" t="s">
        <v>176</v>
      </c>
    </row>
    <row r="2735" s="14" customFormat="1">
      <c r="A2735" s="14"/>
      <c r="B2735" s="251"/>
      <c r="C2735" s="252"/>
      <c r="D2735" s="242" t="s">
        <v>185</v>
      </c>
      <c r="E2735" s="252"/>
      <c r="F2735" s="254" t="s">
        <v>2258</v>
      </c>
      <c r="G2735" s="252"/>
      <c r="H2735" s="255">
        <v>134.06200000000001</v>
      </c>
      <c r="I2735" s="256"/>
      <c r="J2735" s="252"/>
      <c r="K2735" s="252"/>
      <c r="L2735" s="257"/>
      <c r="M2735" s="258"/>
      <c r="N2735" s="259"/>
      <c r="O2735" s="259"/>
      <c r="P2735" s="259"/>
      <c r="Q2735" s="259"/>
      <c r="R2735" s="259"/>
      <c r="S2735" s="259"/>
      <c r="T2735" s="260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61" t="s">
        <v>185</v>
      </c>
      <c r="AU2735" s="261" t="s">
        <v>85</v>
      </c>
      <c r="AV2735" s="14" t="s">
        <v>85</v>
      </c>
      <c r="AW2735" s="14" t="s">
        <v>4</v>
      </c>
      <c r="AX2735" s="14" t="s">
        <v>83</v>
      </c>
      <c r="AY2735" s="261" t="s">
        <v>176</v>
      </c>
    </row>
    <row r="2736" s="2" customFormat="1" ht="37.8" customHeight="1">
      <c r="A2736" s="39"/>
      <c r="B2736" s="40"/>
      <c r="C2736" s="289" t="s">
        <v>2259</v>
      </c>
      <c r="D2736" s="289" t="s">
        <v>547</v>
      </c>
      <c r="E2736" s="290" t="s">
        <v>2260</v>
      </c>
      <c r="F2736" s="291" t="s">
        <v>2261</v>
      </c>
      <c r="G2736" s="292" t="s">
        <v>243</v>
      </c>
      <c r="H2736" s="293">
        <v>35.735999999999997</v>
      </c>
      <c r="I2736" s="294"/>
      <c r="J2736" s="295">
        <f>ROUND(I2736*H2736,2)</f>
        <v>0</v>
      </c>
      <c r="K2736" s="291" t="s">
        <v>1</v>
      </c>
      <c r="L2736" s="296"/>
      <c r="M2736" s="297" t="s">
        <v>1</v>
      </c>
      <c r="N2736" s="298" t="s">
        <v>41</v>
      </c>
      <c r="O2736" s="92"/>
      <c r="P2736" s="236">
        <f>O2736*H2736</f>
        <v>0</v>
      </c>
      <c r="Q2736" s="236">
        <v>0.019</v>
      </c>
      <c r="R2736" s="236">
        <f>Q2736*H2736</f>
        <v>0.67898399999999992</v>
      </c>
      <c r="S2736" s="236">
        <v>0</v>
      </c>
      <c r="T2736" s="237">
        <f>S2736*H2736</f>
        <v>0</v>
      </c>
      <c r="U2736" s="39"/>
      <c r="V2736" s="39"/>
      <c r="W2736" s="39"/>
      <c r="X2736" s="39"/>
      <c r="Y2736" s="39"/>
      <c r="Z2736" s="39"/>
      <c r="AA2736" s="39"/>
      <c r="AB2736" s="39"/>
      <c r="AC2736" s="39"/>
      <c r="AD2736" s="39"/>
      <c r="AE2736" s="39"/>
      <c r="AR2736" s="238" t="s">
        <v>540</v>
      </c>
      <c r="AT2736" s="238" t="s">
        <v>547</v>
      </c>
      <c r="AU2736" s="238" t="s">
        <v>85</v>
      </c>
      <c r="AY2736" s="18" t="s">
        <v>176</v>
      </c>
      <c r="BE2736" s="239">
        <f>IF(N2736="základní",J2736,0)</f>
        <v>0</v>
      </c>
      <c r="BF2736" s="239">
        <f>IF(N2736="snížená",J2736,0)</f>
        <v>0</v>
      </c>
      <c r="BG2736" s="239">
        <f>IF(N2736="zákl. přenesená",J2736,0)</f>
        <v>0</v>
      </c>
      <c r="BH2736" s="239">
        <f>IF(N2736="sníž. přenesená",J2736,0)</f>
        <v>0</v>
      </c>
      <c r="BI2736" s="239">
        <f>IF(N2736="nulová",J2736,0)</f>
        <v>0</v>
      </c>
      <c r="BJ2736" s="18" t="s">
        <v>83</v>
      </c>
      <c r="BK2736" s="239">
        <f>ROUND(I2736*H2736,2)</f>
        <v>0</v>
      </c>
      <c r="BL2736" s="18" t="s">
        <v>324</v>
      </c>
      <c r="BM2736" s="238" t="s">
        <v>2262</v>
      </c>
    </row>
    <row r="2737" s="13" customFormat="1">
      <c r="A2737" s="13"/>
      <c r="B2737" s="240"/>
      <c r="C2737" s="241"/>
      <c r="D2737" s="242" t="s">
        <v>185</v>
      </c>
      <c r="E2737" s="243" t="s">
        <v>1</v>
      </c>
      <c r="F2737" s="244" t="s">
        <v>207</v>
      </c>
      <c r="G2737" s="241"/>
      <c r="H2737" s="243" t="s">
        <v>1</v>
      </c>
      <c r="I2737" s="245"/>
      <c r="J2737" s="241"/>
      <c r="K2737" s="241"/>
      <c r="L2737" s="246"/>
      <c r="M2737" s="247"/>
      <c r="N2737" s="248"/>
      <c r="O2737" s="248"/>
      <c r="P2737" s="248"/>
      <c r="Q2737" s="248"/>
      <c r="R2737" s="248"/>
      <c r="S2737" s="248"/>
      <c r="T2737" s="249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50" t="s">
        <v>185</v>
      </c>
      <c r="AU2737" s="250" t="s">
        <v>85</v>
      </c>
      <c r="AV2737" s="13" t="s">
        <v>83</v>
      </c>
      <c r="AW2737" s="13" t="s">
        <v>34</v>
      </c>
      <c r="AX2737" s="13" t="s">
        <v>76</v>
      </c>
      <c r="AY2737" s="250" t="s">
        <v>176</v>
      </c>
    </row>
    <row r="2738" s="13" customFormat="1">
      <c r="A2738" s="13"/>
      <c r="B2738" s="240"/>
      <c r="C2738" s="241"/>
      <c r="D2738" s="242" t="s">
        <v>185</v>
      </c>
      <c r="E2738" s="243" t="s">
        <v>1</v>
      </c>
      <c r="F2738" s="244" t="s">
        <v>281</v>
      </c>
      <c r="G2738" s="241"/>
      <c r="H2738" s="243" t="s">
        <v>1</v>
      </c>
      <c r="I2738" s="245"/>
      <c r="J2738" s="241"/>
      <c r="K2738" s="241"/>
      <c r="L2738" s="246"/>
      <c r="M2738" s="247"/>
      <c r="N2738" s="248"/>
      <c r="O2738" s="248"/>
      <c r="P2738" s="248"/>
      <c r="Q2738" s="248"/>
      <c r="R2738" s="248"/>
      <c r="S2738" s="248"/>
      <c r="T2738" s="24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50" t="s">
        <v>185</v>
      </c>
      <c r="AU2738" s="250" t="s">
        <v>85</v>
      </c>
      <c r="AV2738" s="13" t="s">
        <v>83</v>
      </c>
      <c r="AW2738" s="13" t="s">
        <v>34</v>
      </c>
      <c r="AX2738" s="13" t="s">
        <v>76</v>
      </c>
      <c r="AY2738" s="250" t="s">
        <v>176</v>
      </c>
    </row>
    <row r="2739" s="13" customFormat="1">
      <c r="A2739" s="13"/>
      <c r="B2739" s="240"/>
      <c r="C2739" s="241"/>
      <c r="D2739" s="242" t="s">
        <v>185</v>
      </c>
      <c r="E2739" s="243" t="s">
        <v>1</v>
      </c>
      <c r="F2739" s="244" t="s">
        <v>188</v>
      </c>
      <c r="G2739" s="241"/>
      <c r="H2739" s="243" t="s">
        <v>1</v>
      </c>
      <c r="I2739" s="245"/>
      <c r="J2739" s="241"/>
      <c r="K2739" s="241"/>
      <c r="L2739" s="246"/>
      <c r="M2739" s="247"/>
      <c r="N2739" s="248"/>
      <c r="O2739" s="248"/>
      <c r="P2739" s="248"/>
      <c r="Q2739" s="248"/>
      <c r="R2739" s="248"/>
      <c r="S2739" s="248"/>
      <c r="T2739" s="249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50" t="s">
        <v>185</v>
      </c>
      <c r="AU2739" s="250" t="s">
        <v>85</v>
      </c>
      <c r="AV2739" s="13" t="s">
        <v>83</v>
      </c>
      <c r="AW2739" s="13" t="s">
        <v>34</v>
      </c>
      <c r="AX2739" s="13" t="s">
        <v>76</v>
      </c>
      <c r="AY2739" s="250" t="s">
        <v>176</v>
      </c>
    </row>
    <row r="2740" s="13" customFormat="1">
      <c r="A2740" s="13"/>
      <c r="B2740" s="240"/>
      <c r="C2740" s="241"/>
      <c r="D2740" s="242" t="s">
        <v>185</v>
      </c>
      <c r="E2740" s="243" t="s">
        <v>1</v>
      </c>
      <c r="F2740" s="244" t="s">
        <v>359</v>
      </c>
      <c r="G2740" s="241"/>
      <c r="H2740" s="243" t="s">
        <v>1</v>
      </c>
      <c r="I2740" s="245"/>
      <c r="J2740" s="241"/>
      <c r="K2740" s="241"/>
      <c r="L2740" s="246"/>
      <c r="M2740" s="247"/>
      <c r="N2740" s="248"/>
      <c r="O2740" s="248"/>
      <c r="P2740" s="248"/>
      <c r="Q2740" s="248"/>
      <c r="R2740" s="248"/>
      <c r="S2740" s="248"/>
      <c r="T2740" s="24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50" t="s">
        <v>185</v>
      </c>
      <c r="AU2740" s="250" t="s">
        <v>85</v>
      </c>
      <c r="AV2740" s="13" t="s">
        <v>83</v>
      </c>
      <c r="AW2740" s="13" t="s">
        <v>34</v>
      </c>
      <c r="AX2740" s="13" t="s">
        <v>76</v>
      </c>
      <c r="AY2740" s="250" t="s">
        <v>176</v>
      </c>
    </row>
    <row r="2741" s="14" customFormat="1">
      <c r="A2741" s="14"/>
      <c r="B2741" s="251"/>
      <c r="C2741" s="252"/>
      <c r="D2741" s="242" t="s">
        <v>185</v>
      </c>
      <c r="E2741" s="253" t="s">
        <v>1</v>
      </c>
      <c r="F2741" s="254" t="s">
        <v>2263</v>
      </c>
      <c r="G2741" s="252"/>
      <c r="H2741" s="255">
        <v>2.5</v>
      </c>
      <c r="I2741" s="256"/>
      <c r="J2741" s="252"/>
      <c r="K2741" s="252"/>
      <c r="L2741" s="257"/>
      <c r="M2741" s="258"/>
      <c r="N2741" s="259"/>
      <c r="O2741" s="259"/>
      <c r="P2741" s="259"/>
      <c r="Q2741" s="259"/>
      <c r="R2741" s="259"/>
      <c r="S2741" s="259"/>
      <c r="T2741" s="260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61" t="s">
        <v>185</v>
      </c>
      <c r="AU2741" s="261" t="s">
        <v>85</v>
      </c>
      <c r="AV2741" s="14" t="s">
        <v>85</v>
      </c>
      <c r="AW2741" s="14" t="s">
        <v>34</v>
      </c>
      <c r="AX2741" s="14" t="s">
        <v>76</v>
      </c>
      <c r="AY2741" s="261" t="s">
        <v>176</v>
      </c>
    </row>
    <row r="2742" s="14" customFormat="1">
      <c r="A2742" s="14"/>
      <c r="B2742" s="251"/>
      <c r="C2742" s="252"/>
      <c r="D2742" s="242" t="s">
        <v>185</v>
      </c>
      <c r="E2742" s="253" t="s">
        <v>1</v>
      </c>
      <c r="F2742" s="254" t="s">
        <v>2264</v>
      </c>
      <c r="G2742" s="252"/>
      <c r="H2742" s="255">
        <v>7.875</v>
      </c>
      <c r="I2742" s="256"/>
      <c r="J2742" s="252"/>
      <c r="K2742" s="252"/>
      <c r="L2742" s="257"/>
      <c r="M2742" s="258"/>
      <c r="N2742" s="259"/>
      <c r="O2742" s="259"/>
      <c r="P2742" s="259"/>
      <c r="Q2742" s="259"/>
      <c r="R2742" s="259"/>
      <c r="S2742" s="259"/>
      <c r="T2742" s="260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61" t="s">
        <v>185</v>
      </c>
      <c r="AU2742" s="261" t="s">
        <v>85</v>
      </c>
      <c r="AV2742" s="14" t="s">
        <v>85</v>
      </c>
      <c r="AW2742" s="14" t="s">
        <v>34</v>
      </c>
      <c r="AX2742" s="14" t="s">
        <v>76</v>
      </c>
      <c r="AY2742" s="261" t="s">
        <v>176</v>
      </c>
    </row>
    <row r="2743" s="13" customFormat="1">
      <c r="A2743" s="13"/>
      <c r="B2743" s="240"/>
      <c r="C2743" s="241"/>
      <c r="D2743" s="242" t="s">
        <v>185</v>
      </c>
      <c r="E2743" s="243" t="s">
        <v>1</v>
      </c>
      <c r="F2743" s="244" t="s">
        <v>364</v>
      </c>
      <c r="G2743" s="241"/>
      <c r="H2743" s="243" t="s">
        <v>1</v>
      </c>
      <c r="I2743" s="245"/>
      <c r="J2743" s="241"/>
      <c r="K2743" s="241"/>
      <c r="L2743" s="246"/>
      <c r="M2743" s="247"/>
      <c r="N2743" s="248"/>
      <c r="O2743" s="248"/>
      <c r="P2743" s="248"/>
      <c r="Q2743" s="248"/>
      <c r="R2743" s="248"/>
      <c r="S2743" s="248"/>
      <c r="T2743" s="24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50" t="s">
        <v>185</v>
      </c>
      <c r="AU2743" s="250" t="s">
        <v>85</v>
      </c>
      <c r="AV2743" s="13" t="s">
        <v>83</v>
      </c>
      <c r="AW2743" s="13" t="s">
        <v>34</v>
      </c>
      <c r="AX2743" s="13" t="s">
        <v>76</v>
      </c>
      <c r="AY2743" s="250" t="s">
        <v>176</v>
      </c>
    </row>
    <row r="2744" s="14" customFormat="1">
      <c r="A2744" s="14"/>
      <c r="B2744" s="251"/>
      <c r="C2744" s="252"/>
      <c r="D2744" s="242" t="s">
        <v>185</v>
      </c>
      <c r="E2744" s="253" t="s">
        <v>1</v>
      </c>
      <c r="F2744" s="254" t="s">
        <v>2265</v>
      </c>
      <c r="G2744" s="252"/>
      <c r="H2744" s="255">
        <v>10.25</v>
      </c>
      <c r="I2744" s="256"/>
      <c r="J2744" s="252"/>
      <c r="K2744" s="252"/>
      <c r="L2744" s="257"/>
      <c r="M2744" s="258"/>
      <c r="N2744" s="259"/>
      <c r="O2744" s="259"/>
      <c r="P2744" s="259"/>
      <c r="Q2744" s="259"/>
      <c r="R2744" s="259"/>
      <c r="S2744" s="259"/>
      <c r="T2744" s="260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61" t="s">
        <v>185</v>
      </c>
      <c r="AU2744" s="261" t="s">
        <v>85</v>
      </c>
      <c r="AV2744" s="14" t="s">
        <v>85</v>
      </c>
      <c r="AW2744" s="14" t="s">
        <v>34</v>
      </c>
      <c r="AX2744" s="14" t="s">
        <v>76</v>
      </c>
      <c r="AY2744" s="261" t="s">
        <v>176</v>
      </c>
    </row>
    <row r="2745" s="14" customFormat="1">
      <c r="A2745" s="14"/>
      <c r="B2745" s="251"/>
      <c r="C2745" s="252"/>
      <c r="D2745" s="242" t="s">
        <v>185</v>
      </c>
      <c r="E2745" s="253" t="s">
        <v>1</v>
      </c>
      <c r="F2745" s="254" t="s">
        <v>2266</v>
      </c>
      <c r="G2745" s="252"/>
      <c r="H2745" s="255">
        <v>5.5750000000000002</v>
      </c>
      <c r="I2745" s="256"/>
      <c r="J2745" s="252"/>
      <c r="K2745" s="252"/>
      <c r="L2745" s="257"/>
      <c r="M2745" s="258"/>
      <c r="N2745" s="259"/>
      <c r="O2745" s="259"/>
      <c r="P2745" s="259"/>
      <c r="Q2745" s="259"/>
      <c r="R2745" s="259"/>
      <c r="S2745" s="259"/>
      <c r="T2745" s="260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61" t="s">
        <v>185</v>
      </c>
      <c r="AU2745" s="261" t="s">
        <v>85</v>
      </c>
      <c r="AV2745" s="14" t="s">
        <v>85</v>
      </c>
      <c r="AW2745" s="14" t="s">
        <v>34</v>
      </c>
      <c r="AX2745" s="14" t="s">
        <v>76</v>
      </c>
      <c r="AY2745" s="261" t="s">
        <v>176</v>
      </c>
    </row>
    <row r="2746" s="14" customFormat="1">
      <c r="A2746" s="14"/>
      <c r="B2746" s="251"/>
      <c r="C2746" s="252"/>
      <c r="D2746" s="242" t="s">
        <v>185</v>
      </c>
      <c r="E2746" s="253" t="s">
        <v>1</v>
      </c>
      <c r="F2746" s="254" t="s">
        <v>2267</v>
      </c>
      <c r="G2746" s="252"/>
      <c r="H2746" s="255">
        <v>2.5</v>
      </c>
      <c r="I2746" s="256"/>
      <c r="J2746" s="252"/>
      <c r="K2746" s="252"/>
      <c r="L2746" s="257"/>
      <c r="M2746" s="258"/>
      <c r="N2746" s="259"/>
      <c r="O2746" s="259"/>
      <c r="P2746" s="259"/>
      <c r="Q2746" s="259"/>
      <c r="R2746" s="259"/>
      <c r="S2746" s="259"/>
      <c r="T2746" s="260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61" t="s">
        <v>185</v>
      </c>
      <c r="AU2746" s="261" t="s">
        <v>85</v>
      </c>
      <c r="AV2746" s="14" t="s">
        <v>85</v>
      </c>
      <c r="AW2746" s="14" t="s">
        <v>34</v>
      </c>
      <c r="AX2746" s="14" t="s">
        <v>76</v>
      </c>
      <c r="AY2746" s="261" t="s">
        <v>176</v>
      </c>
    </row>
    <row r="2747" s="14" customFormat="1">
      <c r="A2747" s="14"/>
      <c r="B2747" s="251"/>
      <c r="C2747" s="252"/>
      <c r="D2747" s="242" t="s">
        <v>185</v>
      </c>
      <c r="E2747" s="253" t="s">
        <v>1</v>
      </c>
      <c r="F2747" s="254" t="s">
        <v>2268</v>
      </c>
      <c r="G2747" s="252"/>
      <c r="H2747" s="255">
        <v>2.375</v>
      </c>
      <c r="I2747" s="256"/>
      <c r="J2747" s="252"/>
      <c r="K2747" s="252"/>
      <c r="L2747" s="257"/>
      <c r="M2747" s="258"/>
      <c r="N2747" s="259"/>
      <c r="O2747" s="259"/>
      <c r="P2747" s="259"/>
      <c r="Q2747" s="259"/>
      <c r="R2747" s="259"/>
      <c r="S2747" s="259"/>
      <c r="T2747" s="260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61" t="s">
        <v>185</v>
      </c>
      <c r="AU2747" s="261" t="s">
        <v>85</v>
      </c>
      <c r="AV2747" s="14" t="s">
        <v>85</v>
      </c>
      <c r="AW2747" s="14" t="s">
        <v>34</v>
      </c>
      <c r="AX2747" s="14" t="s">
        <v>76</v>
      </c>
      <c r="AY2747" s="261" t="s">
        <v>176</v>
      </c>
    </row>
    <row r="2748" s="15" customFormat="1">
      <c r="A2748" s="15"/>
      <c r="B2748" s="267"/>
      <c r="C2748" s="268"/>
      <c r="D2748" s="242" t="s">
        <v>185</v>
      </c>
      <c r="E2748" s="269" t="s">
        <v>1</v>
      </c>
      <c r="F2748" s="270" t="s">
        <v>291</v>
      </c>
      <c r="G2748" s="268"/>
      <c r="H2748" s="271">
        <v>31.074999999999999</v>
      </c>
      <c r="I2748" s="272"/>
      <c r="J2748" s="268"/>
      <c r="K2748" s="268"/>
      <c r="L2748" s="273"/>
      <c r="M2748" s="274"/>
      <c r="N2748" s="275"/>
      <c r="O2748" s="275"/>
      <c r="P2748" s="275"/>
      <c r="Q2748" s="275"/>
      <c r="R2748" s="275"/>
      <c r="S2748" s="275"/>
      <c r="T2748" s="276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T2748" s="277" t="s">
        <v>185</v>
      </c>
      <c r="AU2748" s="277" t="s">
        <v>85</v>
      </c>
      <c r="AV2748" s="15" t="s">
        <v>177</v>
      </c>
      <c r="AW2748" s="15" t="s">
        <v>34</v>
      </c>
      <c r="AX2748" s="15" t="s">
        <v>76</v>
      </c>
      <c r="AY2748" s="277" t="s">
        <v>176</v>
      </c>
    </row>
    <row r="2749" s="16" customFormat="1">
      <c r="A2749" s="16"/>
      <c r="B2749" s="278"/>
      <c r="C2749" s="279"/>
      <c r="D2749" s="242" t="s">
        <v>185</v>
      </c>
      <c r="E2749" s="280" t="s">
        <v>1</v>
      </c>
      <c r="F2749" s="281" t="s">
        <v>307</v>
      </c>
      <c r="G2749" s="279"/>
      <c r="H2749" s="282">
        <v>31.074999999999999</v>
      </c>
      <c r="I2749" s="283"/>
      <c r="J2749" s="279"/>
      <c r="K2749" s="279"/>
      <c r="L2749" s="284"/>
      <c r="M2749" s="285"/>
      <c r="N2749" s="286"/>
      <c r="O2749" s="286"/>
      <c r="P2749" s="286"/>
      <c r="Q2749" s="286"/>
      <c r="R2749" s="286"/>
      <c r="S2749" s="286"/>
      <c r="T2749" s="287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T2749" s="288" t="s">
        <v>185</v>
      </c>
      <c r="AU2749" s="288" t="s">
        <v>85</v>
      </c>
      <c r="AV2749" s="16" t="s">
        <v>183</v>
      </c>
      <c r="AW2749" s="16" t="s">
        <v>34</v>
      </c>
      <c r="AX2749" s="16" t="s">
        <v>83</v>
      </c>
      <c r="AY2749" s="288" t="s">
        <v>176</v>
      </c>
    </row>
    <row r="2750" s="14" customFormat="1">
      <c r="A2750" s="14"/>
      <c r="B2750" s="251"/>
      <c r="C2750" s="252"/>
      <c r="D2750" s="242" t="s">
        <v>185</v>
      </c>
      <c r="E2750" s="252"/>
      <c r="F2750" s="254" t="s">
        <v>2269</v>
      </c>
      <c r="G2750" s="252"/>
      <c r="H2750" s="255">
        <v>35.735999999999997</v>
      </c>
      <c r="I2750" s="256"/>
      <c r="J2750" s="252"/>
      <c r="K2750" s="252"/>
      <c r="L2750" s="257"/>
      <c r="M2750" s="258"/>
      <c r="N2750" s="259"/>
      <c r="O2750" s="259"/>
      <c r="P2750" s="259"/>
      <c r="Q2750" s="259"/>
      <c r="R2750" s="259"/>
      <c r="S2750" s="259"/>
      <c r="T2750" s="260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61" t="s">
        <v>185</v>
      </c>
      <c r="AU2750" s="261" t="s">
        <v>85</v>
      </c>
      <c r="AV2750" s="14" t="s">
        <v>85</v>
      </c>
      <c r="AW2750" s="14" t="s">
        <v>4</v>
      </c>
      <c r="AX2750" s="14" t="s">
        <v>83</v>
      </c>
      <c r="AY2750" s="261" t="s">
        <v>176</v>
      </c>
    </row>
    <row r="2751" s="2" customFormat="1" ht="33" customHeight="1">
      <c r="A2751" s="39"/>
      <c r="B2751" s="40"/>
      <c r="C2751" s="227" t="s">
        <v>2270</v>
      </c>
      <c r="D2751" s="227" t="s">
        <v>179</v>
      </c>
      <c r="E2751" s="228" t="s">
        <v>2271</v>
      </c>
      <c r="F2751" s="229" t="s">
        <v>2272</v>
      </c>
      <c r="G2751" s="230" t="s">
        <v>243</v>
      </c>
      <c r="H2751" s="231">
        <v>5.7869999999999999</v>
      </c>
      <c r="I2751" s="232"/>
      <c r="J2751" s="233">
        <f>ROUND(I2751*H2751,2)</f>
        <v>0</v>
      </c>
      <c r="K2751" s="229" t="s">
        <v>225</v>
      </c>
      <c r="L2751" s="45"/>
      <c r="M2751" s="234" t="s">
        <v>1</v>
      </c>
      <c r="N2751" s="235" t="s">
        <v>41</v>
      </c>
      <c r="O2751" s="92"/>
      <c r="P2751" s="236">
        <f>O2751*H2751</f>
        <v>0</v>
      </c>
      <c r="Q2751" s="236">
        <v>0.0053</v>
      </c>
      <c r="R2751" s="236">
        <f>Q2751*H2751</f>
        <v>0.0306711</v>
      </c>
      <c r="S2751" s="236">
        <v>0</v>
      </c>
      <c r="T2751" s="237">
        <f>S2751*H2751</f>
        <v>0</v>
      </c>
      <c r="U2751" s="39"/>
      <c r="V2751" s="39"/>
      <c r="W2751" s="39"/>
      <c r="X2751" s="39"/>
      <c r="Y2751" s="39"/>
      <c r="Z2751" s="39"/>
      <c r="AA2751" s="39"/>
      <c r="AB2751" s="39"/>
      <c r="AC2751" s="39"/>
      <c r="AD2751" s="39"/>
      <c r="AE2751" s="39"/>
      <c r="AR2751" s="238" t="s">
        <v>324</v>
      </c>
      <c r="AT2751" s="238" t="s">
        <v>179</v>
      </c>
      <c r="AU2751" s="238" t="s">
        <v>85</v>
      </c>
      <c r="AY2751" s="18" t="s">
        <v>176</v>
      </c>
      <c r="BE2751" s="239">
        <f>IF(N2751="základní",J2751,0)</f>
        <v>0</v>
      </c>
      <c r="BF2751" s="239">
        <f>IF(N2751="snížená",J2751,0)</f>
        <v>0</v>
      </c>
      <c r="BG2751" s="239">
        <f>IF(N2751="zákl. přenesená",J2751,0)</f>
        <v>0</v>
      </c>
      <c r="BH2751" s="239">
        <f>IF(N2751="sníž. přenesená",J2751,0)</f>
        <v>0</v>
      </c>
      <c r="BI2751" s="239">
        <f>IF(N2751="nulová",J2751,0)</f>
        <v>0</v>
      </c>
      <c r="BJ2751" s="18" t="s">
        <v>83</v>
      </c>
      <c r="BK2751" s="239">
        <f>ROUND(I2751*H2751,2)</f>
        <v>0</v>
      </c>
      <c r="BL2751" s="18" t="s">
        <v>324</v>
      </c>
      <c r="BM2751" s="238" t="s">
        <v>2273</v>
      </c>
    </row>
    <row r="2752" s="2" customFormat="1">
      <c r="A2752" s="39"/>
      <c r="B2752" s="40"/>
      <c r="C2752" s="41"/>
      <c r="D2752" s="262" t="s">
        <v>194</v>
      </c>
      <c r="E2752" s="41"/>
      <c r="F2752" s="263" t="s">
        <v>2274</v>
      </c>
      <c r="G2752" s="41"/>
      <c r="H2752" s="41"/>
      <c r="I2752" s="264"/>
      <c r="J2752" s="41"/>
      <c r="K2752" s="41"/>
      <c r="L2752" s="45"/>
      <c r="M2752" s="265"/>
      <c r="N2752" s="266"/>
      <c r="O2752" s="92"/>
      <c r="P2752" s="92"/>
      <c r="Q2752" s="92"/>
      <c r="R2752" s="92"/>
      <c r="S2752" s="92"/>
      <c r="T2752" s="93"/>
      <c r="U2752" s="39"/>
      <c r="V2752" s="39"/>
      <c r="W2752" s="39"/>
      <c r="X2752" s="39"/>
      <c r="Y2752" s="39"/>
      <c r="Z2752" s="39"/>
      <c r="AA2752" s="39"/>
      <c r="AB2752" s="39"/>
      <c r="AC2752" s="39"/>
      <c r="AD2752" s="39"/>
      <c r="AE2752" s="39"/>
      <c r="AT2752" s="18" t="s">
        <v>194</v>
      </c>
      <c r="AU2752" s="18" t="s">
        <v>85</v>
      </c>
    </row>
    <row r="2753" s="2" customFormat="1" ht="33" customHeight="1">
      <c r="A2753" s="39"/>
      <c r="B2753" s="40"/>
      <c r="C2753" s="289" t="s">
        <v>2275</v>
      </c>
      <c r="D2753" s="289" t="s">
        <v>547</v>
      </c>
      <c r="E2753" s="290" t="s">
        <v>2276</v>
      </c>
      <c r="F2753" s="291" t="s">
        <v>2277</v>
      </c>
      <c r="G2753" s="292" t="s">
        <v>243</v>
      </c>
      <c r="H2753" s="293">
        <v>8.9100000000000001</v>
      </c>
      <c r="I2753" s="294"/>
      <c r="J2753" s="295">
        <f>ROUND(I2753*H2753,2)</f>
        <v>0</v>
      </c>
      <c r="K2753" s="291" t="s">
        <v>1</v>
      </c>
      <c r="L2753" s="296"/>
      <c r="M2753" s="297" t="s">
        <v>1</v>
      </c>
      <c r="N2753" s="298" t="s">
        <v>41</v>
      </c>
      <c r="O2753" s="92"/>
      <c r="P2753" s="236">
        <f>O2753*H2753</f>
        <v>0</v>
      </c>
      <c r="Q2753" s="236">
        <v>0.01771</v>
      </c>
      <c r="R2753" s="236">
        <f>Q2753*H2753</f>
        <v>0.1577961</v>
      </c>
      <c r="S2753" s="236">
        <v>0</v>
      </c>
      <c r="T2753" s="237">
        <f>S2753*H2753</f>
        <v>0</v>
      </c>
      <c r="U2753" s="39"/>
      <c r="V2753" s="39"/>
      <c r="W2753" s="39"/>
      <c r="X2753" s="39"/>
      <c r="Y2753" s="39"/>
      <c r="Z2753" s="39"/>
      <c r="AA2753" s="39"/>
      <c r="AB2753" s="39"/>
      <c r="AC2753" s="39"/>
      <c r="AD2753" s="39"/>
      <c r="AE2753" s="39"/>
      <c r="AR2753" s="238" t="s">
        <v>540</v>
      </c>
      <c r="AT2753" s="238" t="s">
        <v>547</v>
      </c>
      <c r="AU2753" s="238" t="s">
        <v>85</v>
      </c>
      <c r="AY2753" s="18" t="s">
        <v>176</v>
      </c>
      <c r="BE2753" s="239">
        <f>IF(N2753="základní",J2753,0)</f>
        <v>0</v>
      </c>
      <c r="BF2753" s="239">
        <f>IF(N2753="snížená",J2753,0)</f>
        <v>0</v>
      </c>
      <c r="BG2753" s="239">
        <f>IF(N2753="zákl. přenesená",J2753,0)</f>
        <v>0</v>
      </c>
      <c r="BH2753" s="239">
        <f>IF(N2753="sníž. přenesená",J2753,0)</f>
        <v>0</v>
      </c>
      <c r="BI2753" s="239">
        <f>IF(N2753="nulová",J2753,0)</f>
        <v>0</v>
      </c>
      <c r="BJ2753" s="18" t="s">
        <v>83</v>
      </c>
      <c r="BK2753" s="239">
        <f>ROUND(I2753*H2753,2)</f>
        <v>0</v>
      </c>
      <c r="BL2753" s="18" t="s">
        <v>324</v>
      </c>
      <c r="BM2753" s="238" t="s">
        <v>2278</v>
      </c>
    </row>
    <row r="2754" s="13" customFormat="1">
      <c r="A2754" s="13"/>
      <c r="B2754" s="240"/>
      <c r="C2754" s="241"/>
      <c r="D2754" s="242" t="s">
        <v>185</v>
      </c>
      <c r="E2754" s="243" t="s">
        <v>1</v>
      </c>
      <c r="F2754" s="244" t="s">
        <v>207</v>
      </c>
      <c r="G2754" s="241"/>
      <c r="H2754" s="243" t="s">
        <v>1</v>
      </c>
      <c r="I2754" s="245"/>
      <c r="J2754" s="241"/>
      <c r="K2754" s="241"/>
      <c r="L2754" s="246"/>
      <c r="M2754" s="247"/>
      <c r="N2754" s="248"/>
      <c r="O2754" s="248"/>
      <c r="P2754" s="248"/>
      <c r="Q2754" s="248"/>
      <c r="R2754" s="248"/>
      <c r="S2754" s="248"/>
      <c r="T2754" s="24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50" t="s">
        <v>185</v>
      </c>
      <c r="AU2754" s="250" t="s">
        <v>85</v>
      </c>
      <c r="AV2754" s="13" t="s">
        <v>83</v>
      </c>
      <c r="AW2754" s="13" t="s">
        <v>34</v>
      </c>
      <c r="AX2754" s="13" t="s">
        <v>76</v>
      </c>
      <c r="AY2754" s="250" t="s">
        <v>176</v>
      </c>
    </row>
    <row r="2755" s="13" customFormat="1">
      <c r="A2755" s="13"/>
      <c r="B2755" s="240"/>
      <c r="C2755" s="241"/>
      <c r="D2755" s="242" t="s">
        <v>185</v>
      </c>
      <c r="E2755" s="243" t="s">
        <v>1</v>
      </c>
      <c r="F2755" s="244" t="s">
        <v>281</v>
      </c>
      <c r="G2755" s="241"/>
      <c r="H2755" s="243" t="s">
        <v>1</v>
      </c>
      <c r="I2755" s="245"/>
      <c r="J2755" s="241"/>
      <c r="K2755" s="241"/>
      <c r="L2755" s="246"/>
      <c r="M2755" s="247"/>
      <c r="N2755" s="248"/>
      <c r="O2755" s="248"/>
      <c r="P2755" s="248"/>
      <c r="Q2755" s="248"/>
      <c r="R2755" s="248"/>
      <c r="S2755" s="248"/>
      <c r="T2755" s="24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50" t="s">
        <v>185</v>
      </c>
      <c r="AU2755" s="250" t="s">
        <v>85</v>
      </c>
      <c r="AV2755" s="13" t="s">
        <v>83</v>
      </c>
      <c r="AW2755" s="13" t="s">
        <v>34</v>
      </c>
      <c r="AX2755" s="13" t="s">
        <v>76</v>
      </c>
      <c r="AY2755" s="250" t="s">
        <v>176</v>
      </c>
    </row>
    <row r="2756" s="13" customFormat="1">
      <c r="A2756" s="13"/>
      <c r="B2756" s="240"/>
      <c r="C2756" s="241"/>
      <c r="D2756" s="242" t="s">
        <v>185</v>
      </c>
      <c r="E2756" s="243" t="s">
        <v>1</v>
      </c>
      <c r="F2756" s="244" t="s">
        <v>188</v>
      </c>
      <c r="G2756" s="241"/>
      <c r="H2756" s="243" t="s">
        <v>1</v>
      </c>
      <c r="I2756" s="245"/>
      <c r="J2756" s="241"/>
      <c r="K2756" s="241"/>
      <c r="L2756" s="246"/>
      <c r="M2756" s="247"/>
      <c r="N2756" s="248"/>
      <c r="O2756" s="248"/>
      <c r="P2756" s="248"/>
      <c r="Q2756" s="248"/>
      <c r="R2756" s="248"/>
      <c r="S2756" s="248"/>
      <c r="T2756" s="249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50" t="s">
        <v>185</v>
      </c>
      <c r="AU2756" s="250" t="s">
        <v>85</v>
      </c>
      <c r="AV2756" s="13" t="s">
        <v>83</v>
      </c>
      <c r="AW2756" s="13" t="s">
        <v>34</v>
      </c>
      <c r="AX2756" s="13" t="s">
        <v>76</v>
      </c>
      <c r="AY2756" s="250" t="s">
        <v>176</v>
      </c>
    </row>
    <row r="2757" s="14" customFormat="1">
      <c r="A2757" s="14"/>
      <c r="B2757" s="251"/>
      <c r="C2757" s="252"/>
      <c r="D2757" s="242" t="s">
        <v>185</v>
      </c>
      <c r="E2757" s="253" t="s">
        <v>1</v>
      </c>
      <c r="F2757" s="254" t="s">
        <v>2224</v>
      </c>
      <c r="G2757" s="252"/>
      <c r="H2757" s="255">
        <v>1.365</v>
      </c>
      <c r="I2757" s="256"/>
      <c r="J2757" s="252"/>
      <c r="K2757" s="252"/>
      <c r="L2757" s="257"/>
      <c r="M2757" s="258"/>
      <c r="N2757" s="259"/>
      <c r="O2757" s="259"/>
      <c r="P2757" s="259"/>
      <c r="Q2757" s="259"/>
      <c r="R2757" s="259"/>
      <c r="S2757" s="259"/>
      <c r="T2757" s="260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61" t="s">
        <v>185</v>
      </c>
      <c r="AU2757" s="261" t="s">
        <v>85</v>
      </c>
      <c r="AV2757" s="14" t="s">
        <v>85</v>
      </c>
      <c r="AW2757" s="14" t="s">
        <v>34</v>
      </c>
      <c r="AX2757" s="14" t="s">
        <v>76</v>
      </c>
      <c r="AY2757" s="261" t="s">
        <v>176</v>
      </c>
    </row>
    <row r="2758" s="14" customFormat="1">
      <c r="A2758" s="14"/>
      <c r="B2758" s="251"/>
      <c r="C2758" s="252"/>
      <c r="D2758" s="242" t="s">
        <v>185</v>
      </c>
      <c r="E2758" s="253" t="s">
        <v>1</v>
      </c>
      <c r="F2758" s="254" t="s">
        <v>2225</v>
      </c>
      <c r="G2758" s="252"/>
      <c r="H2758" s="255">
        <v>2.25</v>
      </c>
      <c r="I2758" s="256"/>
      <c r="J2758" s="252"/>
      <c r="K2758" s="252"/>
      <c r="L2758" s="257"/>
      <c r="M2758" s="258"/>
      <c r="N2758" s="259"/>
      <c r="O2758" s="259"/>
      <c r="P2758" s="259"/>
      <c r="Q2758" s="259"/>
      <c r="R2758" s="259"/>
      <c r="S2758" s="259"/>
      <c r="T2758" s="260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61" t="s">
        <v>185</v>
      </c>
      <c r="AU2758" s="261" t="s">
        <v>85</v>
      </c>
      <c r="AV2758" s="14" t="s">
        <v>85</v>
      </c>
      <c r="AW2758" s="14" t="s">
        <v>34</v>
      </c>
      <c r="AX2758" s="14" t="s">
        <v>76</v>
      </c>
      <c r="AY2758" s="261" t="s">
        <v>176</v>
      </c>
    </row>
    <row r="2759" s="14" customFormat="1">
      <c r="A2759" s="14"/>
      <c r="B2759" s="251"/>
      <c r="C2759" s="252"/>
      <c r="D2759" s="242" t="s">
        <v>185</v>
      </c>
      <c r="E2759" s="253" t="s">
        <v>1</v>
      </c>
      <c r="F2759" s="254" t="s">
        <v>2226</v>
      </c>
      <c r="G2759" s="252"/>
      <c r="H2759" s="255">
        <v>4.4850000000000003</v>
      </c>
      <c r="I2759" s="256"/>
      <c r="J2759" s="252"/>
      <c r="K2759" s="252"/>
      <c r="L2759" s="257"/>
      <c r="M2759" s="258"/>
      <c r="N2759" s="259"/>
      <c r="O2759" s="259"/>
      <c r="P2759" s="259"/>
      <c r="Q2759" s="259"/>
      <c r="R2759" s="259"/>
      <c r="S2759" s="259"/>
      <c r="T2759" s="260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61" t="s">
        <v>185</v>
      </c>
      <c r="AU2759" s="261" t="s">
        <v>85</v>
      </c>
      <c r="AV2759" s="14" t="s">
        <v>85</v>
      </c>
      <c r="AW2759" s="14" t="s">
        <v>34</v>
      </c>
      <c r="AX2759" s="14" t="s">
        <v>76</v>
      </c>
      <c r="AY2759" s="261" t="s">
        <v>176</v>
      </c>
    </row>
    <row r="2760" s="16" customFormat="1">
      <c r="A2760" s="16"/>
      <c r="B2760" s="278"/>
      <c r="C2760" s="279"/>
      <c r="D2760" s="242" t="s">
        <v>185</v>
      </c>
      <c r="E2760" s="280" t="s">
        <v>1</v>
      </c>
      <c r="F2760" s="281" t="s">
        <v>307</v>
      </c>
      <c r="G2760" s="279"/>
      <c r="H2760" s="282">
        <v>8.0999999999999996</v>
      </c>
      <c r="I2760" s="283"/>
      <c r="J2760" s="279"/>
      <c r="K2760" s="279"/>
      <c r="L2760" s="284"/>
      <c r="M2760" s="285"/>
      <c r="N2760" s="286"/>
      <c r="O2760" s="286"/>
      <c r="P2760" s="286"/>
      <c r="Q2760" s="286"/>
      <c r="R2760" s="286"/>
      <c r="S2760" s="286"/>
      <c r="T2760" s="287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T2760" s="288" t="s">
        <v>185</v>
      </c>
      <c r="AU2760" s="288" t="s">
        <v>85</v>
      </c>
      <c r="AV2760" s="16" t="s">
        <v>183</v>
      </c>
      <c r="AW2760" s="16" t="s">
        <v>34</v>
      </c>
      <c r="AX2760" s="16" t="s">
        <v>83</v>
      </c>
      <c r="AY2760" s="288" t="s">
        <v>176</v>
      </c>
    </row>
    <row r="2761" s="14" customFormat="1">
      <c r="A2761" s="14"/>
      <c r="B2761" s="251"/>
      <c r="C2761" s="252"/>
      <c r="D2761" s="242" t="s">
        <v>185</v>
      </c>
      <c r="E2761" s="252"/>
      <c r="F2761" s="254" t="s">
        <v>2279</v>
      </c>
      <c r="G2761" s="252"/>
      <c r="H2761" s="255">
        <v>8.9100000000000001</v>
      </c>
      <c r="I2761" s="256"/>
      <c r="J2761" s="252"/>
      <c r="K2761" s="252"/>
      <c r="L2761" s="257"/>
      <c r="M2761" s="258"/>
      <c r="N2761" s="259"/>
      <c r="O2761" s="259"/>
      <c r="P2761" s="259"/>
      <c r="Q2761" s="259"/>
      <c r="R2761" s="259"/>
      <c r="S2761" s="259"/>
      <c r="T2761" s="260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61" t="s">
        <v>185</v>
      </c>
      <c r="AU2761" s="261" t="s">
        <v>85</v>
      </c>
      <c r="AV2761" s="14" t="s">
        <v>85</v>
      </c>
      <c r="AW2761" s="14" t="s">
        <v>4</v>
      </c>
      <c r="AX2761" s="14" t="s">
        <v>83</v>
      </c>
      <c r="AY2761" s="261" t="s">
        <v>176</v>
      </c>
    </row>
    <row r="2762" s="2" customFormat="1" ht="16.5" customHeight="1">
      <c r="A2762" s="39"/>
      <c r="B2762" s="40"/>
      <c r="C2762" s="227" t="s">
        <v>2280</v>
      </c>
      <c r="D2762" s="227" t="s">
        <v>179</v>
      </c>
      <c r="E2762" s="228" t="s">
        <v>2281</v>
      </c>
      <c r="F2762" s="229" t="s">
        <v>2282</v>
      </c>
      <c r="G2762" s="230" t="s">
        <v>252</v>
      </c>
      <c r="H2762" s="231">
        <v>145.61000000000001</v>
      </c>
      <c r="I2762" s="232"/>
      <c r="J2762" s="233">
        <f>ROUND(I2762*H2762,2)</f>
        <v>0</v>
      </c>
      <c r="K2762" s="229" t="s">
        <v>225</v>
      </c>
      <c r="L2762" s="45"/>
      <c r="M2762" s="234" t="s">
        <v>1</v>
      </c>
      <c r="N2762" s="235" t="s">
        <v>41</v>
      </c>
      <c r="O2762" s="92"/>
      <c r="P2762" s="236">
        <f>O2762*H2762</f>
        <v>0</v>
      </c>
      <c r="Q2762" s="236">
        <v>9.0000000000000006E-05</v>
      </c>
      <c r="R2762" s="236">
        <f>Q2762*H2762</f>
        <v>0.013104900000000003</v>
      </c>
      <c r="S2762" s="236">
        <v>0</v>
      </c>
      <c r="T2762" s="237">
        <f>S2762*H2762</f>
        <v>0</v>
      </c>
      <c r="U2762" s="39"/>
      <c r="V2762" s="39"/>
      <c r="W2762" s="39"/>
      <c r="X2762" s="39"/>
      <c r="Y2762" s="39"/>
      <c r="Z2762" s="39"/>
      <c r="AA2762" s="39"/>
      <c r="AB2762" s="39"/>
      <c r="AC2762" s="39"/>
      <c r="AD2762" s="39"/>
      <c r="AE2762" s="39"/>
      <c r="AR2762" s="238" t="s">
        <v>324</v>
      </c>
      <c r="AT2762" s="238" t="s">
        <v>179</v>
      </c>
      <c r="AU2762" s="238" t="s">
        <v>85</v>
      </c>
      <c r="AY2762" s="18" t="s">
        <v>176</v>
      </c>
      <c r="BE2762" s="239">
        <f>IF(N2762="základní",J2762,0)</f>
        <v>0</v>
      </c>
      <c r="BF2762" s="239">
        <f>IF(N2762="snížená",J2762,0)</f>
        <v>0</v>
      </c>
      <c r="BG2762" s="239">
        <f>IF(N2762="zákl. přenesená",J2762,0)</f>
        <v>0</v>
      </c>
      <c r="BH2762" s="239">
        <f>IF(N2762="sníž. přenesená",J2762,0)</f>
        <v>0</v>
      </c>
      <c r="BI2762" s="239">
        <f>IF(N2762="nulová",J2762,0)</f>
        <v>0</v>
      </c>
      <c r="BJ2762" s="18" t="s">
        <v>83</v>
      </c>
      <c r="BK2762" s="239">
        <f>ROUND(I2762*H2762,2)</f>
        <v>0</v>
      </c>
      <c r="BL2762" s="18" t="s">
        <v>324</v>
      </c>
      <c r="BM2762" s="238" t="s">
        <v>2283</v>
      </c>
    </row>
    <row r="2763" s="2" customFormat="1">
      <c r="A2763" s="39"/>
      <c r="B2763" s="40"/>
      <c r="C2763" s="41"/>
      <c r="D2763" s="262" t="s">
        <v>194</v>
      </c>
      <c r="E2763" s="41"/>
      <c r="F2763" s="263" t="s">
        <v>2284</v>
      </c>
      <c r="G2763" s="41"/>
      <c r="H2763" s="41"/>
      <c r="I2763" s="264"/>
      <c r="J2763" s="41"/>
      <c r="K2763" s="41"/>
      <c r="L2763" s="45"/>
      <c r="M2763" s="265"/>
      <c r="N2763" s="266"/>
      <c r="O2763" s="92"/>
      <c r="P2763" s="92"/>
      <c r="Q2763" s="92"/>
      <c r="R2763" s="92"/>
      <c r="S2763" s="92"/>
      <c r="T2763" s="93"/>
      <c r="U2763" s="39"/>
      <c r="V2763" s="39"/>
      <c r="W2763" s="39"/>
      <c r="X2763" s="39"/>
      <c r="Y2763" s="39"/>
      <c r="Z2763" s="39"/>
      <c r="AA2763" s="39"/>
      <c r="AB2763" s="39"/>
      <c r="AC2763" s="39"/>
      <c r="AD2763" s="39"/>
      <c r="AE2763" s="39"/>
      <c r="AT2763" s="18" t="s">
        <v>194</v>
      </c>
      <c r="AU2763" s="18" t="s">
        <v>85</v>
      </c>
    </row>
    <row r="2764" s="13" customFormat="1">
      <c r="A2764" s="13"/>
      <c r="B2764" s="240"/>
      <c r="C2764" s="241"/>
      <c r="D2764" s="242" t="s">
        <v>185</v>
      </c>
      <c r="E2764" s="243" t="s">
        <v>1</v>
      </c>
      <c r="F2764" s="244" t="s">
        <v>207</v>
      </c>
      <c r="G2764" s="241"/>
      <c r="H2764" s="243" t="s">
        <v>1</v>
      </c>
      <c r="I2764" s="245"/>
      <c r="J2764" s="241"/>
      <c r="K2764" s="241"/>
      <c r="L2764" s="246"/>
      <c r="M2764" s="247"/>
      <c r="N2764" s="248"/>
      <c r="O2764" s="248"/>
      <c r="P2764" s="248"/>
      <c r="Q2764" s="248"/>
      <c r="R2764" s="248"/>
      <c r="S2764" s="248"/>
      <c r="T2764" s="24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50" t="s">
        <v>185</v>
      </c>
      <c r="AU2764" s="250" t="s">
        <v>85</v>
      </c>
      <c r="AV2764" s="13" t="s">
        <v>83</v>
      </c>
      <c r="AW2764" s="13" t="s">
        <v>34</v>
      </c>
      <c r="AX2764" s="13" t="s">
        <v>76</v>
      </c>
      <c r="AY2764" s="250" t="s">
        <v>176</v>
      </c>
    </row>
    <row r="2765" s="13" customFormat="1">
      <c r="A2765" s="13"/>
      <c r="B2765" s="240"/>
      <c r="C2765" s="241"/>
      <c r="D2765" s="242" t="s">
        <v>185</v>
      </c>
      <c r="E2765" s="243" t="s">
        <v>1</v>
      </c>
      <c r="F2765" s="244" t="s">
        <v>281</v>
      </c>
      <c r="G2765" s="241"/>
      <c r="H2765" s="243" t="s">
        <v>1</v>
      </c>
      <c r="I2765" s="245"/>
      <c r="J2765" s="241"/>
      <c r="K2765" s="241"/>
      <c r="L2765" s="246"/>
      <c r="M2765" s="247"/>
      <c r="N2765" s="248"/>
      <c r="O2765" s="248"/>
      <c r="P2765" s="248"/>
      <c r="Q2765" s="248"/>
      <c r="R2765" s="248"/>
      <c r="S2765" s="248"/>
      <c r="T2765" s="24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50" t="s">
        <v>185</v>
      </c>
      <c r="AU2765" s="250" t="s">
        <v>85</v>
      </c>
      <c r="AV2765" s="13" t="s">
        <v>83</v>
      </c>
      <c r="AW2765" s="13" t="s">
        <v>34</v>
      </c>
      <c r="AX2765" s="13" t="s">
        <v>76</v>
      </c>
      <c r="AY2765" s="250" t="s">
        <v>176</v>
      </c>
    </row>
    <row r="2766" s="13" customFormat="1">
      <c r="A2766" s="13"/>
      <c r="B2766" s="240"/>
      <c r="C2766" s="241"/>
      <c r="D2766" s="242" t="s">
        <v>185</v>
      </c>
      <c r="E2766" s="243" t="s">
        <v>1</v>
      </c>
      <c r="F2766" s="244" t="s">
        <v>188</v>
      </c>
      <c r="G2766" s="241"/>
      <c r="H2766" s="243" t="s">
        <v>1</v>
      </c>
      <c r="I2766" s="245"/>
      <c r="J2766" s="241"/>
      <c r="K2766" s="241"/>
      <c r="L2766" s="246"/>
      <c r="M2766" s="247"/>
      <c r="N2766" s="248"/>
      <c r="O2766" s="248"/>
      <c r="P2766" s="248"/>
      <c r="Q2766" s="248"/>
      <c r="R2766" s="248"/>
      <c r="S2766" s="248"/>
      <c r="T2766" s="24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50" t="s">
        <v>185</v>
      </c>
      <c r="AU2766" s="250" t="s">
        <v>85</v>
      </c>
      <c r="AV2766" s="13" t="s">
        <v>83</v>
      </c>
      <c r="AW2766" s="13" t="s">
        <v>34</v>
      </c>
      <c r="AX2766" s="13" t="s">
        <v>76</v>
      </c>
      <c r="AY2766" s="250" t="s">
        <v>176</v>
      </c>
    </row>
    <row r="2767" s="14" customFormat="1">
      <c r="A2767" s="14"/>
      <c r="B2767" s="251"/>
      <c r="C2767" s="252"/>
      <c r="D2767" s="242" t="s">
        <v>185</v>
      </c>
      <c r="E2767" s="253" t="s">
        <v>1</v>
      </c>
      <c r="F2767" s="254" t="s">
        <v>2285</v>
      </c>
      <c r="G2767" s="252"/>
      <c r="H2767" s="255">
        <v>14.9</v>
      </c>
      <c r="I2767" s="256"/>
      <c r="J2767" s="252"/>
      <c r="K2767" s="252"/>
      <c r="L2767" s="257"/>
      <c r="M2767" s="258"/>
      <c r="N2767" s="259"/>
      <c r="O2767" s="259"/>
      <c r="P2767" s="259"/>
      <c r="Q2767" s="259"/>
      <c r="R2767" s="259"/>
      <c r="S2767" s="259"/>
      <c r="T2767" s="260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61" t="s">
        <v>185</v>
      </c>
      <c r="AU2767" s="261" t="s">
        <v>85</v>
      </c>
      <c r="AV2767" s="14" t="s">
        <v>85</v>
      </c>
      <c r="AW2767" s="14" t="s">
        <v>34</v>
      </c>
      <c r="AX2767" s="14" t="s">
        <v>76</v>
      </c>
      <c r="AY2767" s="261" t="s">
        <v>176</v>
      </c>
    </row>
    <row r="2768" s="14" customFormat="1">
      <c r="A2768" s="14"/>
      <c r="B2768" s="251"/>
      <c r="C2768" s="252"/>
      <c r="D2768" s="242" t="s">
        <v>185</v>
      </c>
      <c r="E2768" s="253" t="s">
        <v>1</v>
      </c>
      <c r="F2768" s="254" t="s">
        <v>2286</v>
      </c>
      <c r="G2768" s="252"/>
      <c r="H2768" s="255">
        <v>18.399999999999999</v>
      </c>
      <c r="I2768" s="256"/>
      <c r="J2768" s="252"/>
      <c r="K2768" s="252"/>
      <c r="L2768" s="257"/>
      <c r="M2768" s="258"/>
      <c r="N2768" s="259"/>
      <c r="O2768" s="259"/>
      <c r="P2768" s="259"/>
      <c r="Q2768" s="259"/>
      <c r="R2768" s="259"/>
      <c r="S2768" s="259"/>
      <c r="T2768" s="260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61" t="s">
        <v>185</v>
      </c>
      <c r="AU2768" s="261" t="s">
        <v>85</v>
      </c>
      <c r="AV2768" s="14" t="s">
        <v>85</v>
      </c>
      <c r="AW2768" s="14" t="s">
        <v>34</v>
      </c>
      <c r="AX2768" s="14" t="s">
        <v>76</v>
      </c>
      <c r="AY2768" s="261" t="s">
        <v>176</v>
      </c>
    </row>
    <row r="2769" s="14" customFormat="1">
      <c r="A2769" s="14"/>
      <c r="B2769" s="251"/>
      <c r="C2769" s="252"/>
      <c r="D2769" s="242" t="s">
        <v>185</v>
      </c>
      <c r="E2769" s="253" t="s">
        <v>1</v>
      </c>
      <c r="F2769" s="254" t="s">
        <v>2287</v>
      </c>
      <c r="G2769" s="252"/>
      <c r="H2769" s="255">
        <v>22.02</v>
      </c>
      <c r="I2769" s="256"/>
      <c r="J2769" s="252"/>
      <c r="K2769" s="252"/>
      <c r="L2769" s="257"/>
      <c r="M2769" s="258"/>
      <c r="N2769" s="259"/>
      <c r="O2769" s="259"/>
      <c r="P2769" s="259"/>
      <c r="Q2769" s="259"/>
      <c r="R2769" s="259"/>
      <c r="S2769" s="259"/>
      <c r="T2769" s="260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61" t="s">
        <v>185</v>
      </c>
      <c r="AU2769" s="261" t="s">
        <v>85</v>
      </c>
      <c r="AV2769" s="14" t="s">
        <v>85</v>
      </c>
      <c r="AW2769" s="14" t="s">
        <v>34</v>
      </c>
      <c r="AX2769" s="14" t="s">
        <v>76</v>
      </c>
      <c r="AY2769" s="261" t="s">
        <v>176</v>
      </c>
    </row>
    <row r="2770" s="14" customFormat="1">
      <c r="A2770" s="14"/>
      <c r="B2770" s="251"/>
      <c r="C2770" s="252"/>
      <c r="D2770" s="242" t="s">
        <v>185</v>
      </c>
      <c r="E2770" s="253" t="s">
        <v>1</v>
      </c>
      <c r="F2770" s="254" t="s">
        <v>2288</v>
      </c>
      <c r="G2770" s="252"/>
      <c r="H2770" s="255">
        <v>17.300000000000001</v>
      </c>
      <c r="I2770" s="256"/>
      <c r="J2770" s="252"/>
      <c r="K2770" s="252"/>
      <c r="L2770" s="257"/>
      <c r="M2770" s="258"/>
      <c r="N2770" s="259"/>
      <c r="O2770" s="259"/>
      <c r="P2770" s="259"/>
      <c r="Q2770" s="259"/>
      <c r="R2770" s="259"/>
      <c r="S2770" s="259"/>
      <c r="T2770" s="260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61" t="s">
        <v>185</v>
      </c>
      <c r="AU2770" s="261" t="s">
        <v>85</v>
      </c>
      <c r="AV2770" s="14" t="s">
        <v>85</v>
      </c>
      <c r="AW2770" s="14" t="s">
        <v>34</v>
      </c>
      <c r="AX2770" s="14" t="s">
        <v>76</v>
      </c>
      <c r="AY2770" s="261" t="s">
        <v>176</v>
      </c>
    </row>
    <row r="2771" s="14" customFormat="1">
      <c r="A2771" s="14"/>
      <c r="B2771" s="251"/>
      <c r="C2771" s="252"/>
      <c r="D2771" s="242" t="s">
        <v>185</v>
      </c>
      <c r="E2771" s="253" t="s">
        <v>1</v>
      </c>
      <c r="F2771" s="254" t="s">
        <v>2289</v>
      </c>
      <c r="G2771" s="252"/>
      <c r="H2771" s="255">
        <v>14.98</v>
      </c>
      <c r="I2771" s="256"/>
      <c r="J2771" s="252"/>
      <c r="K2771" s="252"/>
      <c r="L2771" s="257"/>
      <c r="M2771" s="258"/>
      <c r="N2771" s="259"/>
      <c r="O2771" s="259"/>
      <c r="P2771" s="259"/>
      <c r="Q2771" s="259"/>
      <c r="R2771" s="259"/>
      <c r="S2771" s="259"/>
      <c r="T2771" s="260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61" t="s">
        <v>185</v>
      </c>
      <c r="AU2771" s="261" t="s">
        <v>85</v>
      </c>
      <c r="AV2771" s="14" t="s">
        <v>85</v>
      </c>
      <c r="AW2771" s="14" t="s">
        <v>34</v>
      </c>
      <c r="AX2771" s="14" t="s">
        <v>76</v>
      </c>
      <c r="AY2771" s="261" t="s">
        <v>176</v>
      </c>
    </row>
    <row r="2772" s="14" customFormat="1">
      <c r="A2772" s="14"/>
      <c r="B2772" s="251"/>
      <c r="C2772" s="252"/>
      <c r="D2772" s="242" t="s">
        <v>185</v>
      </c>
      <c r="E2772" s="253" t="s">
        <v>1</v>
      </c>
      <c r="F2772" s="254" t="s">
        <v>2290</v>
      </c>
      <c r="G2772" s="252"/>
      <c r="H2772" s="255">
        <v>14.08</v>
      </c>
      <c r="I2772" s="256"/>
      <c r="J2772" s="252"/>
      <c r="K2772" s="252"/>
      <c r="L2772" s="257"/>
      <c r="M2772" s="258"/>
      <c r="N2772" s="259"/>
      <c r="O2772" s="259"/>
      <c r="P2772" s="259"/>
      <c r="Q2772" s="259"/>
      <c r="R2772" s="259"/>
      <c r="S2772" s="259"/>
      <c r="T2772" s="260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61" t="s">
        <v>185</v>
      </c>
      <c r="AU2772" s="261" t="s">
        <v>85</v>
      </c>
      <c r="AV2772" s="14" t="s">
        <v>85</v>
      </c>
      <c r="AW2772" s="14" t="s">
        <v>34</v>
      </c>
      <c r="AX2772" s="14" t="s">
        <v>76</v>
      </c>
      <c r="AY2772" s="261" t="s">
        <v>176</v>
      </c>
    </row>
    <row r="2773" s="14" customFormat="1">
      <c r="A2773" s="14"/>
      <c r="B2773" s="251"/>
      <c r="C2773" s="252"/>
      <c r="D2773" s="242" t="s">
        <v>185</v>
      </c>
      <c r="E2773" s="253" t="s">
        <v>1</v>
      </c>
      <c r="F2773" s="254" t="s">
        <v>2291</v>
      </c>
      <c r="G2773" s="252"/>
      <c r="H2773" s="255">
        <v>15.300000000000001</v>
      </c>
      <c r="I2773" s="256"/>
      <c r="J2773" s="252"/>
      <c r="K2773" s="252"/>
      <c r="L2773" s="257"/>
      <c r="M2773" s="258"/>
      <c r="N2773" s="259"/>
      <c r="O2773" s="259"/>
      <c r="P2773" s="259"/>
      <c r="Q2773" s="259"/>
      <c r="R2773" s="259"/>
      <c r="S2773" s="259"/>
      <c r="T2773" s="260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61" t="s">
        <v>185</v>
      </c>
      <c r="AU2773" s="261" t="s">
        <v>85</v>
      </c>
      <c r="AV2773" s="14" t="s">
        <v>85</v>
      </c>
      <c r="AW2773" s="14" t="s">
        <v>34</v>
      </c>
      <c r="AX2773" s="14" t="s">
        <v>76</v>
      </c>
      <c r="AY2773" s="261" t="s">
        <v>176</v>
      </c>
    </row>
    <row r="2774" s="14" customFormat="1">
      <c r="A2774" s="14"/>
      <c r="B2774" s="251"/>
      <c r="C2774" s="252"/>
      <c r="D2774" s="242" t="s">
        <v>185</v>
      </c>
      <c r="E2774" s="253" t="s">
        <v>1</v>
      </c>
      <c r="F2774" s="254" t="s">
        <v>2292</v>
      </c>
      <c r="G2774" s="252"/>
      <c r="H2774" s="255">
        <v>13.960000000000001</v>
      </c>
      <c r="I2774" s="256"/>
      <c r="J2774" s="252"/>
      <c r="K2774" s="252"/>
      <c r="L2774" s="257"/>
      <c r="M2774" s="258"/>
      <c r="N2774" s="259"/>
      <c r="O2774" s="259"/>
      <c r="P2774" s="259"/>
      <c r="Q2774" s="259"/>
      <c r="R2774" s="259"/>
      <c r="S2774" s="259"/>
      <c r="T2774" s="260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61" t="s">
        <v>185</v>
      </c>
      <c r="AU2774" s="261" t="s">
        <v>85</v>
      </c>
      <c r="AV2774" s="14" t="s">
        <v>85</v>
      </c>
      <c r="AW2774" s="14" t="s">
        <v>34</v>
      </c>
      <c r="AX2774" s="14" t="s">
        <v>76</v>
      </c>
      <c r="AY2774" s="261" t="s">
        <v>176</v>
      </c>
    </row>
    <row r="2775" s="14" customFormat="1">
      <c r="A2775" s="14"/>
      <c r="B2775" s="251"/>
      <c r="C2775" s="252"/>
      <c r="D2775" s="242" t="s">
        <v>185</v>
      </c>
      <c r="E2775" s="253" t="s">
        <v>1</v>
      </c>
      <c r="F2775" s="254" t="s">
        <v>2293</v>
      </c>
      <c r="G2775" s="252"/>
      <c r="H2775" s="255">
        <v>14.67</v>
      </c>
      <c r="I2775" s="256"/>
      <c r="J2775" s="252"/>
      <c r="K2775" s="252"/>
      <c r="L2775" s="257"/>
      <c r="M2775" s="258"/>
      <c r="N2775" s="259"/>
      <c r="O2775" s="259"/>
      <c r="P2775" s="259"/>
      <c r="Q2775" s="259"/>
      <c r="R2775" s="259"/>
      <c r="S2775" s="259"/>
      <c r="T2775" s="260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61" t="s">
        <v>185</v>
      </c>
      <c r="AU2775" s="261" t="s">
        <v>85</v>
      </c>
      <c r="AV2775" s="14" t="s">
        <v>85</v>
      </c>
      <c r="AW2775" s="14" t="s">
        <v>34</v>
      </c>
      <c r="AX2775" s="14" t="s">
        <v>76</v>
      </c>
      <c r="AY2775" s="261" t="s">
        <v>176</v>
      </c>
    </row>
    <row r="2776" s="16" customFormat="1">
      <c r="A2776" s="16"/>
      <c r="B2776" s="278"/>
      <c r="C2776" s="279"/>
      <c r="D2776" s="242" t="s">
        <v>185</v>
      </c>
      <c r="E2776" s="280" t="s">
        <v>1</v>
      </c>
      <c r="F2776" s="281" t="s">
        <v>307</v>
      </c>
      <c r="G2776" s="279"/>
      <c r="H2776" s="282">
        <v>145.61000000000001</v>
      </c>
      <c r="I2776" s="283"/>
      <c r="J2776" s="279"/>
      <c r="K2776" s="279"/>
      <c r="L2776" s="284"/>
      <c r="M2776" s="285"/>
      <c r="N2776" s="286"/>
      <c r="O2776" s="286"/>
      <c r="P2776" s="286"/>
      <c r="Q2776" s="286"/>
      <c r="R2776" s="286"/>
      <c r="S2776" s="286"/>
      <c r="T2776" s="287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T2776" s="288" t="s">
        <v>185</v>
      </c>
      <c r="AU2776" s="288" t="s">
        <v>85</v>
      </c>
      <c r="AV2776" s="16" t="s">
        <v>183</v>
      </c>
      <c r="AW2776" s="16" t="s">
        <v>34</v>
      </c>
      <c r="AX2776" s="16" t="s">
        <v>83</v>
      </c>
      <c r="AY2776" s="288" t="s">
        <v>176</v>
      </c>
    </row>
    <row r="2777" s="2" customFormat="1" ht="24.15" customHeight="1">
      <c r="A2777" s="39"/>
      <c r="B2777" s="40"/>
      <c r="C2777" s="227" t="s">
        <v>2294</v>
      </c>
      <c r="D2777" s="227" t="s">
        <v>179</v>
      </c>
      <c r="E2777" s="228" t="s">
        <v>2295</v>
      </c>
      <c r="F2777" s="229" t="s">
        <v>2296</v>
      </c>
      <c r="G2777" s="230" t="s">
        <v>243</v>
      </c>
      <c r="H2777" s="231">
        <v>46.170000000000002</v>
      </c>
      <c r="I2777" s="232"/>
      <c r="J2777" s="233">
        <f>ROUND(I2777*H2777,2)</f>
        <v>0</v>
      </c>
      <c r="K2777" s="229" t="s">
        <v>225</v>
      </c>
      <c r="L2777" s="45"/>
      <c r="M2777" s="234" t="s">
        <v>1</v>
      </c>
      <c r="N2777" s="235" t="s">
        <v>41</v>
      </c>
      <c r="O2777" s="92"/>
      <c r="P2777" s="236">
        <f>O2777*H2777</f>
        <v>0</v>
      </c>
      <c r="Q2777" s="236">
        <v>0</v>
      </c>
      <c r="R2777" s="236">
        <f>Q2777*H2777</f>
        <v>0</v>
      </c>
      <c r="S2777" s="236">
        <v>0</v>
      </c>
      <c r="T2777" s="237">
        <f>S2777*H2777</f>
        <v>0</v>
      </c>
      <c r="U2777" s="39"/>
      <c r="V2777" s="39"/>
      <c r="W2777" s="39"/>
      <c r="X2777" s="39"/>
      <c r="Y2777" s="39"/>
      <c r="Z2777" s="39"/>
      <c r="AA2777" s="39"/>
      <c r="AB2777" s="39"/>
      <c r="AC2777" s="39"/>
      <c r="AD2777" s="39"/>
      <c r="AE2777" s="39"/>
      <c r="AR2777" s="238" t="s">
        <v>324</v>
      </c>
      <c r="AT2777" s="238" t="s">
        <v>179</v>
      </c>
      <c r="AU2777" s="238" t="s">
        <v>85</v>
      </c>
      <c r="AY2777" s="18" t="s">
        <v>176</v>
      </c>
      <c r="BE2777" s="239">
        <f>IF(N2777="základní",J2777,0)</f>
        <v>0</v>
      </c>
      <c r="BF2777" s="239">
        <f>IF(N2777="snížená",J2777,0)</f>
        <v>0</v>
      </c>
      <c r="BG2777" s="239">
        <f>IF(N2777="zákl. přenesená",J2777,0)</f>
        <v>0</v>
      </c>
      <c r="BH2777" s="239">
        <f>IF(N2777="sníž. přenesená",J2777,0)</f>
        <v>0</v>
      </c>
      <c r="BI2777" s="239">
        <f>IF(N2777="nulová",J2777,0)</f>
        <v>0</v>
      </c>
      <c r="BJ2777" s="18" t="s">
        <v>83</v>
      </c>
      <c r="BK2777" s="239">
        <f>ROUND(I2777*H2777,2)</f>
        <v>0</v>
      </c>
      <c r="BL2777" s="18" t="s">
        <v>324</v>
      </c>
      <c r="BM2777" s="238" t="s">
        <v>2297</v>
      </c>
    </row>
    <row r="2778" s="2" customFormat="1">
      <c r="A2778" s="39"/>
      <c r="B2778" s="40"/>
      <c r="C2778" s="41"/>
      <c r="D2778" s="262" t="s">
        <v>194</v>
      </c>
      <c r="E2778" s="41"/>
      <c r="F2778" s="263" t="s">
        <v>2298</v>
      </c>
      <c r="G2778" s="41"/>
      <c r="H2778" s="41"/>
      <c r="I2778" s="264"/>
      <c r="J2778" s="41"/>
      <c r="K2778" s="41"/>
      <c r="L2778" s="45"/>
      <c r="M2778" s="265"/>
      <c r="N2778" s="266"/>
      <c r="O2778" s="92"/>
      <c r="P2778" s="92"/>
      <c r="Q2778" s="92"/>
      <c r="R2778" s="92"/>
      <c r="S2778" s="92"/>
      <c r="T2778" s="93"/>
      <c r="U2778" s="39"/>
      <c r="V2778" s="39"/>
      <c r="W2778" s="39"/>
      <c r="X2778" s="39"/>
      <c r="Y2778" s="39"/>
      <c r="Z2778" s="39"/>
      <c r="AA2778" s="39"/>
      <c r="AB2778" s="39"/>
      <c r="AC2778" s="39"/>
      <c r="AD2778" s="39"/>
      <c r="AE2778" s="39"/>
      <c r="AT2778" s="18" t="s">
        <v>194</v>
      </c>
      <c r="AU2778" s="18" t="s">
        <v>85</v>
      </c>
    </row>
    <row r="2779" s="13" customFormat="1">
      <c r="A2779" s="13"/>
      <c r="B2779" s="240"/>
      <c r="C2779" s="241"/>
      <c r="D2779" s="242" t="s">
        <v>185</v>
      </c>
      <c r="E2779" s="243" t="s">
        <v>1</v>
      </c>
      <c r="F2779" s="244" t="s">
        <v>207</v>
      </c>
      <c r="G2779" s="241"/>
      <c r="H2779" s="243" t="s">
        <v>1</v>
      </c>
      <c r="I2779" s="245"/>
      <c r="J2779" s="241"/>
      <c r="K2779" s="241"/>
      <c r="L2779" s="246"/>
      <c r="M2779" s="247"/>
      <c r="N2779" s="248"/>
      <c r="O2779" s="248"/>
      <c r="P2779" s="248"/>
      <c r="Q2779" s="248"/>
      <c r="R2779" s="248"/>
      <c r="S2779" s="248"/>
      <c r="T2779" s="24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50" t="s">
        <v>185</v>
      </c>
      <c r="AU2779" s="250" t="s">
        <v>85</v>
      </c>
      <c r="AV2779" s="13" t="s">
        <v>83</v>
      </c>
      <c r="AW2779" s="13" t="s">
        <v>34</v>
      </c>
      <c r="AX2779" s="13" t="s">
        <v>76</v>
      </c>
      <c r="AY2779" s="250" t="s">
        <v>176</v>
      </c>
    </row>
    <row r="2780" s="13" customFormat="1">
      <c r="A2780" s="13"/>
      <c r="B2780" s="240"/>
      <c r="C2780" s="241"/>
      <c r="D2780" s="242" t="s">
        <v>185</v>
      </c>
      <c r="E2780" s="243" t="s">
        <v>1</v>
      </c>
      <c r="F2780" s="244" t="s">
        <v>281</v>
      </c>
      <c r="G2780" s="241"/>
      <c r="H2780" s="243" t="s">
        <v>1</v>
      </c>
      <c r="I2780" s="245"/>
      <c r="J2780" s="241"/>
      <c r="K2780" s="241"/>
      <c r="L2780" s="246"/>
      <c r="M2780" s="247"/>
      <c r="N2780" s="248"/>
      <c r="O2780" s="248"/>
      <c r="P2780" s="248"/>
      <c r="Q2780" s="248"/>
      <c r="R2780" s="248"/>
      <c r="S2780" s="248"/>
      <c r="T2780" s="249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50" t="s">
        <v>185</v>
      </c>
      <c r="AU2780" s="250" t="s">
        <v>85</v>
      </c>
      <c r="AV2780" s="13" t="s">
        <v>83</v>
      </c>
      <c r="AW2780" s="13" t="s">
        <v>34</v>
      </c>
      <c r="AX2780" s="13" t="s">
        <v>76</v>
      </c>
      <c r="AY2780" s="250" t="s">
        <v>176</v>
      </c>
    </row>
    <row r="2781" s="13" customFormat="1">
      <c r="A2781" s="13"/>
      <c r="B2781" s="240"/>
      <c r="C2781" s="241"/>
      <c r="D2781" s="242" t="s">
        <v>185</v>
      </c>
      <c r="E2781" s="243" t="s">
        <v>1</v>
      </c>
      <c r="F2781" s="244" t="s">
        <v>188</v>
      </c>
      <c r="G2781" s="241"/>
      <c r="H2781" s="243" t="s">
        <v>1</v>
      </c>
      <c r="I2781" s="245"/>
      <c r="J2781" s="241"/>
      <c r="K2781" s="241"/>
      <c r="L2781" s="246"/>
      <c r="M2781" s="247"/>
      <c r="N2781" s="248"/>
      <c r="O2781" s="248"/>
      <c r="P2781" s="248"/>
      <c r="Q2781" s="248"/>
      <c r="R2781" s="248"/>
      <c r="S2781" s="248"/>
      <c r="T2781" s="249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50" t="s">
        <v>185</v>
      </c>
      <c r="AU2781" s="250" t="s">
        <v>85</v>
      </c>
      <c r="AV2781" s="13" t="s">
        <v>83</v>
      </c>
      <c r="AW2781" s="13" t="s">
        <v>34</v>
      </c>
      <c r="AX2781" s="13" t="s">
        <v>76</v>
      </c>
      <c r="AY2781" s="250" t="s">
        <v>176</v>
      </c>
    </row>
    <row r="2782" s="13" customFormat="1">
      <c r="A2782" s="13"/>
      <c r="B2782" s="240"/>
      <c r="C2782" s="241"/>
      <c r="D2782" s="242" t="s">
        <v>185</v>
      </c>
      <c r="E2782" s="243" t="s">
        <v>1</v>
      </c>
      <c r="F2782" s="244" t="s">
        <v>2299</v>
      </c>
      <c r="G2782" s="241"/>
      <c r="H2782" s="243" t="s">
        <v>1</v>
      </c>
      <c r="I2782" s="245"/>
      <c r="J2782" s="241"/>
      <c r="K2782" s="241"/>
      <c r="L2782" s="246"/>
      <c r="M2782" s="247"/>
      <c r="N2782" s="248"/>
      <c r="O2782" s="248"/>
      <c r="P2782" s="248"/>
      <c r="Q2782" s="248"/>
      <c r="R2782" s="248"/>
      <c r="S2782" s="248"/>
      <c r="T2782" s="249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50" t="s">
        <v>185</v>
      </c>
      <c r="AU2782" s="250" t="s">
        <v>85</v>
      </c>
      <c r="AV2782" s="13" t="s">
        <v>83</v>
      </c>
      <c r="AW2782" s="13" t="s">
        <v>34</v>
      </c>
      <c r="AX2782" s="13" t="s">
        <v>76</v>
      </c>
      <c r="AY2782" s="250" t="s">
        <v>176</v>
      </c>
    </row>
    <row r="2783" s="13" customFormat="1">
      <c r="A2783" s="13"/>
      <c r="B2783" s="240"/>
      <c r="C2783" s="241"/>
      <c r="D2783" s="242" t="s">
        <v>185</v>
      </c>
      <c r="E2783" s="243" t="s">
        <v>1</v>
      </c>
      <c r="F2783" s="244" t="s">
        <v>364</v>
      </c>
      <c r="G2783" s="241"/>
      <c r="H2783" s="243" t="s">
        <v>1</v>
      </c>
      <c r="I2783" s="245"/>
      <c r="J2783" s="241"/>
      <c r="K2783" s="241"/>
      <c r="L2783" s="246"/>
      <c r="M2783" s="247"/>
      <c r="N2783" s="248"/>
      <c r="O2783" s="248"/>
      <c r="P2783" s="248"/>
      <c r="Q2783" s="248"/>
      <c r="R2783" s="248"/>
      <c r="S2783" s="248"/>
      <c r="T2783" s="249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50" t="s">
        <v>185</v>
      </c>
      <c r="AU2783" s="250" t="s">
        <v>85</v>
      </c>
      <c r="AV2783" s="13" t="s">
        <v>83</v>
      </c>
      <c r="AW2783" s="13" t="s">
        <v>34</v>
      </c>
      <c r="AX2783" s="13" t="s">
        <v>76</v>
      </c>
      <c r="AY2783" s="250" t="s">
        <v>176</v>
      </c>
    </row>
    <row r="2784" s="14" customFormat="1">
      <c r="A2784" s="14"/>
      <c r="B2784" s="251"/>
      <c r="C2784" s="252"/>
      <c r="D2784" s="242" t="s">
        <v>185</v>
      </c>
      <c r="E2784" s="253" t="s">
        <v>1</v>
      </c>
      <c r="F2784" s="254" t="s">
        <v>2254</v>
      </c>
      <c r="G2784" s="252"/>
      <c r="H2784" s="255">
        <v>8.4049999999999994</v>
      </c>
      <c r="I2784" s="256"/>
      <c r="J2784" s="252"/>
      <c r="K2784" s="252"/>
      <c r="L2784" s="257"/>
      <c r="M2784" s="258"/>
      <c r="N2784" s="259"/>
      <c r="O2784" s="259"/>
      <c r="P2784" s="259"/>
      <c r="Q2784" s="259"/>
      <c r="R2784" s="259"/>
      <c r="S2784" s="259"/>
      <c r="T2784" s="260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61" t="s">
        <v>185</v>
      </c>
      <c r="AU2784" s="261" t="s">
        <v>85</v>
      </c>
      <c r="AV2784" s="14" t="s">
        <v>85</v>
      </c>
      <c r="AW2784" s="14" t="s">
        <v>34</v>
      </c>
      <c r="AX2784" s="14" t="s">
        <v>76</v>
      </c>
      <c r="AY2784" s="261" t="s">
        <v>176</v>
      </c>
    </row>
    <row r="2785" s="14" customFormat="1">
      <c r="A2785" s="14"/>
      <c r="B2785" s="251"/>
      <c r="C2785" s="252"/>
      <c r="D2785" s="242" t="s">
        <v>185</v>
      </c>
      <c r="E2785" s="253" t="s">
        <v>1</v>
      </c>
      <c r="F2785" s="254" t="s">
        <v>2255</v>
      </c>
      <c r="G2785" s="252"/>
      <c r="H2785" s="255">
        <v>8.5950000000000006</v>
      </c>
      <c r="I2785" s="256"/>
      <c r="J2785" s="252"/>
      <c r="K2785" s="252"/>
      <c r="L2785" s="257"/>
      <c r="M2785" s="258"/>
      <c r="N2785" s="259"/>
      <c r="O2785" s="259"/>
      <c r="P2785" s="259"/>
      <c r="Q2785" s="259"/>
      <c r="R2785" s="259"/>
      <c r="S2785" s="259"/>
      <c r="T2785" s="260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61" t="s">
        <v>185</v>
      </c>
      <c r="AU2785" s="261" t="s">
        <v>85</v>
      </c>
      <c r="AV2785" s="14" t="s">
        <v>85</v>
      </c>
      <c r="AW2785" s="14" t="s">
        <v>34</v>
      </c>
      <c r="AX2785" s="14" t="s">
        <v>76</v>
      </c>
      <c r="AY2785" s="261" t="s">
        <v>176</v>
      </c>
    </row>
    <row r="2786" s="14" customFormat="1">
      <c r="A2786" s="14"/>
      <c r="B2786" s="251"/>
      <c r="C2786" s="252"/>
      <c r="D2786" s="242" t="s">
        <v>185</v>
      </c>
      <c r="E2786" s="253" t="s">
        <v>1</v>
      </c>
      <c r="F2786" s="254" t="s">
        <v>2256</v>
      </c>
      <c r="G2786" s="252"/>
      <c r="H2786" s="255">
        <v>8.1199999999999992</v>
      </c>
      <c r="I2786" s="256"/>
      <c r="J2786" s="252"/>
      <c r="K2786" s="252"/>
      <c r="L2786" s="257"/>
      <c r="M2786" s="258"/>
      <c r="N2786" s="259"/>
      <c r="O2786" s="259"/>
      <c r="P2786" s="259"/>
      <c r="Q2786" s="259"/>
      <c r="R2786" s="259"/>
      <c r="S2786" s="259"/>
      <c r="T2786" s="260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61" t="s">
        <v>185</v>
      </c>
      <c r="AU2786" s="261" t="s">
        <v>85</v>
      </c>
      <c r="AV2786" s="14" t="s">
        <v>85</v>
      </c>
      <c r="AW2786" s="14" t="s">
        <v>34</v>
      </c>
      <c r="AX2786" s="14" t="s">
        <v>76</v>
      </c>
      <c r="AY2786" s="261" t="s">
        <v>176</v>
      </c>
    </row>
    <row r="2787" s="15" customFormat="1">
      <c r="A2787" s="15"/>
      <c r="B2787" s="267"/>
      <c r="C2787" s="268"/>
      <c r="D2787" s="242" t="s">
        <v>185</v>
      </c>
      <c r="E2787" s="269" t="s">
        <v>1</v>
      </c>
      <c r="F2787" s="270" t="s">
        <v>291</v>
      </c>
      <c r="G2787" s="268"/>
      <c r="H2787" s="271">
        <v>25.120000000000001</v>
      </c>
      <c r="I2787" s="272"/>
      <c r="J2787" s="268"/>
      <c r="K2787" s="268"/>
      <c r="L2787" s="273"/>
      <c r="M2787" s="274"/>
      <c r="N2787" s="275"/>
      <c r="O2787" s="275"/>
      <c r="P2787" s="275"/>
      <c r="Q2787" s="275"/>
      <c r="R2787" s="275"/>
      <c r="S2787" s="275"/>
      <c r="T2787" s="276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77" t="s">
        <v>185</v>
      </c>
      <c r="AU2787" s="277" t="s">
        <v>85</v>
      </c>
      <c r="AV2787" s="15" t="s">
        <v>177</v>
      </c>
      <c r="AW2787" s="15" t="s">
        <v>34</v>
      </c>
      <c r="AX2787" s="15" t="s">
        <v>76</v>
      </c>
      <c r="AY2787" s="277" t="s">
        <v>176</v>
      </c>
    </row>
    <row r="2788" s="13" customFormat="1">
      <c r="A2788" s="13"/>
      <c r="B2788" s="240"/>
      <c r="C2788" s="241"/>
      <c r="D2788" s="242" t="s">
        <v>185</v>
      </c>
      <c r="E2788" s="243" t="s">
        <v>1</v>
      </c>
      <c r="F2788" s="244" t="s">
        <v>2300</v>
      </c>
      <c r="G2788" s="241"/>
      <c r="H2788" s="243" t="s">
        <v>1</v>
      </c>
      <c r="I2788" s="245"/>
      <c r="J2788" s="241"/>
      <c r="K2788" s="241"/>
      <c r="L2788" s="246"/>
      <c r="M2788" s="247"/>
      <c r="N2788" s="248"/>
      <c r="O2788" s="248"/>
      <c r="P2788" s="248"/>
      <c r="Q2788" s="248"/>
      <c r="R2788" s="248"/>
      <c r="S2788" s="248"/>
      <c r="T2788" s="249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50" t="s">
        <v>185</v>
      </c>
      <c r="AU2788" s="250" t="s">
        <v>85</v>
      </c>
      <c r="AV2788" s="13" t="s">
        <v>83</v>
      </c>
      <c r="AW2788" s="13" t="s">
        <v>34</v>
      </c>
      <c r="AX2788" s="13" t="s">
        <v>76</v>
      </c>
      <c r="AY2788" s="250" t="s">
        <v>176</v>
      </c>
    </row>
    <row r="2789" s="13" customFormat="1">
      <c r="A2789" s="13"/>
      <c r="B2789" s="240"/>
      <c r="C2789" s="241"/>
      <c r="D2789" s="242" t="s">
        <v>185</v>
      </c>
      <c r="E2789" s="243" t="s">
        <v>1</v>
      </c>
      <c r="F2789" s="244" t="s">
        <v>359</v>
      </c>
      <c r="G2789" s="241"/>
      <c r="H2789" s="243" t="s">
        <v>1</v>
      </c>
      <c r="I2789" s="245"/>
      <c r="J2789" s="241"/>
      <c r="K2789" s="241"/>
      <c r="L2789" s="246"/>
      <c r="M2789" s="247"/>
      <c r="N2789" s="248"/>
      <c r="O2789" s="248"/>
      <c r="P2789" s="248"/>
      <c r="Q2789" s="248"/>
      <c r="R2789" s="248"/>
      <c r="S2789" s="248"/>
      <c r="T2789" s="24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50" t="s">
        <v>185</v>
      </c>
      <c r="AU2789" s="250" t="s">
        <v>85</v>
      </c>
      <c r="AV2789" s="13" t="s">
        <v>83</v>
      </c>
      <c r="AW2789" s="13" t="s">
        <v>34</v>
      </c>
      <c r="AX2789" s="13" t="s">
        <v>76</v>
      </c>
      <c r="AY2789" s="250" t="s">
        <v>176</v>
      </c>
    </row>
    <row r="2790" s="14" customFormat="1">
      <c r="A2790" s="14"/>
      <c r="B2790" s="251"/>
      <c r="C2790" s="252"/>
      <c r="D2790" s="242" t="s">
        <v>185</v>
      </c>
      <c r="E2790" s="253" t="s">
        <v>1</v>
      </c>
      <c r="F2790" s="254" t="s">
        <v>2263</v>
      </c>
      <c r="G2790" s="252"/>
      <c r="H2790" s="255">
        <v>2.5</v>
      </c>
      <c r="I2790" s="256"/>
      <c r="J2790" s="252"/>
      <c r="K2790" s="252"/>
      <c r="L2790" s="257"/>
      <c r="M2790" s="258"/>
      <c r="N2790" s="259"/>
      <c r="O2790" s="259"/>
      <c r="P2790" s="259"/>
      <c r="Q2790" s="259"/>
      <c r="R2790" s="259"/>
      <c r="S2790" s="259"/>
      <c r="T2790" s="260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61" t="s">
        <v>185</v>
      </c>
      <c r="AU2790" s="261" t="s">
        <v>85</v>
      </c>
      <c r="AV2790" s="14" t="s">
        <v>85</v>
      </c>
      <c r="AW2790" s="14" t="s">
        <v>34</v>
      </c>
      <c r="AX2790" s="14" t="s">
        <v>76</v>
      </c>
      <c r="AY2790" s="261" t="s">
        <v>176</v>
      </c>
    </row>
    <row r="2791" s="13" customFormat="1">
      <c r="A2791" s="13"/>
      <c r="B2791" s="240"/>
      <c r="C2791" s="241"/>
      <c r="D2791" s="242" t="s">
        <v>185</v>
      </c>
      <c r="E2791" s="243" t="s">
        <v>1</v>
      </c>
      <c r="F2791" s="244" t="s">
        <v>364</v>
      </c>
      <c r="G2791" s="241"/>
      <c r="H2791" s="243" t="s">
        <v>1</v>
      </c>
      <c r="I2791" s="245"/>
      <c r="J2791" s="241"/>
      <c r="K2791" s="241"/>
      <c r="L2791" s="246"/>
      <c r="M2791" s="247"/>
      <c r="N2791" s="248"/>
      <c r="O2791" s="248"/>
      <c r="P2791" s="248"/>
      <c r="Q2791" s="248"/>
      <c r="R2791" s="248"/>
      <c r="S2791" s="248"/>
      <c r="T2791" s="249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50" t="s">
        <v>185</v>
      </c>
      <c r="AU2791" s="250" t="s">
        <v>85</v>
      </c>
      <c r="AV2791" s="13" t="s">
        <v>83</v>
      </c>
      <c r="AW2791" s="13" t="s">
        <v>34</v>
      </c>
      <c r="AX2791" s="13" t="s">
        <v>76</v>
      </c>
      <c r="AY2791" s="250" t="s">
        <v>176</v>
      </c>
    </row>
    <row r="2792" s="14" customFormat="1">
      <c r="A2792" s="14"/>
      <c r="B2792" s="251"/>
      <c r="C2792" s="252"/>
      <c r="D2792" s="242" t="s">
        <v>185</v>
      </c>
      <c r="E2792" s="253" t="s">
        <v>1</v>
      </c>
      <c r="F2792" s="254" t="s">
        <v>2266</v>
      </c>
      <c r="G2792" s="252"/>
      <c r="H2792" s="255">
        <v>5.5750000000000002</v>
      </c>
      <c r="I2792" s="256"/>
      <c r="J2792" s="252"/>
      <c r="K2792" s="252"/>
      <c r="L2792" s="257"/>
      <c r="M2792" s="258"/>
      <c r="N2792" s="259"/>
      <c r="O2792" s="259"/>
      <c r="P2792" s="259"/>
      <c r="Q2792" s="259"/>
      <c r="R2792" s="259"/>
      <c r="S2792" s="259"/>
      <c r="T2792" s="260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61" t="s">
        <v>185</v>
      </c>
      <c r="AU2792" s="261" t="s">
        <v>85</v>
      </c>
      <c r="AV2792" s="14" t="s">
        <v>85</v>
      </c>
      <c r="AW2792" s="14" t="s">
        <v>34</v>
      </c>
      <c r="AX2792" s="14" t="s">
        <v>76</v>
      </c>
      <c r="AY2792" s="261" t="s">
        <v>176</v>
      </c>
    </row>
    <row r="2793" s="14" customFormat="1">
      <c r="A2793" s="14"/>
      <c r="B2793" s="251"/>
      <c r="C2793" s="252"/>
      <c r="D2793" s="242" t="s">
        <v>185</v>
      </c>
      <c r="E2793" s="253" t="s">
        <v>1</v>
      </c>
      <c r="F2793" s="254" t="s">
        <v>2267</v>
      </c>
      <c r="G2793" s="252"/>
      <c r="H2793" s="255">
        <v>2.5</v>
      </c>
      <c r="I2793" s="256"/>
      <c r="J2793" s="252"/>
      <c r="K2793" s="252"/>
      <c r="L2793" s="257"/>
      <c r="M2793" s="258"/>
      <c r="N2793" s="259"/>
      <c r="O2793" s="259"/>
      <c r="P2793" s="259"/>
      <c r="Q2793" s="259"/>
      <c r="R2793" s="259"/>
      <c r="S2793" s="259"/>
      <c r="T2793" s="260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61" t="s">
        <v>185</v>
      </c>
      <c r="AU2793" s="261" t="s">
        <v>85</v>
      </c>
      <c r="AV2793" s="14" t="s">
        <v>85</v>
      </c>
      <c r="AW2793" s="14" t="s">
        <v>34</v>
      </c>
      <c r="AX2793" s="14" t="s">
        <v>76</v>
      </c>
      <c r="AY2793" s="261" t="s">
        <v>176</v>
      </c>
    </row>
    <row r="2794" s="14" customFormat="1">
      <c r="A2794" s="14"/>
      <c r="B2794" s="251"/>
      <c r="C2794" s="252"/>
      <c r="D2794" s="242" t="s">
        <v>185</v>
      </c>
      <c r="E2794" s="253" t="s">
        <v>1</v>
      </c>
      <c r="F2794" s="254" t="s">
        <v>2268</v>
      </c>
      <c r="G2794" s="252"/>
      <c r="H2794" s="255">
        <v>2.375</v>
      </c>
      <c r="I2794" s="256"/>
      <c r="J2794" s="252"/>
      <c r="K2794" s="252"/>
      <c r="L2794" s="257"/>
      <c r="M2794" s="258"/>
      <c r="N2794" s="259"/>
      <c r="O2794" s="259"/>
      <c r="P2794" s="259"/>
      <c r="Q2794" s="259"/>
      <c r="R2794" s="259"/>
      <c r="S2794" s="259"/>
      <c r="T2794" s="260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61" t="s">
        <v>185</v>
      </c>
      <c r="AU2794" s="261" t="s">
        <v>85</v>
      </c>
      <c r="AV2794" s="14" t="s">
        <v>85</v>
      </c>
      <c r="AW2794" s="14" t="s">
        <v>34</v>
      </c>
      <c r="AX2794" s="14" t="s">
        <v>76</v>
      </c>
      <c r="AY2794" s="261" t="s">
        <v>176</v>
      </c>
    </row>
    <row r="2795" s="15" customFormat="1">
      <c r="A2795" s="15"/>
      <c r="B2795" s="267"/>
      <c r="C2795" s="268"/>
      <c r="D2795" s="242" t="s">
        <v>185</v>
      </c>
      <c r="E2795" s="269" t="s">
        <v>1</v>
      </c>
      <c r="F2795" s="270" t="s">
        <v>291</v>
      </c>
      <c r="G2795" s="268"/>
      <c r="H2795" s="271">
        <v>12.949999999999999</v>
      </c>
      <c r="I2795" s="272"/>
      <c r="J2795" s="268"/>
      <c r="K2795" s="268"/>
      <c r="L2795" s="273"/>
      <c r="M2795" s="274"/>
      <c r="N2795" s="275"/>
      <c r="O2795" s="275"/>
      <c r="P2795" s="275"/>
      <c r="Q2795" s="275"/>
      <c r="R2795" s="275"/>
      <c r="S2795" s="275"/>
      <c r="T2795" s="276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77" t="s">
        <v>185</v>
      </c>
      <c r="AU2795" s="277" t="s">
        <v>85</v>
      </c>
      <c r="AV2795" s="15" t="s">
        <v>177</v>
      </c>
      <c r="AW2795" s="15" t="s">
        <v>34</v>
      </c>
      <c r="AX2795" s="15" t="s">
        <v>76</v>
      </c>
      <c r="AY2795" s="277" t="s">
        <v>176</v>
      </c>
    </row>
    <row r="2796" s="13" customFormat="1">
      <c r="A2796" s="13"/>
      <c r="B2796" s="240"/>
      <c r="C2796" s="241"/>
      <c r="D2796" s="242" t="s">
        <v>185</v>
      </c>
      <c r="E2796" s="243" t="s">
        <v>1</v>
      </c>
      <c r="F2796" s="244" t="s">
        <v>2301</v>
      </c>
      <c r="G2796" s="241"/>
      <c r="H2796" s="243" t="s">
        <v>1</v>
      </c>
      <c r="I2796" s="245"/>
      <c r="J2796" s="241"/>
      <c r="K2796" s="241"/>
      <c r="L2796" s="246"/>
      <c r="M2796" s="247"/>
      <c r="N2796" s="248"/>
      <c r="O2796" s="248"/>
      <c r="P2796" s="248"/>
      <c r="Q2796" s="248"/>
      <c r="R2796" s="248"/>
      <c r="S2796" s="248"/>
      <c r="T2796" s="24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50" t="s">
        <v>185</v>
      </c>
      <c r="AU2796" s="250" t="s">
        <v>85</v>
      </c>
      <c r="AV2796" s="13" t="s">
        <v>83</v>
      </c>
      <c r="AW2796" s="13" t="s">
        <v>34</v>
      </c>
      <c r="AX2796" s="13" t="s">
        <v>76</v>
      </c>
      <c r="AY2796" s="250" t="s">
        <v>176</v>
      </c>
    </row>
    <row r="2797" s="14" customFormat="1">
      <c r="A2797" s="14"/>
      <c r="B2797" s="251"/>
      <c r="C2797" s="252"/>
      <c r="D2797" s="242" t="s">
        <v>185</v>
      </c>
      <c r="E2797" s="253" t="s">
        <v>1</v>
      </c>
      <c r="F2797" s="254" t="s">
        <v>2224</v>
      </c>
      <c r="G2797" s="252"/>
      <c r="H2797" s="255">
        <v>1.365</v>
      </c>
      <c r="I2797" s="256"/>
      <c r="J2797" s="252"/>
      <c r="K2797" s="252"/>
      <c r="L2797" s="257"/>
      <c r="M2797" s="258"/>
      <c r="N2797" s="259"/>
      <c r="O2797" s="259"/>
      <c r="P2797" s="259"/>
      <c r="Q2797" s="259"/>
      <c r="R2797" s="259"/>
      <c r="S2797" s="259"/>
      <c r="T2797" s="260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61" t="s">
        <v>185</v>
      </c>
      <c r="AU2797" s="261" t="s">
        <v>85</v>
      </c>
      <c r="AV2797" s="14" t="s">
        <v>85</v>
      </c>
      <c r="AW2797" s="14" t="s">
        <v>34</v>
      </c>
      <c r="AX2797" s="14" t="s">
        <v>76</v>
      </c>
      <c r="AY2797" s="261" t="s">
        <v>176</v>
      </c>
    </row>
    <row r="2798" s="14" customFormat="1">
      <c r="A2798" s="14"/>
      <c r="B2798" s="251"/>
      <c r="C2798" s="252"/>
      <c r="D2798" s="242" t="s">
        <v>185</v>
      </c>
      <c r="E2798" s="253" t="s">
        <v>1</v>
      </c>
      <c r="F2798" s="254" t="s">
        <v>2225</v>
      </c>
      <c r="G2798" s="252"/>
      <c r="H2798" s="255">
        <v>2.25</v>
      </c>
      <c r="I2798" s="256"/>
      <c r="J2798" s="252"/>
      <c r="K2798" s="252"/>
      <c r="L2798" s="257"/>
      <c r="M2798" s="258"/>
      <c r="N2798" s="259"/>
      <c r="O2798" s="259"/>
      <c r="P2798" s="259"/>
      <c r="Q2798" s="259"/>
      <c r="R2798" s="259"/>
      <c r="S2798" s="259"/>
      <c r="T2798" s="260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61" t="s">
        <v>185</v>
      </c>
      <c r="AU2798" s="261" t="s">
        <v>85</v>
      </c>
      <c r="AV2798" s="14" t="s">
        <v>85</v>
      </c>
      <c r="AW2798" s="14" t="s">
        <v>34</v>
      </c>
      <c r="AX2798" s="14" t="s">
        <v>76</v>
      </c>
      <c r="AY2798" s="261" t="s">
        <v>176</v>
      </c>
    </row>
    <row r="2799" s="14" customFormat="1">
      <c r="A2799" s="14"/>
      <c r="B2799" s="251"/>
      <c r="C2799" s="252"/>
      <c r="D2799" s="242" t="s">
        <v>185</v>
      </c>
      <c r="E2799" s="253" t="s">
        <v>1</v>
      </c>
      <c r="F2799" s="254" t="s">
        <v>2226</v>
      </c>
      <c r="G2799" s="252"/>
      <c r="H2799" s="255">
        <v>4.4850000000000003</v>
      </c>
      <c r="I2799" s="256"/>
      <c r="J2799" s="252"/>
      <c r="K2799" s="252"/>
      <c r="L2799" s="257"/>
      <c r="M2799" s="258"/>
      <c r="N2799" s="259"/>
      <c r="O2799" s="259"/>
      <c r="P2799" s="259"/>
      <c r="Q2799" s="259"/>
      <c r="R2799" s="259"/>
      <c r="S2799" s="259"/>
      <c r="T2799" s="260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1" t="s">
        <v>185</v>
      </c>
      <c r="AU2799" s="261" t="s">
        <v>85</v>
      </c>
      <c r="AV2799" s="14" t="s">
        <v>85</v>
      </c>
      <c r="AW2799" s="14" t="s">
        <v>34</v>
      </c>
      <c r="AX2799" s="14" t="s">
        <v>76</v>
      </c>
      <c r="AY2799" s="261" t="s">
        <v>176</v>
      </c>
    </row>
    <row r="2800" s="15" customFormat="1">
      <c r="A2800" s="15"/>
      <c r="B2800" s="267"/>
      <c r="C2800" s="268"/>
      <c r="D2800" s="242" t="s">
        <v>185</v>
      </c>
      <c r="E2800" s="269" t="s">
        <v>1</v>
      </c>
      <c r="F2800" s="270" t="s">
        <v>291</v>
      </c>
      <c r="G2800" s="268"/>
      <c r="H2800" s="271">
        <v>8.0999999999999996</v>
      </c>
      <c r="I2800" s="272"/>
      <c r="J2800" s="268"/>
      <c r="K2800" s="268"/>
      <c r="L2800" s="273"/>
      <c r="M2800" s="274"/>
      <c r="N2800" s="275"/>
      <c r="O2800" s="275"/>
      <c r="P2800" s="275"/>
      <c r="Q2800" s="275"/>
      <c r="R2800" s="275"/>
      <c r="S2800" s="275"/>
      <c r="T2800" s="276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77" t="s">
        <v>185</v>
      </c>
      <c r="AU2800" s="277" t="s">
        <v>85</v>
      </c>
      <c r="AV2800" s="15" t="s">
        <v>177</v>
      </c>
      <c r="AW2800" s="15" t="s">
        <v>34</v>
      </c>
      <c r="AX2800" s="15" t="s">
        <v>76</v>
      </c>
      <c r="AY2800" s="277" t="s">
        <v>176</v>
      </c>
    </row>
    <row r="2801" s="16" customFormat="1">
      <c r="A2801" s="16"/>
      <c r="B2801" s="278"/>
      <c r="C2801" s="279"/>
      <c r="D2801" s="242" t="s">
        <v>185</v>
      </c>
      <c r="E2801" s="280" t="s">
        <v>1</v>
      </c>
      <c r="F2801" s="281" t="s">
        <v>307</v>
      </c>
      <c r="G2801" s="279"/>
      <c r="H2801" s="282">
        <v>46.170000000000002</v>
      </c>
      <c r="I2801" s="283"/>
      <c r="J2801" s="279"/>
      <c r="K2801" s="279"/>
      <c r="L2801" s="284"/>
      <c r="M2801" s="285"/>
      <c r="N2801" s="286"/>
      <c r="O2801" s="286"/>
      <c r="P2801" s="286"/>
      <c r="Q2801" s="286"/>
      <c r="R2801" s="286"/>
      <c r="S2801" s="286"/>
      <c r="T2801" s="287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T2801" s="288" t="s">
        <v>185</v>
      </c>
      <c r="AU2801" s="288" t="s">
        <v>85</v>
      </c>
      <c r="AV2801" s="16" t="s">
        <v>183</v>
      </c>
      <c r="AW2801" s="16" t="s">
        <v>34</v>
      </c>
      <c r="AX2801" s="16" t="s">
        <v>83</v>
      </c>
      <c r="AY2801" s="288" t="s">
        <v>176</v>
      </c>
    </row>
    <row r="2802" s="2" customFormat="1" ht="33" customHeight="1">
      <c r="A2802" s="39"/>
      <c r="B2802" s="40"/>
      <c r="C2802" s="227" t="s">
        <v>2302</v>
      </c>
      <c r="D2802" s="227" t="s">
        <v>179</v>
      </c>
      <c r="E2802" s="228" t="s">
        <v>2303</v>
      </c>
      <c r="F2802" s="229" t="s">
        <v>2304</v>
      </c>
      <c r="G2802" s="230" t="s">
        <v>234</v>
      </c>
      <c r="H2802" s="231">
        <v>4.891</v>
      </c>
      <c r="I2802" s="232"/>
      <c r="J2802" s="233">
        <f>ROUND(I2802*H2802,2)</f>
        <v>0</v>
      </c>
      <c r="K2802" s="229" t="s">
        <v>225</v>
      </c>
      <c r="L2802" s="45"/>
      <c r="M2802" s="234" t="s">
        <v>1</v>
      </c>
      <c r="N2802" s="235" t="s">
        <v>41</v>
      </c>
      <c r="O2802" s="92"/>
      <c r="P2802" s="236">
        <f>O2802*H2802</f>
        <v>0</v>
      </c>
      <c r="Q2802" s="236">
        <v>0</v>
      </c>
      <c r="R2802" s="236">
        <f>Q2802*H2802</f>
        <v>0</v>
      </c>
      <c r="S2802" s="236">
        <v>0</v>
      </c>
      <c r="T2802" s="237">
        <f>S2802*H2802</f>
        <v>0</v>
      </c>
      <c r="U2802" s="39"/>
      <c r="V2802" s="39"/>
      <c r="W2802" s="39"/>
      <c r="X2802" s="39"/>
      <c r="Y2802" s="39"/>
      <c r="Z2802" s="39"/>
      <c r="AA2802" s="39"/>
      <c r="AB2802" s="39"/>
      <c r="AC2802" s="39"/>
      <c r="AD2802" s="39"/>
      <c r="AE2802" s="39"/>
      <c r="AR2802" s="238" t="s">
        <v>324</v>
      </c>
      <c r="AT2802" s="238" t="s">
        <v>179</v>
      </c>
      <c r="AU2802" s="238" t="s">
        <v>85</v>
      </c>
      <c r="AY2802" s="18" t="s">
        <v>176</v>
      </c>
      <c r="BE2802" s="239">
        <f>IF(N2802="základní",J2802,0)</f>
        <v>0</v>
      </c>
      <c r="BF2802" s="239">
        <f>IF(N2802="snížená",J2802,0)</f>
        <v>0</v>
      </c>
      <c r="BG2802" s="239">
        <f>IF(N2802="zákl. přenesená",J2802,0)</f>
        <v>0</v>
      </c>
      <c r="BH2802" s="239">
        <f>IF(N2802="sníž. přenesená",J2802,0)</f>
        <v>0</v>
      </c>
      <c r="BI2802" s="239">
        <f>IF(N2802="nulová",J2802,0)</f>
        <v>0</v>
      </c>
      <c r="BJ2802" s="18" t="s">
        <v>83</v>
      </c>
      <c r="BK2802" s="239">
        <f>ROUND(I2802*H2802,2)</f>
        <v>0</v>
      </c>
      <c r="BL2802" s="18" t="s">
        <v>324</v>
      </c>
      <c r="BM2802" s="238" t="s">
        <v>2305</v>
      </c>
    </row>
    <row r="2803" s="2" customFormat="1">
      <c r="A2803" s="39"/>
      <c r="B2803" s="40"/>
      <c r="C2803" s="41"/>
      <c r="D2803" s="262" t="s">
        <v>194</v>
      </c>
      <c r="E2803" s="41"/>
      <c r="F2803" s="263" t="s">
        <v>2306</v>
      </c>
      <c r="G2803" s="41"/>
      <c r="H2803" s="41"/>
      <c r="I2803" s="264"/>
      <c r="J2803" s="41"/>
      <c r="K2803" s="41"/>
      <c r="L2803" s="45"/>
      <c r="M2803" s="265"/>
      <c r="N2803" s="266"/>
      <c r="O2803" s="92"/>
      <c r="P2803" s="92"/>
      <c r="Q2803" s="92"/>
      <c r="R2803" s="92"/>
      <c r="S2803" s="92"/>
      <c r="T2803" s="93"/>
      <c r="U2803" s="39"/>
      <c r="V2803" s="39"/>
      <c r="W2803" s="39"/>
      <c r="X2803" s="39"/>
      <c r="Y2803" s="39"/>
      <c r="Z2803" s="39"/>
      <c r="AA2803" s="39"/>
      <c r="AB2803" s="39"/>
      <c r="AC2803" s="39"/>
      <c r="AD2803" s="39"/>
      <c r="AE2803" s="39"/>
      <c r="AT2803" s="18" t="s">
        <v>194</v>
      </c>
      <c r="AU2803" s="18" t="s">
        <v>85</v>
      </c>
    </row>
    <row r="2804" s="12" customFormat="1" ht="22.8" customHeight="1">
      <c r="A2804" s="12"/>
      <c r="B2804" s="211"/>
      <c r="C2804" s="212"/>
      <c r="D2804" s="213" t="s">
        <v>75</v>
      </c>
      <c r="E2804" s="225" t="s">
        <v>2307</v>
      </c>
      <c r="F2804" s="225" t="s">
        <v>2308</v>
      </c>
      <c r="G2804" s="212"/>
      <c r="H2804" s="212"/>
      <c r="I2804" s="215"/>
      <c r="J2804" s="226">
        <f>BK2804</f>
        <v>0</v>
      </c>
      <c r="K2804" s="212"/>
      <c r="L2804" s="217"/>
      <c r="M2804" s="218"/>
      <c r="N2804" s="219"/>
      <c r="O2804" s="219"/>
      <c r="P2804" s="220">
        <f>SUM(P2805:P2838)</f>
        <v>0</v>
      </c>
      <c r="Q2804" s="219"/>
      <c r="R2804" s="220">
        <f>SUM(R2805:R2838)</f>
        <v>0.022818950000000001</v>
      </c>
      <c r="S2804" s="219"/>
      <c r="T2804" s="221">
        <f>SUM(T2805:T2838)</f>
        <v>0</v>
      </c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R2804" s="222" t="s">
        <v>85</v>
      </c>
      <c r="AT2804" s="223" t="s">
        <v>75</v>
      </c>
      <c r="AU2804" s="223" t="s">
        <v>83</v>
      </c>
      <c r="AY2804" s="222" t="s">
        <v>176</v>
      </c>
      <c r="BK2804" s="224">
        <f>SUM(BK2805:BK2838)</f>
        <v>0</v>
      </c>
    </row>
    <row r="2805" s="2" customFormat="1" ht="16.5" customHeight="1">
      <c r="A2805" s="39"/>
      <c r="B2805" s="40"/>
      <c r="C2805" s="227" t="s">
        <v>2309</v>
      </c>
      <c r="D2805" s="227" t="s">
        <v>179</v>
      </c>
      <c r="E2805" s="228" t="s">
        <v>2310</v>
      </c>
      <c r="F2805" s="229" t="s">
        <v>2311</v>
      </c>
      <c r="G2805" s="230" t="s">
        <v>243</v>
      </c>
      <c r="H2805" s="231">
        <v>56.100000000000001</v>
      </c>
      <c r="I2805" s="232"/>
      <c r="J2805" s="233">
        <f>ROUND(I2805*H2805,2)</f>
        <v>0</v>
      </c>
      <c r="K2805" s="229" t="s">
        <v>225</v>
      </c>
      <c r="L2805" s="45"/>
      <c r="M2805" s="234" t="s">
        <v>1</v>
      </c>
      <c r="N2805" s="235" t="s">
        <v>41</v>
      </c>
      <c r="O2805" s="92"/>
      <c r="P2805" s="236">
        <f>O2805*H2805</f>
        <v>0</v>
      </c>
      <c r="Q2805" s="236">
        <v>0</v>
      </c>
      <c r="R2805" s="236">
        <f>Q2805*H2805</f>
        <v>0</v>
      </c>
      <c r="S2805" s="236">
        <v>0</v>
      </c>
      <c r="T2805" s="237">
        <f>S2805*H2805</f>
        <v>0</v>
      </c>
      <c r="U2805" s="39"/>
      <c r="V2805" s="39"/>
      <c r="W2805" s="39"/>
      <c r="X2805" s="39"/>
      <c r="Y2805" s="39"/>
      <c r="Z2805" s="39"/>
      <c r="AA2805" s="39"/>
      <c r="AB2805" s="39"/>
      <c r="AC2805" s="39"/>
      <c r="AD2805" s="39"/>
      <c r="AE2805" s="39"/>
      <c r="AR2805" s="238" t="s">
        <v>324</v>
      </c>
      <c r="AT2805" s="238" t="s">
        <v>179</v>
      </c>
      <c r="AU2805" s="238" t="s">
        <v>85</v>
      </c>
      <c r="AY2805" s="18" t="s">
        <v>176</v>
      </c>
      <c r="BE2805" s="239">
        <f>IF(N2805="základní",J2805,0)</f>
        <v>0</v>
      </c>
      <c r="BF2805" s="239">
        <f>IF(N2805="snížená",J2805,0)</f>
        <v>0</v>
      </c>
      <c r="BG2805" s="239">
        <f>IF(N2805="zákl. přenesená",J2805,0)</f>
        <v>0</v>
      </c>
      <c r="BH2805" s="239">
        <f>IF(N2805="sníž. přenesená",J2805,0)</f>
        <v>0</v>
      </c>
      <c r="BI2805" s="239">
        <f>IF(N2805="nulová",J2805,0)</f>
        <v>0</v>
      </c>
      <c r="BJ2805" s="18" t="s">
        <v>83</v>
      </c>
      <c r="BK2805" s="239">
        <f>ROUND(I2805*H2805,2)</f>
        <v>0</v>
      </c>
      <c r="BL2805" s="18" t="s">
        <v>324</v>
      </c>
      <c r="BM2805" s="238" t="s">
        <v>2312</v>
      </c>
    </row>
    <row r="2806" s="2" customFormat="1">
      <c r="A2806" s="39"/>
      <c r="B2806" s="40"/>
      <c r="C2806" s="41"/>
      <c r="D2806" s="262" t="s">
        <v>194</v>
      </c>
      <c r="E2806" s="41"/>
      <c r="F2806" s="263" t="s">
        <v>2313</v>
      </c>
      <c r="G2806" s="41"/>
      <c r="H2806" s="41"/>
      <c r="I2806" s="264"/>
      <c r="J2806" s="41"/>
      <c r="K2806" s="41"/>
      <c r="L2806" s="45"/>
      <c r="M2806" s="265"/>
      <c r="N2806" s="266"/>
      <c r="O2806" s="92"/>
      <c r="P2806" s="92"/>
      <c r="Q2806" s="92"/>
      <c r="R2806" s="92"/>
      <c r="S2806" s="92"/>
      <c r="T2806" s="93"/>
      <c r="U2806" s="39"/>
      <c r="V2806" s="39"/>
      <c r="W2806" s="39"/>
      <c r="X2806" s="39"/>
      <c r="Y2806" s="39"/>
      <c r="Z2806" s="39"/>
      <c r="AA2806" s="39"/>
      <c r="AB2806" s="39"/>
      <c r="AC2806" s="39"/>
      <c r="AD2806" s="39"/>
      <c r="AE2806" s="39"/>
      <c r="AT2806" s="18" t="s">
        <v>194</v>
      </c>
      <c r="AU2806" s="18" t="s">
        <v>85</v>
      </c>
    </row>
    <row r="2807" s="13" customFormat="1">
      <c r="A2807" s="13"/>
      <c r="B2807" s="240"/>
      <c r="C2807" s="241"/>
      <c r="D2807" s="242" t="s">
        <v>185</v>
      </c>
      <c r="E2807" s="243" t="s">
        <v>1</v>
      </c>
      <c r="F2807" s="244" t="s">
        <v>207</v>
      </c>
      <c r="G2807" s="241"/>
      <c r="H2807" s="243" t="s">
        <v>1</v>
      </c>
      <c r="I2807" s="245"/>
      <c r="J2807" s="241"/>
      <c r="K2807" s="241"/>
      <c r="L2807" s="246"/>
      <c r="M2807" s="247"/>
      <c r="N2807" s="248"/>
      <c r="O2807" s="248"/>
      <c r="P2807" s="248"/>
      <c r="Q2807" s="248"/>
      <c r="R2807" s="248"/>
      <c r="S2807" s="248"/>
      <c r="T2807" s="24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50" t="s">
        <v>185</v>
      </c>
      <c r="AU2807" s="250" t="s">
        <v>85</v>
      </c>
      <c r="AV2807" s="13" t="s">
        <v>83</v>
      </c>
      <c r="AW2807" s="13" t="s">
        <v>34</v>
      </c>
      <c r="AX2807" s="13" t="s">
        <v>76</v>
      </c>
      <c r="AY2807" s="250" t="s">
        <v>176</v>
      </c>
    </row>
    <row r="2808" s="13" customFormat="1">
      <c r="A2808" s="13"/>
      <c r="B2808" s="240"/>
      <c r="C2808" s="241"/>
      <c r="D2808" s="242" t="s">
        <v>185</v>
      </c>
      <c r="E2808" s="243" t="s">
        <v>1</v>
      </c>
      <c r="F2808" s="244" t="s">
        <v>281</v>
      </c>
      <c r="G2808" s="241"/>
      <c r="H2808" s="243" t="s">
        <v>1</v>
      </c>
      <c r="I2808" s="245"/>
      <c r="J2808" s="241"/>
      <c r="K2808" s="241"/>
      <c r="L2808" s="246"/>
      <c r="M2808" s="247"/>
      <c r="N2808" s="248"/>
      <c r="O2808" s="248"/>
      <c r="P2808" s="248"/>
      <c r="Q2808" s="248"/>
      <c r="R2808" s="248"/>
      <c r="S2808" s="248"/>
      <c r="T2808" s="249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50" t="s">
        <v>185</v>
      </c>
      <c r="AU2808" s="250" t="s">
        <v>85</v>
      </c>
      <c r="AV2808" s="13" t="s">
        <v>83</v>
      </c>
      <c r="AW2808" s="13" t="s">
        <v>34</v>
      </c>
      <c r="AX2808" s="13" t="s">
        <v>76</v>
      </c>
      <c r="AY2808" s="250" t="s">
        <v>176</v>
      </c>
    </row>
    <row r="2809" s="13" customFormat="1">
      <c r="A2809" s="13"/>
      <c r="B2809" s="240"/>
      <c r="C2809" s="241"/>
      <c r="D2809" s="242" t="s">
        <v>185</v>
      </c>
      <c r="E2809" s="243" t="s">
        <v>1</v>
      </c>
      <c r="F2809" s="244" t="s">
        <v>188</v>
      </c>
      <c r="G2809" s="241"/>
      <c r="H2809" s="243" t="s">
        <v>1</v>
      </c>
      <c r="I2809" s="245"/>
      <c r="J2809" s="241"/>
      <c r="K2809" s="241"/>
      <c r="L2809" s="246"/>
      <c r="M2809" s="247"/>
      <c r="N2809" s="248"/>
      <c r="O2809" s="248"/>
      <c r="P2809" s="248"/>
      <c r="Q2809" s="248"/>
      <c r="R2809" s="248"/>
      <c r="S2809" s="248"/>
      <c r="T2809" s="24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50" t="s">
        <v>185</v>
      </c>
      <c r="AU2809" s="250" t="s">
        <v>85</v>
      </c>
      <c r="AV2809" s="13" t="s">
        <v>83</v>
      </c>
      <c r="AW2809" s="13" t="s">
        <v>34</v>
      </c>
      <c r="AX2809" s="13" t="s">
        <v>76</v>
      </c>
      <c r="AY2809" s="250" t="s">
        <v>176</v>
      </c>
    </row>
    <row r="2810" s="13" customFormat="1">
      <c r="A2810" s="13"/>
      <c r="B2810" s="240"/>
      <c r="C2810" s="241"/>
      <c r="D2810" s="242" t="s">
        <v>185</v>
      </c>
      <c r="E2810" s="243" t="s">
        <v>1</v>
      </c>
      <c r="F2810" s="244" t="s">
        <v>2314</v>
      </c>
      <c r="G2810" s="241"/>
      <c r="H2810" s="243" t="s">
        <v>1</v>
      </c>
      <c r="I2810" s="245"/>
      <c r="J2810" s="241"/>
      <c r="K2810" s="241"/>
      <c r="L2810" s="246"/>
      <c r="M2810" s="247"/>
      <c r="N2810" s="248"/>
      <c r="O2810" s="248"/>
      <c r="P2810" s="248"/>
      <c r="Q2810" s="248"/>
      <c r="R2810" s="248"/>
      <c r="S2810" s="248"/>
      <c r="T2810" s="249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50" t="s">
        <v>185</v>
      </c>
      <c r="AU2810" s="250" t="s">
        <v>85</v>
      </c>
      <c r="AV2810" s="13" t="s">
        <v>83</v>
      </c>
      <c r="AW2810" s="13" t="s">
        <v>34</v>
      </c>
      <c r="AX2810" s="13" t="s">
        <v>76</v>
      </c>
      <c r="AY2810" s="250" t="s">
        <v>176</v>
      </c>
    </row>
    <row r="2811" s="14" customFormat="1">
      <c r="A2811" s="14"/>
      <c r="B2811" s="251"/>
      <c r="C2811" s="252"/>
      <c r="D2811" s="242" t="s">
        <v>185</v>
      </c>
      <c r="E2811" s="253" t="s">
        <v>1</v>
      </c>
      <c r="F2811" s="254" t="s">
        <v>530</v>
      </c>
      <c r="G2811" s="252"/>
      <c r="H2811" s="255">
        <v>39</v>
      </c>
      <c r="I2811" s="256"/>
      <c r="J2811" s="252"/>
      <c r="K2811" s="252"/>
      <c r="L2811" s="257"/>
      <c r="M2811" s="258"/>
      <c r="N2811" s="259"/>
      <c r="O2811" s="259"/>
      <c r="P2811" s="259"/>
      <c r="Q2811" s="259"/>
      <c r="R2811" s="259"/>
      <c r="S2811" s="259"/>
      <c r="T2811" s="260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61" t="s">
        <v>185</v>
      </c>
      <c r="AU2811" s="261" t="s">
        <v>85</v>
      </c>
      <c r="AV2811" s="14" t="s">
        <v>85</v>
      </c>
      <c r="AW2811" s="14" t="s">
        <v>34</v>
      </c>
      <c r="AX2811" s="14" t="s">
        <v>76</v>
      </c>
      <c r="AY2811" s="261" t="s">
        <v>176</v>
      </c>
    </row>
    <row r="2812" s="14" customFormat="1">
      <c r="A2812" s="14"/>
      <c r="B2812" s="251"/>
      <c r="C2812" s="252"/>
      <c r="D2812" s="242" t="s">
        <v>185</v>
      </c>
      <c r="E2812" s="253" t="s">
        <v>1</v>
      </c>
      <c r="F2812" s="254" t="s">
        <v>531</v>
      </c>
      <c r="G2812" s="252"/>
      <c r="H2812" s="255">
        <v>17.100000000000001</v>
      </c>
      <c r="I2812" s="256"/>
      <c r="J2812" s="252"/>
      <c r="K2812" s="252"/>
      <c r="L2812" s="257"/>
      <c r="M2812" s="258"/>
      <c r="N2812" s="259"/>
      <c r="O2812" s="259"/>
      <c r="P2812" s="259"/>
      <c r="Q2812" s="259"/>
      <c r="R2812" s="259"/>
      <c r="S2812" s="259"/>
      <c r="T2812" s="260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61" t="s">
        <v>185</v>
      </c>
      <c r="AU2812" s="261" t="s">
        <v>85</v>
      </c>
      <c r="AV2812" s="14" t="s">
        <v>85</v>
      </c>
      <c r="AW2812" s="14" t="s">
        <v>34</v>
      </c>
      <c r="AX2812" s="14" t="s">
        <v>76</v>
      </c>
      <c r="AY2812" s="261" t="s">
        <v>176</v>
      </c>
    </row>
    <row r="2813" s="16" customFormat="1">
      <c r="A2813" s="16"/>
      <c r="B2813" s="278"/>
      <c r="C2813" s="279"/>
      <c r="D2813" s="242" t="s">
        <v>185</v>
      </c>
      <c r="E2813" s="280" t="s">
        <v>1</v>
      </c>
      <c r="F2813" s="281" t="s">
        <v>307</v>
      </c>
      <c r="G2813" s="279"/>
      <c r="H2813" s="282">
        <v>56.100000000000001</v>
      </c>
      <c r="I2813" s="283"/>
      <c r="J2813" s="279"/>
      <c r="K2813" s="279"/>
      <c r="L2813" s="284"/>
      <c r="M2813" s="285"/>
      <c r="N2813" s="286"/>
      <c r="O2813" s="286"/>
      <c r="P2813" s="286"/>
      <c r="Q2813" s="286"/>
      <c r="R2813" s="286"/>
      <c r="S2813" s="286"/>
      <c r="T2813" s="287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T2813" s="288" t="s">
        <v>185</v>
      </c>
      <c r="AU2813" s="288" t="s">
        <v>85</v>
      </c>
      <c r="AV2813" s="16" t="s">
        <v>183</v>
      </c>
      <c r="AW2813" s="16" t="s">
        <v>34</v>
      </c>
      <c r="AX2813" s="16" t="s">
        <v>83</v>
      </c>
      <c r="AY2813" s="288" t="s">
        <v>176</v>
      </c>
    </row>
    <row r="2814" s="2" customFormat="1" ht="33" customHeight="1">
      <c r="A2814" s="39"/>
      <c r="B2814" s="40"/>
      <c r="C2814" s="227" t="s">
        <v>2315</v>
      </c>
      <c r="D2814" s="227" t="s">
        <v>179</v>
      </c>
      <c r="E2814" s="228" t="s">
        <v>2316</v>
      </c>
      <c r="F2814" s="229" t="s">
        <v>2317</v>
      </c>
      <c r="G2814" s="230" t="s">
        <v>243</v>
      </c>
      <c r="H2814" s="231">
        <v>56.100000000000001</v>
      </c>
      <c r="I2814" s="232"/>
      <c r="J2814" s="233">
        <f>ROUND(I2814*H2814,2)</f>
        <v>0</v>
      </c>
      <c r="K2814" s="229" t="s">
        <v>225</v>
      </c>
      <c r="L2814" s="45"/>
      <c r="M2814" s="234" t="s">
        <v>1</v>
      </c>
      <c r="N2814" s="235" t="s">
        <v>41</v>
      </c>
      <c r="O2814" s="92"/>
      <c r="P2814" s="236">
        <f>O2814*H2814</f>
        <v>0</v>
      </c>
      <c r="Q2814" s="236">
        <v>0.00017000000000000001</v>
      </c>
      <c r="R2814" s="236">
        <f>Q2814*H2814</f>
        <v>0.0095370000000000003</v>
      </c>
      <c r="S2814" s="236">
        <v>0</v>
      </c>
      <c r="T2814" s="237">
        <f>S2814*H2814</f>
        <v>0</v>
      </c>
      <c r="U2814" s="39"/>
      <c r="V2814" s="39"/>
      <c r="W2814" s="39"/>
      <c r="X2814" s="39"/>
      <c r="Y2814" s="39"/>
      <c r="Z2814" s="39"/>
      <c r="AA2814" s="39"/>
      <c r="AB2814" s="39"/>
      <c r="AC2814" s="39"/>
      <c r="AD2814" s="39"/>
      <c r="AE2814" s="39"/>
      <c r="AR2814" s="238" t="s">
        <v>324</v>
      </c>
      <c r="AT2814" s="238" t="s">
        <v>179</v>
      </c>
      <c r="AU2814" s="238" t="s">
        <v>85</v>
      </c>
      <c r="AY2814" s="18" t="s">
        <v>176</v>
      </c>
      <c r="BE2814" s="239">
        <f>IF(N2814="základní",J2814,0)</f>
        <v>0</v>
      </c>
      <c r="BF2814" s="239">
        <f>IF(N2814="snížená",J2814,0)</f>
        <v>0</v>
      </c>
      <c r="BG2814" s="239">
        <f>IF(N2814="zákl. přenesená",J2814,0)</f>
        <v>0</v>
      </c>
      <c r="BH2814" s="239">
        <f>IF(N2814="sníž. přenesená",J2814,0)</f>
        <v>0</v>
      </c>
      <c r="BI2814" s="239">
        <f>IF(N2814="nulová",J2814,0)</f>
        <v>0</v>
      </c>
      <c r="BJ2814" s="18" t="s">
        <v>83</v>
      </c>
      <c r="BK2814" s="239">
        <f>ROUND(I2814*H2814,2)</f>
        <v>0</v>
      </c>
      <c r="BL2814" s="18" t="s">
        <v>324</v>
      </c>
      <c r="BM2814" s="238" t="s">
        <v>2318</v>
      </c>
    </row>
    <row r="2815" s="2" customFormat="1">
      <c r="A2815" s="39"/>
      <c r="B2815" s="40"/>
      <c r="C2815" s="41"/>
      <c r="D2815" s="262" t="s">
        <v>194</v>
      </c>
      <c r="E2815" s="41"/>
      <c r="F2815" s="263" t="s">
        <v>2319</v>
      </c>
      <c r="G2815" s="41"/>
      <c r="H2815" s="41"/>
      <c r="I2815" s="264"/>
      <c r="J2815" s="41"/>
      <c r="K2815" s="41"/>
      <c r="L2815" s="45"/>
      <c r="M2815" s="265"/>
      <c r="N2815" s="266"/>
      <c r="O2815" s="92"/>
      <c r="P2815" s="92"/>
      <c r="Q2815" s="92"/>
      <c r="R2815" s="92"/>
      <c r="S2815" s="92"/>
      <c r="T2815" s="93"/>
      <c r="U2815" s="39"/>
      <c r="V2815" s="39"/>
      <c r="W2815" s="39"/>
      <c r="X2815" s="39"/>
      <c r="Y2815" s="39"/>
      <c r="Z2815" s="39"/>
      <c r="AA2815" s="39"/>
      <c r="AB2815" s="39"/>
      <c r="AC2815" s="39"/>
      <c r="AD2815" s="39"/>
      <c r="AE2815" s="39"/>
      <c r="AT2815" s="18" t="s">
        <v>194</v>
      </c>
      <c r="AU2815" s="18" t="s">
        <v>85</v>
      </c>
    </row>
    <row r="2816" s="13" customFormat="1">
      <c r="A2816" s="13"/>
      <c r="B2816" s="240"/>
      <c r="C2816" s="241"/>
      <c r="D2816" s="242" t="s">
        <v>185</v>
      </c>
      <c r="E2816" s="243" t="s">
        <v>1</v>
      </c>
      <c r="F2816" s="244" t="s">
        <v>207</v>
      </c>
      <c r="G2816" s="241"/>
      <c r="H2816" s="243" t="s">
        <v>1</v>
      </c>
      <c r="I2816" s="245"/>
      <c r="J2816" s="241"/>
      <c r="K2816" s="241"/>
      <c r="L2816" s="246"/>
      <c r="M2816" s="247"/>
      <c r="N2816" s="248"/>
      <c r="O2816" s="248"/>
      <c r="P2816" s="248"/>
      <c r="Q2816" s="248"/>
      <c r="R2816" s="248"/>
      <c r="S2816" s="248"/>
      <c r="T2816" s="24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50" t="s">
        <v>185</v>
      </c>
      <c r="AU2816" s="250" t="s">
        <v>85</v>
      </c>
      <c r="AV2816" s="13" t="s">
        <v>83</v>
      </c>
      <c r="AW2816" s="13" t="s">
        <v>34</v>
      </c>
      <c r="AX2816" s="13" t="s">
        <v>76</v>
      </c>
      <c r="AY2816" s="250" t="s">
        <v>176</v>
      </c>
    </row>
    <row r="2817" s="13" customFormat="1">
      <c r="A2817" s="13"/>
      <c r="B2817" s="240"/>
      <c r="C2817" s="241"/>
      <c r="D2817" s="242" t="s">
        <v>185</v>
      </c>
      <c r="E2817" s="243" t="s">
        <v>1</v>
      </c>
      <c r="F2817" s="244" t="s">
        <v>281</v>
      </c>
      <c r="G2817" s="241"/>
      <c r="H2817" s="243" t="s">
        <v>1</v>
      </c>
      <c r="I2817" s="245"/>
      <c r="J2817" s="241"/>
      <c r="K2817" s="241"/>
      <c r="L2817" s="246"/>
      <c r="M2817" s="247"/>
      <c r="N2817" s="248"/>
      <c r="O2817" s="248"/>
      <c r="P2817" s="248"/>
      <c r="Q2817" s="248"/>
      <c r="R2817" s="248"/>
      <c r="S2817" s="248"/>
      <c r="T2817" s="249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50" t="s">
        <v>185</v>
      </c>
      <c r="AU2817" s="250" t="s">
        <v>85</v>
      </c>
      <c r="AV2817" s="13" t="s">
        <v>83</v>
      </c>
      <c r="AW2817" s="13" t="s">
        <v>34</v>
      </c>
      <c r="AX2817" s="13" t="s">
        <v>76</v>
      </c>
      <c r="AY2817" s="250" t="s">
        <v>176</v>
      </c>
    </row>
    <row r="2818" s="13" customFormat="1">
      <c r="A2818" s="13"/>
      <c r="B2818" s="240"/>
      <c r="C2818" s="241"/>
      <c r="D2818" s="242" t="s">
        <v>185</v>
      </c>
      <c r="E2818" s="243" t="s">
        <v>1</v>
      </c>
      <c r="F2818" s="244" t="s">
        <v>188</v>
      </c>
      <c r="G2818" s="241"/>
      <c r="H2818" s="243" t="s">
        <v>1</v>
      </c>
      <c r="I2818" s="245"/>
      <c r="J2818" s="241"/>
      <c r="K2818" s="241"/>
      <c r="L2818" s="246"/>
      <c r="M2818" s="247"/>
      <c r="N2818" s="248"/>
      <c r="O2818" s="248"/>
      <c r="P2818" s="248"/>
      <c r="Q2818" s="248"/>
      <c r="R2818" s="248"/>
      <c r="S2818" s="248"/>
      <c r="T2818" s="24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50" t="s">
        <v>185</v>
      </c>
      <c r="AU2818" s="250" t="s">
        <v>85</v>
      </c>
      <c r="AV2818" s="13" t="s">
        <v>83</v>
      </c>
      <c r="AW2818" s="13" t="s">
        <v>34</v>
      </c>
      <c r="AX2818" s="13" t="s">
        <v>76</v>
      </c>
      <c r="AY2818" s="250" t="s">
        <v>176</v>
      </c>
    </row>
    <row r="2819" s="13" customFormat="1">
      <c r="A2819" s="13"/>
      <c r="B2819" s="240"/>
      <c r="C2819" s="241"/>
      <c r="D2819" s="242" t="s">
        <v>185</v>
      </c>
      <c r="E2819" s="243" t="s">
        <v>1</v>
      </c>
      <c r="F2819" s="244" t="s">
        <v>2314</v>
      </c>
      <c r="G2819" s="241"/>
      <c r="H2819" s="243" t="s">
        <v>1</v>
      </c>
      <c r="I2819" s="245"/>
      <c r="J2819" s="241"/>
      <c r="K2819" s="241"/>
      <c r="L2819" s="246"/>
      <c r="M2819" s="247"/>
      <c r="N2819" s="248"/>
      <c r="O2819" s="248"/>
      <c r="P2819" s="248"/>
      <c r="Q2819" s="248"/>
      <c r="R2819" s="248"/>
      <c r="S2819" s="248"/>
      <c r="T2819" s="24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50" t="s">
        <v>185</v>
      </c>
      <c r="AU2819" s="250" t="s">
        <v>85</v>
      </c>
      <c r="AV2819" s="13" t="s">
        <v>83</v>
      </c>
      <c r="AW2819" s="13" t="s">
        <v>34</v>
      </c>
      <c r="AX2819" s="13" t="s">
        <v>76</v>
      </c>
      <c r="AY2819" s="250" t="s">
        <v>176</v>
      </c>
    </row>
    <row r="2820" s="14" customFormat="1">
      <c r="A2820" s="14"/>
      <c r="B2820" s="251"/>
      <c r="C2820" s="252"/>
      <c r="D2820" s="242" t="s">
        <v>185</v>
      </c>
      <c r="E2820" s="253" t="s">
        <v>1</v>
      </c>
      <c r="F2820" s="254" t="s">
        <v>530</v>
      </c>
      <c r="G2820" s="252"/>
      <c r="H2820" s="255">
        <v>39</v>
      </c>
      <c r="I2820" s="256"/>
      <c r="J2820" s="252"/>
      <c r="K2820" s="252"/>
      <c r="L2820" s="257"/>
      <c r="M2820" s="258"/>
      <c r="N2820" s="259"/>
      <c r="O2820" s="259"/>
      <c r="P2820" s="259"/>
      <c r="Q2820" s="259"/>
      <c r="R2820" s="259"/>
      <c r="S2820" s="259"/>
      <c r="T2820" s="260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61" t="s">
        <v>185</v>
      </c>
      <c r="AU2820" s="261" t="s">
        <v>85</v>
      </c>
      <c r="AV2820" s="14" t="s">
        <v>85</v>
      </c>
      <c r="AW2820" s="14" t="s">
        <v>34</v>
      </c>
      <c r="AX2820" s="14" t="s">
        <v>76</v>
      </c>
      <c r="AY2820" s="261" t="s">
        <v>176</v>
      </c>
    </row>
    <row r="2821" s="14" customFormat="1">
      <c r="A2821" s="14"/>
      <c r="B2821" s="251"/>
      <c r="C2821" s="252"/>
      <c r="D2821" s="242" t="s">
        <v>185</v>
      </c>
      <c r="E2821" s="253" t="s">
        <v>1</v>
      </c>
      <c r="F2821" s="254" t="s">
        <v>531</v>
      </c>
      <c r="G2821" s="252"/>
      <c r="H2821" s="255">
        <v>17.100000000000001</v>
      </c>
      <c r="I2821" s="256"/>
      <c r="J2821" s="252"/>
      <c r="K2821" s="252"/>
      <c r="L2821" s="257"/>
      <c r="M2821" s="258"/>
      <c r="N2821" s="259"/>
      <c r="O2821" s="259"/>
      <c r="P2821" s="259"/>
      <c r="Q2821" s="259"/>
      <c r="R2821" s="259"/>
      <c r="S2821" s="259"/>
      <c r="T2821" s="260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61" t="s">
        <v>185</v>
      </c>
      <c r="AU2821" s="261" t="s">
        <v>85</v>
      </c>
      <c r="AV2821" s="14" t="s">
        <v>85</v>
      </c>
      <c r="AW2821" s="14" t="s">
        <v>34</v>
      </c>
      <c r="AX2821" s="14" t="s">
        <v>76</v>
      </c>
      <c r="AY2821" s="261" t="s">
        <v>176</v>
      </c>
    </row>
    <row r="2822" s="16" customFormat="1">
      <c r="A2822" s="16"/>
      <c r="B2822" s="278"/>
      <c r="C2822" s="279"/>
      <c r="D2822" s="242" t="s">
        <v>185</v>
      </c>
      <c r="E2822" s="280" t="s">
        <v>1</v>
      </c>
      <c r="F2822" s="281" t="s">
        <v>307</v>
      </c>
      <c r="G2822" s="279"/>
      <c r="H2822" s="282">
        <v>56.100000000000001</v>
      </c>
      <c r="I2822" s="283"/>
      <c r="J2822" s="279"/>
      <c r="K2822" s="279"/>
      <c r="L2822" s="284"/>
      <c r="M2822" s="285"/>
      <c r="N2822" s="286"/>
      <c r="O2822" s="286"/>
      <c r="P2822" s="286"/>
      <c r="Q2822" s="286"/>
      <c r="R2822" s="286"/>
      <c r="S2822" s="286"/>
      <c r="T2822" s="287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T2822" s="288" t="s">
        <v>185</v>
      </c>
      <c r="AU2822" s="288" t="s">
        <v>85</v>
      </c>
      <c r="AV2822" s="16" t="s">
        <v>183</v>
      </c>
      <c r="AW2822" s="16" t="s">
        <v>34</v>
      </c>
      <c r="AX2822" s="16" t="s">
        <v>83</v>
      </c>
      <c r="AY2822" s="288" t="s">
        <v>176</v>
      </c>
    </row>
    <row r="2823" s="2" customFormat="1" ht="24.15" customHeight="1">
      <c r="A2823" s="39"/>
      <c r="B2823" s="40"/>
      <c r="C2823" s="227" t="s">
        <v>2320</v>
      </c>
      <c r="D2823" s="227" t="s">
        <v>179</v>
      </c>
      <c r="E2823" s="228" t="s">
        <v>2321</v>
      </c>
      <c r="F2823" s="229" t="s">
        <v>2322</v>
      </c>
      <c r="G2823" s="230" t="s">
        <v>243</v>
      </c>
      <c r="H2823" s="231">
        <v>13.981</v>
      </c>
      <c r="I2823" s="232"/>
      <c r="J2823" s="233">
        <f>ROUND(I2823*H2823,2)</f>
        <v>0</v>
      </c>
      <c r="K2823" s="229" t="s">
        <v>225</v>
      </c>
      <c r="L2823" s="45"/>
      <c r="M2823" s="234" t="s">
        <v>1</v>
      </c>
      <c r="N2823" s="235" t="s">
        <v>41</v>
      </c>
      <c r="O2823" s="92"/>
      <c r="P2823" s="236">
        <f>O2823*H2823</f>
        <v>0</v>
      </c>
      <c r="Q2823" s="236">
        <v>0.00029</v>
      </c>
      <c r="R2823" s="236">
        <f>Q2823*H2823</f>
        <v>0.00405449</v>
      </c>
      <c r="S2823" s="236">
        <v>0</v>
      </c>
      <c r="T2823" s="237">
        <f>S2823*H2823</f>
        <v>0</v>
      </c>
      <c r="U2823" s="39"/>
      <c r="V2823" s="39"/>
      <c r="W2823" s="39"/>
      <c r="X2823" s="39"/>
      <c r="Y2823" s="39"/>
      <c r="Z2823" s="39"/>
      <c r="AA2823" s="39"/>
      <c r="AB2823" s="39"/>
      <c r="AC2823" s="39"/>
      <c r="AD2823" s="39"/>
      <c r="AE2823" s="39"/>
      <c r="AR2823" s="238" t="s">
        <v>324</v>
      </c>
      <c r="AT2823" s="238" t="s">
        <v>179</v>
      </c>
      <c r="AU2823" s="238" t="s">
        <v>85</v>
      </c>
      <c r="AY2823" s="18" t="s">
        <v>176</v>
      </c>
      <c r="BE2823" s="239">
        <f>IF(N2823="základní",J2823,0)</f>
        <v>0</v>
      </c>
      <c r="BF2823" s="239">
        <f>IF(N2823="snížená",J2823,0)</f>
        <v>0</v>
      </c>
      <c r="BG2823" s="239">
        <f>IF(N2823="zákl. přenesená",J2823,0)</f>
        <v>0</v>
      </c>
      <c r="BH2823" s="239">
        <f>IF(N2823="sníž. přenesená",J2823,0)</f>
        <v>0</v>
      </c>
      <c r="BI2823" s="239">
        <f>IF(N2823="nulová",J2823,0)</f>
        <v>0</v>
      </c>
      <c r="BJ2823" s="18" t="s">
        <v>83</v>
      </c>
      <c r="BK2823" s="239">
        <f>ROUND(I2823*H2823,2)</f>
        <v>0</v>
      </c>
      <c r="BL2823" s="18" t="s">
        <v>324</v>
      </c>
      <c r="BM2823" s="238" t="s">
        <v>2323</v>
      </c>
    </row>
    <row r="2824" s="2" customFormat="1">
      <c r="A2824" s="39"/>
      <c r="B2824" s="40"/>
      <c r="C2824" s="41"/>
      <c r="D2824" s="262" t="s">
        <v>194</v>
      </c>
      <c r="E2824" s="41"/>
      <c r="F2824" s="263" t="s">
        <v>2324</v>
      </c>
      <c r="G2824" s="41"/>
      <c r="H2824" s="41"/>
      <c r="I2824" s="264"/>
      <c r="J2824" s="41"/>
      <c r="K2824" s="41"/>
      <c r="L2824" s="45"/>
      <c r="M2824" s="265"/>
      <c r="N2824" s="266"/>
      <c r="O2824" s="92"/>
      <c r="P2824" s="92"/>
      <c r="Q2824" s="92"/>
      <c r="R2824" s="92"/>
      <c r="S2824" s="92"/>
      <c r="T2824" s="93"/>
      <c r="U2824" s="39"/>
      <c r="V2824" s="39"/>
      <c r="W2824" s="39"/>
      <c r="X2824" s="39"/>
      <c r="Y2824" s="39"/>
      <c r="Z2824" s="39"/>
      <c r="AA2824" s="39"/>
      <c r="AB2824" s="39"/>
      <c r="AC2824" s="39"/>
      <c r="AD2824" s="39"/>
      <c r="AE2824" s="39"/>
      <c r="AT2824" s="18" t="s">
        <v>194</v>
      </c>
      <c r="AU2824" s="18" t="s">
        <v>85</v>
      </c>
    </row>
    <row r="2825" s="2" customFormat="1" ht="24.15" customHeight="1">
      <c r="A2825" s="39"/>
      <c r="B2825" s="40"/>
      <c r="C2825" s="227" t="s">
        <v>2325</v>
      </c>
      <c r="D2825" s="227" t="s">
        <v>179</v>
      </c>
      <c r="E2825" s="228" t="s">
        <v>2326</v>
      </c>
      <c r="F2825" s="229" t="s">
        <v>2327</v>
      </c>
      <c r="G2825" s="230" t="s">
        <v>243</v>
      </c>
      <c r="H2825" s="231">
        <v>13.981</v>
      </c>
      <c r="I2825" s="232"/>
      <c r="J2825" s="233">
        <f>ROUND(I2825*H2825,2)</f>
        <v>0</v>
      </c>
      <c r="K2825" s="229" t="s">
        <v>225</v>
      </c>
      <c r="L2825" s="45"/>
      <c r="M2825" s="234" t="s">
        <v>1</v>
      </c>
      <c r="N2825" s="235" t="s">
        <v>41</v>
      </c>
      <c r="O2825" s="92"/>
      <c r="P2825" s="236">
        <f>O2825*H2825</f>
        <v>0</v>
      </c>
      <c r="Q2825" s="236">
        <v>0.00066</v>
      </c>
      <c r="R2825" s="236">
        <f>Q2825*H2825</f>
        <v>0.0092274599999999998</v>
      </c>
      <c r="S2825" s="236">
        <v>0</v>
      </c>
      <c r="T2825" s="237">
        <f>S2825*H2825</f>
        <v>0</v>
      </c>
      <c r="U2825" s="39"/>
      <c r="V2825" s="39"/>
      <c r="W2825" s="39"/>
      <c r="X2825" s="39"/>
      <c r="Y2825" s="39"/>
      <c r="Z2825" s="39"/>
      <c r="AA2825" s="39"/>
      <c r="AB2825" s="39"/>
      <c r="AC2825" s="39"/>
      <c r="AD2825" s="39"/>
      <c r="AE2825" s="39"/>
      <c r="AR2825" s="238" t="s">
        <v>324</v>
      </c>
      <c r="AT2825" s="238" t="s">
        <v>179</v>
      </c>
      <c r="AU2825" s="238" t="s">
        <v>85</v>
      </c>
      <c r="AY2825" s="18" t="s">
        <v>176</v>
      </c>
      <c r="BE2825" s="239">
        <f>IF(N2825="základní",J2825,0)</f>
        <v>0</v>
      </c>
      <c r="BF2825" s="239">
        <f>IF(N2825="snížená",J2825,0)</f>
        <v>0</v>
      </c>
      <c r="BG2825" s="239">
        <f>IF(N2825="zákl. přenesená",J2825,0)</f>
        <v>0</v>
      </c>
      <c r="BH2825" s="239">
        <f>IF(N2825="sníž. přenesená",J2825,0)</f>
        <v>0</v>
      </c>
      <c r="BI2825" s="239">
        <f>IF(N2825="nulová",J2825,0)</f>
        <v>0</v>
      </c>
      <c r="BJ2825" s="18" t="s">
        <v>83</v>
      </c>
      <c r="BK2825" s="239">
        <f>ROUND(I2825*H2825,2)</f>
        <v>0</v>
      </c>
      <c r="BL2825" s="18" t="s">
        <v>324</v>
      </c>
      <c r="BM2825" s="238" t="s">
        <v>2328</v>
      </c>
    </row>
    <row r="2826" s="2" customFormat="1">
      <c r="A2826" s="39"/>
      <c r="B2826" s="40"/>
      <c r="C2826" s="41"/>
      <c r="D2826" s="262" t="s">
        <v>194</v>
      </c>
      <c r="E2826" s="41"/>
      <c r="F2826" s="263" t="s">
        <v>2329</v>
      </c>
      <c r="G2826" s="41"/>
      <c r="H2826" s="41"/>
      <c r="I2826" s="264"/>
      <c r="J2826" s="41"/>
      <c r="K2826" s="41"/>
      <c r="L2826" s="45"/>
      <c r="M2826" s="265"/>
      <c r="N2826" s="266"/>
      <c r="O2826" s="92"/>
      <c r="P2826" s="92"/>
      <c r="Q2826" s="92"/>
      <c r="R2826" s="92"/>
      <c r="S2826" s="92"/>
      <c r="T2826" s="93"/>
      <c r="U2826" s="39"/>
      <c r="V2826" s="39"/>
      <c r="W2826" s="39"/>
      <c r="X2826" s="39"/>
      <c r="Y2826" s="39"/>
      <c r="Z2826" s="39"/>
      <c r="AA2826" s="39"/>
      <c r="AB2826" s="39"/>
      <c r="AC2826" s="39"/>
      <c r="AD2826" s="39"/>
      <c r="AE2826" s="39"/>
      <c r="AT2826" s="18" t="s">
        <v>194</v>
      </c>
      <c r="AU2826" s="18" t="s">
        <v>85</v>
      </c>
    </row>
    <row r="2827" s="13" customFormat="1">
      <c r="A2827" s="13"/>
      <c r="B2827" s="240"/>
      <c r="C2827" s="241"/>
      <c r="D2827" s="242" t="s">
        <v>185</v>
      </c>
      <c r="E2827" s="243" t="s">
        <v>1</v>
      </c>
      <c r="F2827" s="244" t="s">
        <v>207</v>
      </c>
      <c r="G2827" s="241"/>
      <c r="H2827" s="243" t="s">
        <v>1</v>
      </c>
      <c r="I2827" s="245"/>
      <c r="J2827" s="241"/>
      <c r="K2827" s="241"/>
      <c r="L2827" s="246"/>
      <c r="M2827" s="247"/>
      <c r="N2827" s="248"/>
      <c r="O2827" s="248"/>
      <c r="P2827" s="248"/>
      <c r="Q2827" s="248"/>
      <c r="R2827" s="248"/>
      <c r="S2827" s="248"/>
      <c r="T2827" s="249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50" t="s">
        <v>185</v>
      </c>
      <c r="AU2827" s="250" t="s">
        <v>85</v>
      </c>
      <c r="AV2827" s="13" t="s">
        <v>83</v>
      </c>
      <c r="AW2827" s="13" t="s">
        <v>34</v>
      </c>
      <c r="AX2827" s="13" t="s">
        <v>76</v>
      </c>
      <c r="AY2827" s="250" t="s">
        <v>176</v>
      </c>
    </row>
    <row r="2828" s="13" customFormat="1">
      <c r="A2828" s="13"/>
      <c r="B2828" s="240"/>
      <c r="C2828" s="241"/>
      <c r="D2828" s="242" t="s">
        <v>185</v>
      </c>
      <c r="E2828" s="243" t="s">
        <v>1</v>
      </c>
      <c r="F2828" s="244" t="s">
        <v>281</v>
      </c>
      <c r="G2828" s="241"/>
      <c r="H2828" s="243" t="s">
        <v>1</v>
      </c>
      <c r="I2828" s="245"/>
      <c r="J2828" s="241"/>
      <c r="K2828" s="241"/>
      <c r="L2828" s="246"/>
      <c r="M2828" s="247"/>
      <c r="N2828" s="248"/>
      <c r="O2828" s="248"/>
      <c r="P2828" s="248"/>
      <c r="Q2828" s="248"/>
      <c r="R2828" s="248"/>
      <c r="S2828" s="248"/>
      <c r="T2828" s="24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50" t="s">
        <v>185</v>
      </c>
      <c r="AU2828" s="250" t="s">
        <v>85</v>
      </c>
      <c r="AV2828" s="13" t="s">
        <v>83</v>
      </c>
      <c r="AW2828" s="13" t="s">
        <v>34</v>
      </c>
      <c r="AX2828" s="13" t="s">
        <v>76</v>
      </c>
      <c r="AY2828" s="250" t="s">
        <v>176</v>
      </c>
    </row>
    <row r="2829" s="13" customFormat="1">
      <c r="A2829" s="13"/>
      <c r="B2829" s="240"/>
      <c r="C2829" s="241"/>
      <c r="D2829" s="242" t="s">
        <v>185</v>
      </c>
      <c r="E2829" s="243" t="s">
        <v>1</v>
      </c>
      <c r="F2829" s="244" t="s">
        <v>188</v>
      </c>
      <c r="G2829" s="241"/>
      <c r="H2829" s="243" t="s">
        <v>1</v>
      </c>
      <c r="I2829" s="245"/>
      <c r="J2829" s="241"/>
      <c r="K2829" s="241"/>
      <c r="L2829" s="246"/>
      <c r="M2829" s="247"/>
      <c r="N2829" s="248"/>
      <c r="O2829" s="248"/>
      <c r="P2829" s="248"/>
      <c r="Q2829" s="248"/>
      <c r="R2829" s="248"/>
      <c r="S2829" s="248"/>
      <c r="T2829" s="249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50" t="s">
        <v>185</v>
      </c>
      <c r="AU2829" s="250" t="s">
        <v>85</v>
      </c>
      <c r="AV2829" s="13" t="s">
        <v>83</v>
      </c>
      <c r="AW2829" s="13" t="s">
        <v>34</v>
      </c>
      <c r="AX2829" s="13" t="s">
        <v>76</v>
      </c>
      <c r="AY2829" s="250" t="s">
        <v>176</v>
      </c>
    </row>
    <row r="2830" s="13" customFormat="1">
      <c r="A2830" s="13"/>
      <c r="B2830" s="240"/>
      <c r="C2830" s="241"/>
      <c r="D2830" s="242" t="s">
        <v>185</v>
      </c>
      <c r="E2830" s="243" t="s">
        <v>1</v>
      </c>
      <c r="F2830" s="244" t="s">
        <v>426</v>
      </c>
      <c r="G2830" s="241"/>
      <c r="H2830" s="243" t="s">
        <v>1</v>
      </c>
      <c r="I2830" s="245"/>
      <c r="J2830" s="241"/>
      <c r="K2830" s="241"/>
      <c r="L2830" s="246"/>
      <c r="M2830" s="247"/>
      <c r="N2830" s="248"/>
      <c r="O2830" s="248"/>
      <c r="P2830" s="248"/>
      <c r="Q2830" s="248"/>
      <c r="R2830" s="248"/>
      <c r="S2830" s="248"/>
      <c r="T2830" s="24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50" t="s">
        <v>185</v>
      </c>
      <c r="AU2830" s="250" t="s">
        <v>85</v>
      </c>
      <c r="AV2830" s="13" t="s">
        <v>83</v>
      </c>
      <c r="AW2830" s="13" t="s">
        <v>34</v>
      </c>
      <c r="AX2830" s="13" t="s">
        <v>76</v>
      </c>
      <c r="AY2830" s="250" t="s">
        <v>176</v>
      </c>
    </row>
    <row r="2831" s="13" customFormat="1">
      <c r="A2831" s="13"/>
      <c r="B2831" s="240"/>
      <c r="C2831" s="241"/>
      <c r="D2831" s="242" t="s">
        <v>185</v>
      </c>
      <c r="E2831" s="243" t="s">
        <v>1</v>
      </c>
      <c r="F2831" s="244" t="s">
        <v>2330</v>
      </c>
      <c r="G2831" s="241"/>
      <c r="H2831" s="243" t="s">
        <v>1</v>
      </c>
      <c r="I2831" s="245"/>
      <c r="J2831" s="241"/>
      <c r="K2831" s="241"/>
      <c r="L2831" s="246"/>
      <c r="M2831" s="247"/>
      <c r="N2831" s="248"/>
      <c r="O2831" s="248"/>
      <c r="P2831" s="248"/>
      <c r="Q2831" s="248"/>
      <c r="R2831" s="248"/>
      <c r="S2831" s="248"/>
      <c r="T2831" s="249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50" t="s">
        <v>185</v>
      </c>
      <c r="AU2831" s="250" t="s">
        <v>85</v>
      </c>
      <c r="AV2831" s="13" t="s">
        <v>83</v>
      </c>
      <c r="AW2831" s="13" t="s">
        <v>34</v>
      </c>
      <c r="AX2831" s="13" t="s">
        <v>76</v>
      </c>
      <c r="AY2831" s="250" t="s">
        <v>176</v>
      </c>
    </row>
    <row r="2832" s="14" customFormat="1">
      <c r="A2832" s="14"/>
      <c r="B2832" s="251"/>
      <c r="C2832" s="252"/>
      <c r="D2832" s="242" t="s">
        <v>185</v>
      </c>
      <c r="E2832" s="253" t="s">
        <v>1</v>
      </c>
      <c r="F2832" s="254" t="s">
        <v>461</v>
      </c>
      <c r="G2832" s="252"/>
      <c r="H2832" s="255">
        <v>10.6</v>
      </c>
      <c r="I2832" s="256"/>
      <c r="J2832" s="252"/>
      <c r="K2832" s="252"/>
      <c r="L2832" s="257"/>
      <c r="M2832" s="258"/>
      <c r="N2832" s="259"/>
      <c r="O2832" s="259"/>
      <c r="P2832" s="259"/>
      <c r="Q2832" s="259"/>
      <c r="R2832" s="259"/>
      <c r="S2832" s="259"/>
      <c r="T2832" s="260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61" t="s">
        <v>185</v>
      </c>
      <c r="AU2832" s="261" t="s">
        <v>85</v>
      </c>
      <c r="AV2832" s="14" t="s">
        <v>85</v>
      </c>
      <c r="AW2832" s="14" t="s">
        <v>34</v>
      </c>
      <c r="AX2832" s="14" t="s">
        <v>76</v>
      </c>
      <c r="AY2832" s="261" t="s">
        <v>176</v>
      </c>
    </row>
    <row r="2833" s="14" customFormat="1">
      <c r="A2833" s="14"/>
      <c r="B2833" s="251"/>
      <c r="C2833" s="252"/>
      <c r="D2833" s="242" t="s">
        <v>185</v>
      </c>
      <c r="E2833" s="253" t="s">
        <v>1</v>
      </c>
      <c r="F2833" s="254" t="s">
        <v>2331</v>
      </c>
      <c r="G2833" s="252"/>
      <c r="H2833" s="255">
        <v>1.381</v>
      </c>
      <c r="I2833" s="256"/>
      <c r="J2833" s="252"/>
      <c r="K2833" s="252"/>
      <c r="L2833" s="257"/>
      <c r="M2833" s="258"/>
      <c r="N2833" s="259"/>
      <c r="O2833" s="259"/>
      <c r="P2833" s="259"/>
      <c r="Q2833" s="259"/>
      <c r="R2833" s="259"/>
      <c r="S2833" s="259"/>
      <c r="T2833" s="260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61" t="s">
        <v>185</v>
      </c>
      <c r="AU2833" s="261" t="s">
        <v>85</v>
      </c>
      <c r="AV2833" s="14" t="s">
        <v>85</v>
      </c>
      <c r="AW2833" s="14" t="s">
        <v>34</v>
      </c>
      <c r="AX2833" s="14" t="s">
        <v>76</v>
      </c>
      <c r="AY2833" s="261" t="s">
        <v>176</v>
      </c>
    </row>
    <row r="2834" s="15" customFormat="1">
      <c r="A2834" s="15"/>
      <c r="B2834" s="267"/>
      <c r="C2834" s="268"/>
      <c r="D2834" s="242" t="s">
        <v>185</v>
      </c>
      <c r="E2834" s="269" t="s">
        <v>1</v>
      </c>
      <c r="F2834" s="270" t="s">
        <v>291</v>
      </c>
      <c r="G2834" s="268"/>
      <c r="H2834" s="271">
        <v>11.981</v>
      </c>
      <c r="I2834" s="272"/>
      <c r="J2834" s="268"/>
      <c r="K2834" s="268"/>
      <c r="L2834" s="273"/>
      <c r="M2834" s="274"/>
      <c r="N2834" s="275"/>
      <c r="O2834" s="275"/>
      <c r="P2834" s="275"/>
      <c r="Q2834" s="275"/>
      <c r="R2834" s="275"/>
      <c r="S2834" s="275"/>
      <c r="T2834" s="276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T2834" s="277" t="s">
        <v>185</v>
      </c>
      <c r="AU2834" s="277" t="s">
        <v>85</v>
      </c>
      <c r="AV2834" s="15" t="s">
        <v>177</v>
      </c>
      <c r="AW2834" s="15" t="s">
        <v>34</v>
      </c>
      <c r="AX2834" s="15" t="s">
        <v>76</v>
      </c>
      <c r="AY2834" s="277" t="s">
        <v>176</v>
      </c>
    </row>
    <row r="2835" s="13" customFormat="1">
      <c r="A2835" s="13"/>
      <c r="B2835" s="240"/>
      <c r="C2835" s="241"/>
      <c r="D2835" s="242" t="s">
        <v>185</v>
      </c>
      <c r="E2835" s="243" t="s">
        <v>1</v>
      </c>
      <c r="F2835" s="244" t="s">
        <v>2332</v>
      </c>
      <c r="G2835" s="241"/>
      <c r="H2835" s="243" t="s">
        <v>1</v>
      </c>
      <c r="I2835" s="245"/>
      <c r="J2835" s="241"/>
      <c r="K2835" s="241"/>
      <c r="L2835" s="246"/>
      <c r="M2835" s="247"/>
      <c r="N2835" s="248"/>
      <c r="O2835" s="248"/>
      <c r="P2835" s="248"/>
      <c r="Q2835" s="248"/>
      <c r="R2835" s="248"/>
      <c r="S2835" s="248"/>
      <c r="T2835" s="249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50" t="s">
        <v>185</v>
      </c>
      <c r="AU2835" s="250" t="s">
        <v>85</v>
      </c>
      <c r="AV2835" s="13" t="s">
        <v>83</v>
      </c>
      <c r="AW2835" s="13" t="s">
        <v>34</v>
      </c>
      <c r="AX2835" s="13" t="s">
        <v>76</v>
      </c>
      <c r="AY2835" s="250" t="s">
        <v>176</v>
      </c>
    </row>
    <row r="2836" s="14" customFormat="1">
      <c r="A2836" s="14"/>
      <c r="B2836" s="251"/>
      <c r="C2836" s="252"/>
      <c r="D2836" s="242" t="s">
        <v>185</v>
      </c>
      <c r="E2836" s="253" t="s">
        <v>1</v>
      </c>
      <c r="F2836" s="254" t="s">
        <v>2333</v>
      </c>
      <c r="G2836" s="252"/>
      <c r="H2836" s="255">
        <v>2</v>
      </c>
      <c r="I2836" s="256"/>
      <c r="J2836" s="252"/>
      <c r="K2836" s="252"/>
      <c r="L2836" s="257"/>
      <c r="M2836" s="258"/>
      <c r="N2836" s="259"/>
      <c r="O2836" s="259"/>
      <c r="P2836" s="259"/>
      <c r="Q2836" s="259"/>
      <c r="R2836" s="259"/>
      <c r="S2836" s="259"/>
      <c r="T2836" s="260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61" t="s">
        <v>185</v>
      </c>
      <c r="AU2836" s="261" t="s">
        <v>85</v>
      </c>
      <c r="AV2836" s="14" t="s">
        <v>85</v>
      </c>
      <c r="AW2836" s="14" t="s">
        <v>34</v>
      </c>
      <c r="AX2836" s="14" t="s">
        <v>76</v>
      </c>
      <c r="AY2836" s="261" t="s">
        <v>176</v>
      </c>
    </row>
    <row r="2837" s="15" customFormat="1">
      <c r="A2837" s="15"/>
      <c r="B2837" s="267"/>
      <c r="C2837" s="268"/>
      <c r="D2837" s="242" t="s">
        <v>185</v>
      </c>
      <c r="E2837" s="269" t="s">
        <v>1</v>
      </c>
      <c r="F2837" s="270" t="s">
        <v>291</v>
      </c>
      <c r="G2837" s="268"/>
      <c r="H2837" s="271">
        <v>2</v>
      </c>
      <c r="I2837" s="272"/>
      <c r="J2837" s="268"/>
      <c r="K2837" s="268"/>
      <c r="L2837" s="273"/>
      <c r="M2837" s="274"/>
      <c r="N2837" s="275"/>
      <c r="O2837" s="275"/>
      <c r="P2837" s="275"/>
      <c r="Q2837" s="275"/>
      <c r="R2837" s="275"/>
      <c r="S2837" s="275"/>
      <c r="T2837" s="276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77" t="s">
        <v>185</v>
      </c>
      <c r="AU2837" s="277" t="s">
        <v>85</v>
      </c>
      <c r="AV2837" s="15" t="s">
        <v>177</v>
      </c>
      <c r="AW2837" s="15" t="s">
        <v>34</v>
      </c>
      <c r="AX2837" s="15" t="s">
        <v>76</v>
      </c>
      <c r="AY2837" s="277" t="s">
        <v>176</v>
      </c>
    </row>
    <row r="2838" s="16" customFormat="1">
      <c r="A2838" s="16"/>
      <c r="B2838" s="278"/>
      <c r="C2838" s="279"/>
      <c r="D2838" s="242" t="s">
        <v>185</v>
      </c>
      <c r="E2838" s="280" t="s">
        <v>1</v>
      </c>
      <c r="F2838" s="281" t="s">
        <v>307</v>
      </c>
      <c r="G2838" s="279"/>
      <c r="H2838" s="282">
        <v>13.981</v>
      </c>
      <c r="I2838" s="283"/>
      <c r="J2838" s="279"/>
      <c r="K2838" s="279"/>
      <c r="L2838" s="284"/>
      <c r="M2838" s="285"/>
      <c r="N2838" s="286"/>
      <c r="O2838" s="286"/>
      <c r="P2838" s="286"/>
      <c r="Q2838" s="286"/>
      <c r="R2838" s="286"/>
      <c r="S2838" s="286"/>
      <c r="T2838" s="287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T2838" s="288" t="s">
        <v>185</v>
      </c>
      <c r="AU2838" s="288" t="s">
        <v>85</v>
      </c>
      <c r="AV2838" s="16" t="s">
        <v>183</v>
      </c>
      <c r="AW2838" s="16" t="s">
        <v>34</v>
      </c>
      <c r="AX2838" s="16" t="s">
        <v>83</v>
      </c>
      <c r="AY2838" s="288" t="s">
        <v>176</v>
      </c>
    </row>
    <row r="2839" s="12" customFormat="1" ht="22.8" customHeight="1">
      <c r="A2839" s="12"/>
      <c r="B2839" s="211"/>
      <c r="C2839" s="212"/>
      <c r="D2839" s="213" t="s">
        <v>75</v>
      </c>
      <c r="E2839" s="225" t="s">
        <v>2334</v>
      </c>
      <c r="F2839" s="225" t="s">
        <v>2335</v>
      </c>
      <c r="G2839" s="212"/>
      <c r="H2839" s="212"/>
      <c r="I2839" s="215"/>
      <c r="J2839" s="226">
        <f>BK2839</f>
        <v>0</v>
      </c>
      <c r="K2839" s="212"/>
      <c r="L2839" s="217"/>
      <c r="M2839" s="218"/>
      <c r="N2839" s="219"/>
      <c r="O2839" s="219"/>
      <c r="P2839" s="220">
        <f>SUM(P2840:P2918)</f>
        <v>0</v>
      </c>
      <c r="Q2839" s="219"/>
      <c r="R2839" s="220">
        <f>SUM(R2840:R2918)</f>
        <v>0.22173686000000001</v>
      </c>
      <c r="S2839" s="219"/>
      <c r="T2839" s="221">
        <f>SUM(T2840:T2918)</f>
        <v>0.0061192499999999997</v>
      </c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R2839" s="222" t="s">
        <v>85</v>
      </c>
      <c r="AT2839" s="223" t="s">
        <v>75</v>
      </c>
      <c r="AU2839" s="223" t="s">
        <v>83</v>
      </c>
      <c r="AY2839" s="222" t="s">
        <v>176</v>
      </c>
      <c r="BK2839" s="224">
        <f>SUM(BK2840:BK2918)</f>
        <v>0</v>
      </c>
    </row>
    <row r="2840" s="2" customFormat="1" ht="24.15" customHeight="1">
      <c r="A2840" s="39"/>
      <c r="B2840" s="40"/>
      <c r="C2840" s="227" t="s">
        <v>2336</v>
      </c>
      <c r="D2840" s="227" t="s">
        <v>179</v>
      </c>
      <c r="E2840" s="228" t="s">
        <v>2337</v>
      </c>
      <c r="F2840" s="229" t="s">
        <v>2338</v>
      </c>
      <c r="G2840" s="230" t="s">
        <v>243</v>
      </c>
      <c r="H2840" s="231">
        <v>843.928</v>
      </c>
      <c r="I2840" s="232"/>
      <c r="J2840" s="233">
        <f>ROUND(I2840*H2840,2)</f>
        <v>0</v>
      </c>
      <c r="K2840" s="229" t="s">
        <v>225</v>
      </c>
      <c r="L2840" s="45"/>
      <c r="M2840" s="234" t="s">
        <v>1</v>
      </c>
      <c r="N2840" s="235" t="s">
        <v>41</v>
      </c>
      <c r="O2840" s="92"/>
      <c r="P2840" s="236">
        <f>O2840*H2840</f>
        <v>0</v>
      </c>
      <c r="Q2840" s="236">
        <v>0</v>
      </c>
      <c r="R2840" s="236">
        <f>Q2840*H2840</f>
        <v>0</v>
      </c>
      <c r="S2840" s="236">
        <v>0</v>
      </c>
      <c r="T2840" s="237">
        <f>S2840*H2840</f>
        <v>0</v>
      </c>
      <c r="U2840" s="39"/>
      <c r="V2840" s="39"/>
      <c r="W2840" s="39"/>
      <c r="X2840" s="39"/>
      <c r="Y2840" s="39"/>
      <c r="Z2840" s="39"/>
      <c r="AA2840" s="39"/>
      <c r="AB2840" s="39"/>
      <c r="AC2840" s="39"/>
      <c r="AD2840" s="39"/>
      <c r="AE2840" s="39"/>
      <c r="AR2840" s="238" t="s">
        <v>324</v>
      </c>
      <c r="AT2840" s="238" t="s">
        <v>179</v>
      </c>
      <c r="AU2840" s="238" t="s">
        <v>85</v>
      </c>
      <c r="AY2840" s="18" t="s">
        <v>176</v>
      </c>
      <c r="BE2840" s="239">
        <f>IF(N2840="základní",J2840,0)</f>
        <v>0</v>
      </c>
      <c r="BF2840" s="239">
        <f>IF(N2840="snížená",J2840,0)</f>
        <v>0</v>
      </c>
      <c r="BG2840" s="239">
        <f>IF(N2840="zákl. přenesená",J2840,0)</f>
        <v>0</v>
      </c>
      <c r="BH2840" s="239">
        <f>IF(N2840="sníž. přenesená",J2840,0)</f>
        <v>0</v>
      </c>
      <c r="BI2840" s="239">
        <f>IF(N2840="nulová",J2840,0)</f>
        <v>0</v>
      </c>
      <c r="BJ2840" s="18" t="s">
        <v>83</v>
      </c>
      <c r="BK2840" s="239">
        <f>ROUND(I2840*H2840,2)</f>
        <v>0</v>
      </c>
      <c r="BL2840" s="18" t="s">
        <v>324</v>
      </c>
      <c r="BM2840" s="238" t="s">
        <v>2339</v>
      </c>
    </row>
    <row r="2841" s="2" customFormat="1">
      <c r="A2841" s="39"/>
      <c r="B2841" s="40"/>
      <c r="C2841" s="41"/>
      <c r="D2841" s="262" t="s">
        <v>194</v>
      </c>
      <c r="E2841" s="41"/>
      <c r="F2841" s="263" t="s">
        <v>2340</v>
      </c>
      <c r="G2841" s="41"/>
      <c r="H2841" s="41"/>
      <c r="I2841" s="264"/>
      <c r="J2841" s="41"/>
      <c r="K2841" s="41"/>
      <c r="L2841" s="45"/>
      <c r="M2841" s="265"/>
      <c r="N2841" s="266"/>
      <c r="O2841" s="92"/>
      <c r="P2841" s="92"/>
      <c r="Q2841" s="92"/>
      <c r="R2841" s="92"/>
      <c r="S2841" s="92"/>
      <c r="T2841" s="93"/>
      <c r="U2841" s="39"/>
      <c r="V2841" s="39"/>
      <c r="W2841" s="39"/>
      <c r="X2841" s="39"/>
      <c r="Y2841" s="39"/>
      <c r="Z2841" s="39"/>
      <c r="AA2841" s="39"/>
      <c r="AB2841" s="39"/>
      <c r="AC2841" s="39"/>
      <c r="AD2841" s="39"/>
      <c r="AE2841" s="39"/>
      <c r="AT2841" s="18" t="s">
        <v>194</v>
      </c>
      <c r="AU2841" s="18" t="s">
        <v>85</v>
      </c>
    </row>
    <row r="2842" s="13" customFormat="1">
      <c r="A2842" s="13"/>
      <c r="B2842" s="240"/>
      <c r="C2842" s="241"/>
      <c r="D2842" s="242" t="s">
        <v>185</v>
      </c>
      <c r="E2842" s="243" t="s">
        <v>1</v>
      </c>
      <c r="F2842" s="244" t="s">
        <v>605</v>
      </c>
      <c r="G2842" s="241"/>
      <c r="H2842" s="243" t="s">
        <v>1</v>
      </c>
      <c r="I2842" s="245"/>
      <c r="J2842" s="241"/>
      <c r="K2842" s="241"/>
      <c r="L2842" s="246"/>
      <c r="M2842" s="247"/>
      <c r="N2842" s="248"/>
      <c r="O2842" s="248"/>
      <c r="P2842" s="248"/>
      <c r="Q2842" s="248"/>
      <c r="R2842" s="248"/>
      <c r="S2842" s="248"/>
      <c r="T2842" s="24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50" t="s">
        <v>185</v>
      </c>
      <c r="AU2842" s="250" t="s">
        <v>85</v>
      </c>
      <c r="AV2842" s="13" t="s">
        <v>83</v>
      </c>
      <c r="AW2842" s="13" t="s">
        <v>34</v>
      </c>
      <c r="AX2842" s="13" t="s">
        <v>76</v>
      </c>
      <c r="AY2842" s="250" t="s">
        <v>176</v>
      </c>
    </row>
    <row r="2843" s="13" customFormat="1">
      <c r="A2843" s="13"/>
      <c r="B2843" s="240"/>
      <c r="C2843" s="241"/>
      <c r="D2843" s="242" t="s">
        <v>185</v>
      </c>
      <c r="E2843" s="243" t="s">
        <v>1</v>
      </c>
      <c r="F2843" s="244" t="s">
        <v>281</v>
      </c>
      <c r="G2843" s="241"/>
      <c r="H2843" s="243" t="s">
        <v>1</v>
      </c>
      <c r="I2843" s="245"/>
      <c r="J2843" s="241"/>
      <c r="K2843" s="241"/>
      <c r="L2843" s="246"/>
      <c r="M2843" s="247"/>
      <c r="N2843" s="248"/>
      <c r="O2843" s="248"/>
      <c r="P2843" s="248"/>
      <c r="Q2843" s="248"/>
      <c r="R2843" s="248"/>
      <c r="S2843" s="248"/>
      <c r="T2843" s="24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50" t="s">
        <v>185</v>
      </c>
      <c r="AU2843" s="250" t="s">
        <v>85</v>
      </c>
      <c r="AV2843" s="13" t="s">
        <v>83</v>
      </c>
      <c r="AW2843" s="13" t="s">
        <v>34</v>
      </c>
      <c r="AX2843" s="13" t="s">
        <v>76</v>
      </c>
      <c r="AY2843" s="250" t="s">
        <v>176</v>
      </c>
    </row>
    <row r="2844" s="13" customFormat="1">
      <c r="A2844" s="13"/>
      <c r="B2844" s="240"/>
      <c r="C2844" s="241"/>
      <c r="D2844" s="242" t="s">
        <v>185</v>
      </c>
      <c r="E2844" s="243" t="s">
        <v>1</v>
      </c>
      <c r="F2844" s="244" t="s">
        <v>188</v>
      </c>
      <c r="G2844" s="241"/>
      <c r="H2844" s="243" t="s">
        <v>1</v>
      </c>
      <c r="I2844" s="245"/>
      <c r="J2844" s="241"/>
      <c r="K2844" s="241"/>
      <c r="L2844" s="246"/>
      <c r="M2844" s="247"/>
      <c r="N2844" s="248"/>
      <c r="O2844" s="248"/>
      <c r="P2844" s="248"/>
      <c r="Q2844" s="248"/>
      <c r="R2844" s="248"/>
      <c r="S2844" s="248"/>
      <c r="T2844" s="24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50" t="s">
        <v>185</v>
      </c>
      <c r="AU2844" s="250" t="s">
        <v>85</v>
      </c>
      <c r="AV2844" s="13" t="s">
        <v>83</v>
      </c>
      <c r="AW2844" s="13" t="s">
        <v>34</v>
      </c>
      <c r="AX2844" s="13" t="s">
        <v>76</v>
      </c>
      <c r="AY2844" s="250" t="s">
        <v>176</v>
      </c>
    </row>
    <row r="2845" s="14" customFormat="1">
      <c r="A2845" s="14"/>
      <c r="B2845" s="251"/>
      <c r="C2845" s="252"/>
      <c r="D2845" s="242" t="s">
        <v>185</v>
      </c>
      <c r="E2845" s="253" t="s">
        <v>1</v>
      </c>
      <c r="F2845" s="254" t="s">
        <v>2341</v>
      </c>
      <c r="G2845" s="252"/>
      <c r="H2845" s="255">
        <v>94.406000000000006</v>
      </c>
      <c r="I2845" s="256"/>
      <c r="J2845" s="252"/>
      <c r="K2845" s="252"/>
      <c r="L2845" s="257"/>
      <c r="M2845" s="258"/>
      <c r="N2845" s="259"/>
      <c r="O2845" s="259"/>
      <c r="P2845" s="259"/>
      <c r="Q2845" s="259"/>
      <c r="R2845" s="259"/>
      <c r="S2845" s="259"/>
      <c r="T2845" s="260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61" t="s">
        <v>185</v>
      </c>
      <c r="AU2845" s="261" t="s">
        <v>85</v>
      </c>
      <c r="AV2845" s="14" t="s">
        <v>85</v>
      </c>
      <c r="AW2845" s="14" t="s">
        <v>34</v>
      </c>
      <c r="AX2845" s="14" t="s">
        <v>76</v>
      </c>
      <c r="AY2845" s="261" t="s">
        <v>176</v>
      </c>
    </row>
    <row r="2846" s="14" customFormat="1">
      <c r="A2846" s="14"/>
      <c r="B2846" s="251"/>
      <c r="C2846" s="252"/>
      <c r="D2846" s="242" t="s">
        <v>185</v>
      </c>
      <c r="E2846" s="253" t="s">
        <v>1</v>
      </c>
      <c r="F2846" s="254" t="s">
        <v>2342</v>
      </c>
      <c r="G2846" s="252"/>
      <c r="H2846" s="255">
        <v>145.071</v>
      </c>
      <c r="I2846" s="256"/>
      <c r="J2846" s="252"/>
      <c r="K2846" s="252"/>
      <c r="L2846" s="257"/>
      <c r="M2846" s="258"/>
      <c r="N2846" s="259"/>
      <c r="O2846" s="259"/>
      <c r="P2846" s="259"/>
      <c r="Q2846" s="259"/>
      <c r="R2846" s="259"/>
      <c r="S2846" s="259"/>
      <c r="T2846" s="260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61" t="s">
        <v>185</v>
      </c>
      <c r="AU2846" s="261" t="s">
        <v>85</v>
      </c>
      <c r="AV2846" s="14" t="s">
        <v>85</v>
      </c>
      <c r="AW2846" s="14" t="s">
        <v>34</v>
      </c>
      <c r="AX2846" s="14" t="s">
        <v>76</v>
      </c>
      <c r="AY2846" s="261" t="s">
        <v>176</v>
      </c>
    </row>
    <row r="2847" s="14" customFormat="1">
      <c r="A2847" s="14"/>
      <c r="B2847" s="251"/>
      <c r="C2847" s="252"/>
      <c r="D2847" s="242" t="s">
        <v>185</v>
      </c>
      <c r="E2847" s="253" t="s">
        <v>1</v>
      </c>
      <c r="F2847" s="254" t="s">
        <v>2343</v>
      </c>
      <c r="G2847" s="252"/>
      <c r="H2847" s="255">
        <v>480.82100000000003</v>
      </c>
      <c r="I2847" s="256"/>
      <c r="J2847" s="252"/>
      <c r="K2847" s="252"/>
      <c r="L2847" s="257"/>
      <c r="M2847" s="258"/>
      <c r="N2847" s="259"/>
      <c r="O2847" s="259"/>
      <c r="P2847" s="259"/>
      <c r="Q2847" s="259"/>
      <c r="R2847" s="259"/>
      <c r="S2847" s="259"/>
      <c r="T2847" s="260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61" t="s">
        <v>185</v>
      </c>
      <c r="AU2847" s="261" t="s">
        <v>85</v>
      </c>
      <c r="AV2847" s="14" t="s">
        <v>85</v>
      </c>
      <c r="AW2847" s="14" t="s">
        <v>34</v>
      </c>
      <c r="AX2847" s="14" t="s">
        <v>76</v>
      </c>
      <c r="AY2847" s="261" t="s">
        <v>176</v>
      </c>
    </row>
    <row r="2848" s="14" customFormat="1">
      <c r="A2848" s="14"/>
      <c r="B2848" s="251"/>
      <c r="C2848" s="252"/>
      <c r="D2848" s="242" t="s">
        <v>185</v>
      </c>
      <c r="E2848" s="253" t="s">
        <v>1</v>
      </c>
      <c r="F2848" s="254" t="s">
        <v>2344</v>
      </c>
      <c r="G2848" s="252"/>
      <c r="H2848" s="255">
        <v>123.63</v>
      </c>
      <c r="I2848" s="256"/>
      <c r="J2848" s="252"/>
      <c r="K2848" s="252"/>
      <c r="L2848" s="257"/>
      <c r="M2848" s="258"/>
      <c r="N2848" s="259"/>
      <c r="O2848" s="259"/>
      <c r="P2848" s="259"/>
      <c r="Q2848" s="259"/>
      <c r="R2848" s="259"/>
      <c r="S2848" s="259"/>
      <c r="T2848" s="260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61" t="s">
        <v>185</v>
      </c>
      <c r="AU2848" s="261" t="s">
        <v>85</v>
      </c>
      <c r="AV2848" s="14" t="s">
        <v>85</v>
      </c>
      <c r="AW2848" s="14" t="s">
        <v>34</v>
      </c>
      <c r="AX2848" s="14" t="s">
        <v>76</v>
      </c>
      <c r="AY2848" s="261" t="s">
        <v>176</v>
      </c>
    </row>
    <row r="2849" s="16" customFormat="1">
      <c r="A2849" s="16"/>
      <c r="B2849" s="278"/>
      <c r="C2849" s="279"/>
      <c r="D2849" s="242" t="s">
        <v>185</v>
      </c>
      <c r="E2849" s="280" t="s">
        <v>1</v>
      </c>
      <c r="F2849" s="281" t="s">
        <v>307</v>
      </c>
      <c r="G2849" s="279"/>
      <c r="H2849" s="282">
        <v>843.928</v>
      </c>
      <c r="I2849" s="283"/>
      <c r="J2849" s="279"/>
      <c r="K2849" s="279"/>
      <c r="L2849" s="284"/>
      <c r="M2849" s="285"/>
      <c r="N2849" s="286"/>
      <c r="O2849" s="286"/>
      <c r="P2849" s="286"/>
      <c r="Q2849" s="286"/>
      <c r="R2849" s="286"/>
      <c r="S2849" s="286"/>
      <c r="T2849" s="287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T2849" s="288" t="s">
        <v>185</v>
      </c>
      <c r="AU2849" s="288" t="s">
        <v>85</v>
      </c>
      <c r="AV2849" s="16" t="s">
        <v>183</v>
      </c>
      <c r="AW2849" s="16" t="s">
        <v>34</v>
      </c>
      <c r="AX2849" s="16" t="s">
        <v>83</v>
      </c>
      <c r="AY2849" s="288" t="s">
        <v>176</v>
      </c>
    </row>
    <row r="2850" s="2" customFormat="1" ht="24.15" customHeight="1">
      <c r="A2850" s="39"/>
      <c r="B2850" s="40"/>
      <c r="C2850" s="227" t="s">
        <v>2345</v>
      </c>
      <c r="D2850" s="227" t="s">
        <v>179</v>
      </c>
      <c r="E2850" s="228" t="s">
        <v>2346</v>
      </c>
      <c r="F2850" s="229" t="s">
        <v>2347</v>
      </c>
      <c r="G2850" s="230" t="s">
        <v>252</v>
      </c>
      <c r="H2850" s="231">
        <v>270</v>
      </c>
      <c r="I2850" s="232"/>
      <c r="J2850" s="233">
        <f>ROUND(I2850*H2850,2)</f>
        <v>0</v>
      </c>
      <c r="K2850" s="229" t="s">
        <v>2348</v>
      </c>
      <c r="L2850" s="45"/>
      <c r="M2850" s="234" t="s">
        <v>1</v>
      </c>
      <c r="N2850" s="235" t="s">
        <v>41</v>
      </c>
      <c r="O2850" s="92"/>
      <c r="P2850" s="236">
        <f>O2850*H2850</f>
        <v>0</v>
      </c>
      <c r="Q2850" s="236">
        <v>0</v>
      </c>
      <c r="R2850" s="236">
        <f>Q2850*H2850</f>
        <v>0</v>
      </c>
      <c r="S2850" s="236">
        <v>0</v>
      </c>
      <c r="T2850" s="237">
        <f>S2850*H2850</f>
        <v>0</v>
      </c>
      <c r="U2850" s="39"/>
      <c r="V2850" s="39"/>
      <c r="W2850" s="39"/>
      <c r="X2850" s="39"/>
      <c r="Y2850" s="39"/>
      <c r="Z2850" s="39"/>
      <c r="AA2850" s="39"/>
      <c r="AB2850" s="39"/>
      <c r="AC2850" s="39"/>
      <c r="AD2850" s="39"/>
      <c r="AE2850" s="39"/>
      <c r="AR2850" s="238" t="s">
        <v>324</v>
      </c>
      <c r="AT2850" s="238" t="s">
        <v>179</v>
      </c>
      <c r="AU2850" s="238" t="s">
        <v>85</v>
      </c>
      <c r="AY2850" s="18" t="s">
        <v>176</v>
      </c>
      <c r="BE2850" s="239">
        <f>IF(N2850="základní",J2850,0)</f>
        <v>0</v>
      </c>
      <c r="BF2850" s="239">
        <f>IF(N2850="snížená",J2850,0)</f>
        <v>0</v>
      </c>
      <c r="BG2850" s="239">
        <f>IF(N2850="zákl. přenesená",J2850,0)</f>
        <v>0</v>
      </c>
      <c r="BH2850" s="239">
        <f>IF(N2850="sníž. přenesená",J2850,0)</f>
        <v>0</v>
      </c>
      <c r="BI2850" s="239">
        <f>IF(N2850="nulová",J2850,0)</f>
        <v>0</v>
      </c>
      <c r="BJ2850" s="18" t="s">
        <v>83</v>
      </c>
      <c r="BK2850" s="239">
        <f>ROUND(I2850*H2850,2)</f>
        <v>0</v>
      </c>
      <c r="BL2850" s="18" t="s">
        <v>324</v>
      </c>
      <c r="BM2850" s="238" t="s">
        <v>2349</v>
      </c>
    </row>
    <row r="2851" s="2" customFormat="1">
      <c r="A2851" s="39"/>
      <c r="B2851" s="40"/>
      <c r="C2851" s="41"/>
      <c r="D2851" s="262" t="s">
        <v>194</v>
      </c>
      <c r="E2851" s="41"/>
      <c r="F2851" s="263" t="s">
        <v>2350</v>
      </c>
      <c r="G2851" s="41"/>
      <c r="H2851" s="41"/>
      <c r="I2851" s="264"/>
      <c r="J2851" s="41"/>
      <c r="K2851" s="41"/>
      <c r="L2851" s="45"/>
      <c r="M2851" s="265"/>
      <c r="N2851" s="266"/>
      <c r="O2851" s="92"/>
      <c r="P2851" s="92"/>
      <c r="Q2851" s="92"/>
      <c r="R2851" s="92"/>
      <c r="S2851" s="92"/>
      <c r="T2851" s="93"/>
      <c r="U2851" s="39"/>
      <c r="V2851" s="39"/>
      <c r="W2851" s="39"/>
      <c r="X2851" s="39"/>
      <c r="Y2851" s="39"/>
      <c r="Z2851" s="39"/>
      <c r="AA2851" s="39"/>
      <c r="AB2851" s="39"/>
      <c r="AC2851" s="39"/>
      <c r="AD2851" s="39"/>
      <c r="AE2851" s="39"/>
      <c r="AT2851" s="18" t="s">
        <v>194</v>
      </c>
      <c r="AU2851" s="18" t="s">
        <v>85</v>
      </c>
    </row>
    <row r="2852" s="13" customFormat="1">
      <c r="A2852" s="13"/>
      <c r="B2852" s="240"/>
      <c r="C2852" s="241"/>
      <c r="D2852" s="242" t="s">
        <v>185</v>
      </c>
      <c r="E2852" s="243" t="s">
        <v>1</v>
      </c>
      <c r="F2852" s="244" t="s">
        <v>1228</v>
      </c>
      <c r="G2852" s="241"/>
      <c r="H2852" s="243" t="s">
        <v>1</v>
      </c>
      <c r="I2852" s="245"/>
      <c r="J2852" s="241"/>
      <c r="K2852" s="241"/>
      <c r="L2852" s="246"/>
      <c r="M2852" s="247"/>
      <c r="N2852" s="248"/>
      <c r="O2852" s="248"/>
      <c r="P2852" s="248"/>
      <c r="Q2852" s="248"/>
      <c r="R2852" s="248"/>
      <c r="S2852" s="248"/>
      <c r="T2852" s="24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50" t="s">
        <v>185</v>
      </c>
      <c r="AU2852" s="250" t="s">
        <v>85</v>
      </c>
      <c r="AV2852" s="13" t="s">
        <v>83</v>
      </c>
      <c r="AW2852" s="13" t="s">
        <v>34</v>
      </c>
      <c r="AX2852" s="13" t="s">
        <v>76</v>
      </c>
      <c r="AY2852" s="250" t="s">
        <v>176</v>
      </c>
    </row>
    <row r="2853" s="13" customFormat="1">
      <c r="A2853" s="13"/>
      <c r="B2853" s="240"/>
      <c r="C2853" s="241"/>
      <c r="D2853" s="242" t="s">
        <v>185</v>
      </c>
      <c r="E2853" s="243" t="s">
        <v>1</v>
      </c>
      <c r="F2853" s="244" t="s">
        <v>1263</v>
      </c>
      <c r="G2853" s="241"/>
      <c r="H2853" s="243" t="s">
        <v>1</v>
      </c>
      <c r="I2853" s="245"/>
      <c r="J2853" s="241"/>
      <c r="K2853" s="241"/>
      <c r="L2853" s="246"/>
      <c r="M2853" s="247"/>
      <c r="N2853" s="248"/>
      <c r="O2853" s="248"/>
      <c r="P2853" s="248"/>
      <c r="Q2853" s="248"/>
      <c r="R2853" s="248"/>
      <c r="S2853" s="248"/>
      <c r="T2853" s="249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50" t="s">
        <v>185</v>
      </c>
      <c r="AU2853" s="250" t="s">
        <v>85</v>
      </c>
      <c r="AV2853" s="13" t="s">
        <v>83</v>
      </c>
      <c r="AW2853" s="13" t="s">
        <v>34</v>
      </c>
      <c r="AX2853" s="13" t="s">
        <v>76</v>
      </c>
      <c r="AY2853" s="250" t="s">
        <v>176</v>
      </c>
    </row>
    <row r="2854" s="13" customFormat="1">
      <c r="A2854" s="13"/>
      <c r="B2854" s="240"/>
      <c r="C2854" s="241"/>
      <c r="D2854" s="242" t="s">
        <v>185</v>
      </c>
      <c r="E2854" s="243" t="s">
        <v>1</v>
      </c>
      <c r="F2854" s="244" t="s">
        <v>188</v>
      </c>
      <c r="G2854" s="241"/>
      <c r="H2854" s="243" t="s">
        <v>1</v>
      </c>
      <c r="I2854" s="245"/>
      <c r="J2854" s="241"/>
      <c r="K2854" s="241"/>
      <c r="L2854" s="246"/>
      <c r="M2854" s="247"/>
      <c r="N2854" s="248"/>
      <c r="O2854" s="248"/>
      <c r="P2854" s="248"/>
      <c r="Q2854" s="248"/>
      <c r="R2854" s="248"/>
      <c r="S2854" s="248"/>
      <c r="T2854" s="249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50" t="s">
        <v>185</v>
      </c>
      <c r="AU2854" s="250" t="s">
        <v>85</v>
      </c>
      <c r="AV2854" s="13" t="s">
        <v>83</v>
      </c>
      <c r="AW2854" s="13" t="s">
        <v>34</v>
      </c>
      <c r="AX2854" s="13" t="s">
        <v>76</v>
      </c>
      <c r="AY2854" s="250" t="s">
        <v>176</v>
      </c>
    </row>
    <row r="2855" s="14" customFormat="1">
      <c r="A2855" s="14"/>
      <c r="B2855" s="251"/>
      <c r="C2855" s="252"/>
      <c r="D2855" s="242" t="s">
        <v>185</v>
      </c>
      <c r="E2855" s="253" t="s">
        <v>1</v>
      </c>
      <c r="F2855" s="254" t="s">
        <v>1857</v>
      </c>
      <c r="G2855" s="252"/>
      <c r="H2855" s="255">
        <v>270</v>
      </c>
      <c r="I2855" s="256"/>
      <c r="J2855" s="252"/>
      <c r="K2855" s="252"/>
      <c r="L2855" s="257"/>
      <c r="M2855" s="258"/>
      <c r="N2855" s="259"/>
      <c r="O2855" s="259"/>
      <c r="P2855" s="259"/>
      <c r="Q2855" s="259"/>
      <c r="R2855" s="259"/>
      <c r="S2855" s="259"/>
      <c r="T2855" s="260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61" t="s">
        <v>185</v>
      </c>
      <c r="AU2855" s="261" t="s">
        <v>85</v>
      </c>
      <c r="AV2855" s="14" t="s">
        <v>85</v>
      </c>
      <c r="AW2855" s="14" t="s">
        <v>34</v>
      </c>
      <c r="AX2855" s="14" t="s">
        <v>76</v>
      </c>
      <c r="AY2855" s="261" t="s">
        <v>176</v>
      </c>
    </row>
    <row r="2856" s="16" customFormat="1">
      <c r="A2856" s="16"/>
      <c r="B2856" s="278"/>
      <c r="C2856" s="279"/>
      <c r="D2856" s="242" t="s">
        <v>185</v>
      </c>
      <c r="E2856" s="280" t="s">
        <v>1</v>
      </c>
      <c r="F2856" s="281" t="s">
        <v>307</v>
      </c>
      <c r="G2856" s="279"/>
      <c r="H2856" s="282">
        <v>270</v>
      </c>
      <c r="I2856" s="283"/>
      <c r="J2856" s="279"/>
      <c r="K2856" s="279"/>
      <c r="L2856" s="284"/>
      <c r="M2856" s="285"/>
      <c r="N2856" s="286"/>
      <c r="O2856" s="286"/>
      <c r="P2856" s="286"/>
      <c r="Q2856" s="286"/>
      <c r="R2856" s="286"/>
      <c r="S2856" s="286"/>
      <c r="T2856" s="287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T2856" s="288" t="s">
        <v>185</v>
      </c>
      <c r="AU2856" s="288" t="s">
        <v>85</v>
      </c>
      <c r="AV2856" s="16" t="s">
        <v>183</v>
      </c>
      <c r="AW2856" s="16" t="s">
        <v>34</v>
      </c>
      <c r="AX2856" s="16" t="s">
        <v>83</v>
      </c>
      <c r="AY2856" s="288" t="s">
        <v>176</v>
      </c>
    </row>
    <row r="2857" s="2" customFormat="1" ht="24.15" customHeight="1">
      <c r="A2857" s="39"/>
      <c r="B2857" s="40"/>
      <c r="C2857" s="289" t="s">
        <v>2351</v>
      </c>
      <c r="D2857" s="289" t="s">
        <v>547</v>
      </c>
      <c r="E2857" s="290" t="s">
        <v>2352</v>
      </c>
      <c r="F2857" s="291" t="s">
        <v>2353</v>
      </c>
      <c r="G2857" s="292" t="s">
        <v>252</v>
      </c>
      <c r="H2857" s="293">
        <v>270</v>
      </c>
      <c r="I2857" s="294"/>
      <c r="J2857" s="295">
        <f>ROUND(I2857*H2857,2)</f>
        <v>0</v>
      </c>
      <c r="K2857" s="291" t="s">
        <v>2348</v>
      </c>
      <c r="L2857" s="296"/>
      <c r="M2857" s="297" t="s">
        <v>1</v>
      </c>
      <c r="N2857" s="298" t="s">
        <v>41</v>
      </c>
      <c r="O2857" s="92"/>
      <c r="P2857" s="236">
        <f>O2857*H2857</f>
        <v>0</v>
      </c>
      <c r="Q2857" s="236">
        <v>0</v>
      </c>
      <c r="R2857" s="236">
        <f>Q2857*H2857</f>
        <v>0</v>
      </c>
      <c r="S2857" s="236">
        <v>0</v>
      </c>
      <c r="T2857" s="237">
        <f>S2857*H2857</f>
        <v>0</v>
      </c>
      <c r="U2857" s="39"/>
      <c r="V2857" s="39"/>
      <c r="W2857" s="39"/>
      <c r="X2857" s="39"/>
      <c r="Y2857" s="39"/>
      <c r="Z2857" s="39"/>
      <c r="AA2857" s="39"/>
      <c r="AB2857" s="39"/>
      <c r="AC2857" s="39"/>
      <c r="AD2857" s="39"/>
      <c r="AE2857" s="39"/>
      <c r="AR2857" s="238" t="s">
        <v>540</v>
      </c>
      <c r="AT2857" s="238" t="s">
        <v>547</v>
      </c>
      <c r="AU2857" s="238" t="s">
        <v>85</v>
      </c>
      <c r="AY2857" s="18" t="s">
        <v>176</v>
      </c>
      <c r="BE2857" s="239">
        <f>IF(N2857="základní",J2857,0)</f>
        <v>0</v>
      </c>
      <c r="BF2857" s="239">
        <f>IF(N2857="snížená",J2857,0)</f>
        <v>0</v>
      </c>
      <c r="BG2857" s="239">
        <f>IF(N2857="zákl. přenesená",J2857,0)</f>
        <v>0</v>
      </c>
      <c r="BH2857" s="239">
        <f>IF(N2857="sníž. přenesená",J2857,0)</f>
        <v>0</v>
      </c>
      <c r="BI2857" s="239">
        <f>IF(N2857="nulová",J2857,0)</f>
        <v>0</v>
      </c>
      <c r="BJ2857" s="18" t="s">
        <v>83</v>
      </c>
      <c r="BK2857" s="239">
        <f>ROUND(I2857*H2857,2)</f>
        <v>0</v>
      </c>
      <c r="BL2857" s="18" t="s">
        <v>324</v>
      </c>
      <c r="BM2857" s="238" t="s">
        <v>2354</v>
      </c>
    </row>
    <row r="2858" s="2" customFormat="1" ht="16.5" customHeight="1">
      <c r="A2858" s="39"/>
      <c r="B2858" s="40"/>
      <c r="C2858" s="227" t="s">
        <v>2355</v>
      </c>
      <c r="D2858" s="227" t="s">
        <v>179</v>
      </c>
      <c r="E2858" s="228" t="s">
        <v>2356</v>
      </c>
      <c r="F2858" s="229" t="s">
        <v>2357</v>
      </c>
      <c r="G2858" s="230" t="s">
        <v>243</v>
      </c>
      <c r="H2858" s="231">
        <v>203.97499999999999</v>
      </c>
      <c r="I2858" s="232"/>
      <c r="J2858" s="233">
        <f>ROUND(I2858*H2858,2)</f>
        <v>0</v>
      </c>
      <c r="K2858" s="229" t="s">
        <v>225</v>
      </c>
      <c r="L2858" s="45"/>
      <c r="M2858" s="234" t="s">
        <v>1</v>
      </c>
      <c r="N2858" s="235" t="s">
        <v>41</v>
      </c>
      <c r="O2858" s="92"/>
      <c r="P2858" s="236">
        <f>O2858*H2858</f>
        <v>0</v>
      </c>
      <c r="Q2858" s="236">
        <v>0</v>
      </c>
      <c r="R2858" s="236">
        <f>Q2858*H2858</f>
        <v>0</v>
      </c>
      <c r="S2858" s="236">
        <v>3.0000000000000001E-05</v>
      </c>
      <c r="T2858" s="237">
        <f>S2858*H2858</f>
        <v>0.0061192499999999997</v>
      </c>
      <c r="U2858" s="39"/>
      <c r="V2858" s="39"/>
      <c r="W2858" s="39"/>
      <c r="X2858" s="39"/>
      <c r="Y2858" s="39"/>
      <c r="Z2858" s="39"/>
      <c r="AA2858" s="39"/>
      <c r="AB2858" s="39"/>
      <c r="AC2858" s="39"/>
      <c r="AD2858" s="39"/>
      <c r="AE2858" s="39"/>
      <c r="AR2858" s="238" t="s">
        <v>324</v>
      </c>
      <c r="AT2858" s="238" t="s">
        <v>179</v>
      </c>
      <c r="AU2858" s="238" t="s">
        <v>85</v>
      </c>
      <c r="AY2858" s="18" t="s">
        <v>176</v>
      </c>
      <c r="BE2858" s="239">
        <f>IF(N2858="základní",J2858,0)</f>
        <v>0</v>
      </c>
      <c r="BF2858" s="239">
        <f>IF(N2858="snížená",J2858,0)</f>
        <v>0</v>
      </c>
      <c r="BG2858" s="239">
        <f>IF(N2858="zákl. přenesená",J2858,0)</f>
        <v>0</v>
      </c>
      <c r="BH2858" s="239">
        <f>IF(N2858="sníž. přenesená",J2858,0)</f>
        <v>0</v>
      </c>
      <c r="BI2858" s="239">
        <f>IF(N2858="nulová",J2858,0)</f>
        <v>0</v>
      </c>
      <c r="BJ2858" s="18" t="s">
        <v>83</v>
      </c>
      <c r="BK2858" s="239">
        <f>ROUND(I2858*H2858,2)</f>
        <v>0</v>
      </c>
      <c r="BL2858" s="18" t="s">
        <v>324</v>
      </c>
      <c r="BM2858" s="238" t="s">
        <v>2358</v>
      </c>
    </row>
    <row r="2859" s="2" customFormat="1">
      <c r="A2859" s="39"/>
      <c r="B2859" s="40"/>
      <c r="C2859" s="41"/>
      <c r="D2859" s="262" t="s">
        <v>194</v>
      </c>
      <c r="E2859" s="41"/>
      <c r="F2859" s="263" t="s">
        <v>2359</v>
      </c>
      <c r="G2859" s="41"/>
      <c r="H2859" s="41"/>
      <c r="I2859" s="264"/>
      <c r="J2859" s="41"/>
      <c r="K2859" s="41"/>
      <c r="L2859" s="45"/>
      <c r="M2859" s="265"/>
      <c r="N2859" s="266"/>
      <c r="O2859" s="92"/>
      <c r="P2859" s="92"/>
      <c r="Q2859" s="92"/>
      <c r="R2859" s="92"/>
      <c r="S2859" s="92"/>
      <c r="T2859" s="93"/>
      <c r="U2859" s="39"/>
      <c r="V2859" s="39"/>
      <c r="W2859" s="39"/>
      <c r="X2859" s="39"/>
      <c r="Y2859" s="39"/>
      <c r="Z2859" s="39"/>
      <c r="AA2859" s="39"/>
      <c r="AB2859" s="39"/>
      <c r="AC2859" s="39"/>
      <c r="AD2859" s="39"/>
      <c r="AE2859" s="39"/>
      <c r="AT2859" s="18" t="s">
        <v>194</v>
      </c>
      <c r="AU2859" s="18" t="s">
        <v>85</v>
      </c>
    </row>
    <row r="2860" s="13" customFormat="1">
      <c r="A2860" s="13"/>
      <c r="B2860" s="240"/>
      <c r="C2860" s="241"/>
      <c r="D2860" s="242" t="s">
        <v>185</v>
      </c>
      <c r="E2860" s="243" t="s">
        <v>1</v>
      </c>
      <c r="F2860" s="244" t="s">
        <v>1228</v>
      </c>
      <c r="G2860" s="241"/>
      <c r="H2860" s="243" t="s">
        <v>1</v>
      </c>
      <c r="I2860" s="245"/>
      <c r="J2860" s="241"/>
      <c r="K2860" s="241"/>
      <c r="L2860" s="246"/>
      <c r="M2860" s="247"/>
      <c r="N2860" s="248"/>
      <c r="O2860" s="248"/>
      <c r="P2860" s="248"/>
      <c r="Q2860" s="248"/>
      <c r="R2860" s="248"/>
      <c r="S2860" s="248"/>
      <c r="T2860" s="24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50" t="s">
        <v>185</v>
      </c>
      <c r="AU2860" s="250" t="s">
        <v>85</v>
      </c>
      <c r="AV2860" s="13" t="s">
        <v>83</v>
      </c>
      <c r="AW2860" s="13" t="s">
        <v>34</v>
      </c>
      <c r="AX2860" s="13" t="s">
        <v>76</v>
      </c>
      <c r="AY2860" s="250" t="s">
        <v>176</v>
      </c>
    </row>
    <row r="2861" s="13" customFormat="1">
      <c r="A2861" s="13"/>
      <c r="B2861" s="240"/>
      <c r="C2861" s="241"/>
      <c r="D2861" s="242" t="s">
        <v>185</v>
      </c>
      <c r="E2861" s="243" t="s">
        <v>1</v>
      </c>
      <c r="F2861" s="244" t="s">
        <v>1263</v>
      </c>
      <c r="G2861" s="241"/>
      <c r="H2861" s="243" t="s">
        <v>1</v>
      </c>
      <c r="I2861" s="245"/>
      <c r="J2861" s="241"/>
      <c r="K2861" s="241"/>
      <c r="L2861" s="246"/>
      <c r="M2861" s="247"/>
      <c r="N2861" s="248"/>
      <c r="O2861" s="248"/>
      <c r="P2861" s="248"/>
      <c r="Q2861" s="248"/>
      <c r="R2861" s="248"/>
      <c r="S2861" s="248"/>
      <c r="T2861" s="24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50" t="s">
        <v>185</v>
      </c>
      <c r="AU2861" s="250" t="s">
        <v>85</v>
      </c>
      <c r="AV2861" s="13" t="s">
        <v>83</v>
      </c>
      <c r="AW2861" s="13" t="s">
        <v>34</v>
      </c>
      <c r="AX2861" s="13" t="s">
        <v>76</v>
      </c>
      <c r="AY2861" s="250" t="s">
        <v>176</v>
      </c>
    </row>
    <row r="2862" s="13" customFormat="1">
      <c r="A2862" s="13"/>
      <c r="B2862" s="240"/>
      <c r="C2862" s="241"/>
      <c r="D2862" s="242" t="s">
        <v>185</v>
      </c>
      <c r="E2862" s="243" t="s">
        <v>1</v>
      </c>
      <c r="F2862" s="244" t="s">
        <v>188</v>
      </c>
      <c r="G2862" s="241"/>
      <c r="H2862" s="243" t="s">
        <v>1</v>
      </c>
      <c r="I2862" s="245"/>
      <c r="J2862" s="241"/>
      <c r="K2862" s="241"/>
      <c r="L2862" s="246"/>
      <c r="M2862" s="247"/>
      <c r="N2862" s="248"/>
      <c r="O2862" s="248"/>
      <c r="P2862" s="248"/>
      <c r="Q2862" s="248"/>
      <c r="R2862" s="248"/>
      <c r="S2862" s="248"/>
      <c r="T2862" s="24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50" t="s">
        <v>185</v>
      </c>
      <c r="AU2862" s="250" t="s">
        <v>85</v>
      </c>
      <c r="AV2862" s="13" t="s">
        <v>83</v>
      </c>
      <c r="AW2862" s="13" t="s">
        <v>34</v>
      </c>
      <c r="AX2862" s="13" t="s">
        <v>76</v>
      </c>
      <c r="AY2862" s="250" t="s">
        <v>176</v>
      </c>
    </row>
    <row r="2863" s="14" customFormat="1">
      <c r="A2863" s="14"/>
      <c r="B2863" s="251"/>
      <c r="C2863" s="252"/>
      <c r="D2863" s="242" t="s">
        <v>185</v>
      </c>
      <c r="E2863" s="253" t="s">
        <v>1</v>
      </c>
      <c r="F2863" s="254" t="s">
        <v>2360</v>
      </c>
      <c r="G2863" s="252"/>
      <c r="H2863" s="255">
        <v>407.94999999999999</v>
      </c>
      <c r="I2863" s="256"/>
      <c r="J2863" s="252"/>
      <c r="K2863" s="252"/>
      <c r="L2863" s="257"/>
      <c r="M2863" s="258"/>
      <c r="N2863" s="259"/>
      <c r="O2863" s="259"/>
      <c r="P2863" s="259"/>
      <c r="Q2863" s="259"/>
      <c r="R2863" s="259"/>
      <c r="S2863" s="259"/>
      <c r="T2863" s="260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61" t="s">
        <v>185</v>
      </c>
      <c r="AU2863" s="261" t="s">
        <v>85</v>
      </c>
      <c r="AV2863" s="14" t="s">
        <v>85</v>
      </c>
      <c r="AW2863" s="14" t="s">
        <v>34</v>
      </c>
      <c r="AX2863" s="14" t="s">
        <v>76</v>
      </c>
      <c r="AY2863" s="261" t="s">
        <v>176</v>
      </c>
    </row>
    <row r="2864" s="16" customFormat="1">
      <c r="A2864" s="16"/>
      <c r="B2864" s="278"/>
      <c r="C2864" s="279"/>
      <c r="D2864" s="242" t="s">
        <v>185</v>
      </c>
      <c r="E2864" s="280" t="s">
        <v>1</v>
      </c>
      <c r="F2864" s="281" t="s">
        <v>307</v>
      </c>
      <c r="G2864" s="279"/>
      <c r="H2864" s="282">
        <v>407.94999999999999</v>
      </c>
      <c r="I2864" s="283"/>
      <c r="J2864" s="279"/>
      <c r="K2864" s="279"/>
      <c r="L2864" s="284"/>
      <c r="M2864" s="285"/>
      <c r="N2864" s="286"/>
      <c r="O2864" s="286"/>
      <c r="P2864" s="286"/>
      <c r="Q2864" s="286"/>
      <c r="R2864" s="286"/>
      <c r="S2864" s="286"/>
      <c r="T2864" s="287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T2864" s="288" t="s">
        <v>185</v>
      </c>
      <c r="AU2864" s="288" t="s">
        <v>85</v>
      </c>
      <c r="AV2864" s="16" t="s">
        <v>183</v>
      </c>
      <c r="AW2864" s="16" t="s">
        <v>34</v>
      </c>
      <c r="AX2864" s="16" t="s">
        <v>83</v>
      </c>
      <c r="AY2864" s="288" t="s">
        <v>176</v>
      </c>
    </row>
    <row r="2865" s="14" customFormat="1">
      <c r="A2865" s="14"/>
      <c r="B2865" s="251"/>
      <c r="C2865" s="252"/>
      <c r="D2865" s="242" t="s">
        <v>185</v>
      </c>
      <c r="E2865" s="252"/>
      <c r="F2865" s="254" t="s">
        <v>2361</v>
      </c>
      <c r="G2865" s="252"/>
      <c r="H2865" s="255">
        <v>203.97499999999999</v>
      </c>
      <c r="I2865" s="256"/>
      <c r="J2865" s="252"/>
      <c r="K2865" s="252"/>
      <c r="L2865" s="257"/>
      <c r="M2865" s="258"/>
      <c r="N2865" s="259"/>
      <c r="O2865" s="259"/>
      <c r="P2865" s="259"/>
      <c r="Q2865" s="259"/>
      <c r="R2865" s="259"/>
      <c r="S2865" s="259"/>
      <c r="T2865" s="260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61" t="s">
        <v>185</v>
      </c>
      <c r="AU2865" s="261" t="s">
        <v>85</v>
      </c>
      <c r="AV2865" s="14" t="s">
        <v>85</v>
      </c>
      <c r="AW2865" s="14" t="s">
        <v>4</v>
      </c>
      <c r="AX2865" s="14" t="s">
        <v>83</v>
      </c>
      <c r="AY2865" s="261" t="s">
        <v>176</v>
      </c>
    </row>
    <row r="2866" s="2" customFormat="1" ht="16.5" customHeight="1">
      <c r="A2866" s="39"/>
      <c r="B2866" s="40"/>
      <c r="C2866" s="289" t="s">
        <v>2362</v>
      </c>
      <c r="D2866" s="289" t="s">
        <v>547</v>
      </c>
      <c r="E2866" s="290" t="s">
        <v>2363</v>
      </c>
      <c r="F2866" s="291" t="s">
        <v>2364</v>
      </c>
      <c r="G2866" s="292" t="s">
        <v>243</v>
      </c>
      <c r="H2866" s="293">
        <v>469.14299999999997</v>
      </c>
      <c r="I2866" s="294"/>
      <c r="J2866" s="295">
        <f>ROUND(I2866*H2866,2)</f>
        <v>0</v>
      </c>
      <c r="K2866" s="291" t="s">
        <v>225</v>
      </c>
      <c r="L2866" s="296"/>
      <c r="M2866" s="297" t="s">
        <v>1</v>
      </c>
      <c r="N2866" s="298" t="s">
        <v>41</v>
      </c>
      <c r="O2866" s="92"/>
      <c r="P2866" s="236">
        <f>O2866*H2866</f>
        <v>0</v>
      </c>
      <c r="Q2866" s="236">
        <v>2.0000000000000002E-05</v>
      </c>
      <c r="R2866" s="236">
        <f>Q2866*H2866</f>
        <v>0.0093828599999999998</v>
      </c>
      <c r="S2866" s="236">
        <v>0</v>
      </c>
      <c r="T2866" s="237">
        <f>S2866*H2866</f>
        <v>0</v>
      </c>
      <c r="U2866" s="39"/>
      <c r="V2866" s="39"/>
      <c r="W2866" s="39"/>
      <c r="X2866" s="39"/>
      <c r="Y2866" s="39"/>
      <c r="Z2866" s="39"/>
      <c r="AA2866" s="39"/>
      <c r="AB2866" s="39"/>
      <c r="AC2866" s="39"/>
      <c r="AD2866" s="39"/>
      <c r="AE2866" s="39"/>
      <c r="AR2866" s="238" t="s">
        <v>540</v>
      </c>
      <c r="AT2866" s="238" t="s">
        <v>547</v>
      </c>
      <c r="AU2866" s="238" t="s">
        <v>85</v>
      </c>
      <c r="AY2866" s="18" t="s">
        <v>176</v>
      </c>
      <c r="BE2866" s="239">
        <f>IF(N2866="základní",J2866,0)</f>
        <v>0</v>
      </c>
      <c r="BF2866" s="239">
        <f>IF(N2866="snížená",J2866,0)</f>
        <v>0</v>
      </c>
      <c r="BG2866" s="239">
        <f>IF(N2866="zákl. přenesená",J2866,0)</f>
        <v>0</v>
      </c>
      <c r="BH2866" s="239">
        <f>IF(N2866="sníž. přenesená",J2866,0)</f>
        <v>0</v>
      </c>
      <c r="BI2866" s="239">
        <f>IF(N2866="nulová",J2866,0)</f>
        <v>0</v>
      </c>
      <c r="BJ2866" s="18" t="s">
        <v>83</v>
      </c>
      <c r="BK2866" s="239">
        <f>ROUND(I2866*H2866,2)</f>
        <v>0</v>
      </c>
      <c r="BL2866" s="18" t="s">
        <v>324</v>
      </c>
      <c r="BM2866" s="238" t="s">
        <v>2365</v>
      </c>
    </row>
    <row r="2867" s="14" customFormat="1">
      <c r="A2867" s="14"/>
      <c r="B2867" s="251"/>
      <c r="C2867" s="252"/>
      <c r="D2867" s="242" t="s">
        <v>185</v>
      </c>
      <c r="E2867" s="252"/>
      <c r="F2867" s="254" t="s">
        <v>2366</v>
      </c>
      <c r="G2867" s="252"/>
      <c r="H2867" s="255">
        <v>469.14299999999997</v>
      </c>
      <c r="I2867" s="256"/>
      <c r="J2867" s="252"/>
      <c r="K2867" s="252"/>
      <c r="L2867" s="257"/>
      <c r="M2867" s="258"/>
      <c r="N2867" s="259"/>
      <c r="O2867" s="259"/>
      <c r="P2867" s="259"/>
      <c r="Q2867" s="259"/>
      <c r="R2867" s="259"/>
      <c r="S2867" s="259"/>
      <c r="T2867" s="260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61" t="s">
        <v>185</v>
      </c>
      <c r="AU2867" s="261" t="s">
        <v>85</v>
      </c>
      <c r="AV2867" s="14" t="s">
        <v>85</v>
      </c>
      <c r="AW2867" s="14" t="s">
        <v>4</v>
      </c>
      <c r="AX2867" s="14" t="s">
        <v>83</v>
      </c>
      <c r="AY2867" s="261" t="s">
        <v>176</v>
      </c>
    </row>
    <row r="2868" s="2" customFormat="1" ht="16.5" customHeight="1">
      <c r="A2868" s="39"/>
      <c r="B2868" s="40"/>
      <c r="C2868" s="289" t="s">
        <v>2367</v>
      </c>
      <c r="D2868" s="289" t="s">
        <v>547</v>
      </c>
      <c r="E2868" s="290" t="s">
        <v>2368</v>
      </c>
      <c r="F2868" s="291" t="s">
        <v>2369</v>
      </c>
      <c r="G2868" s="292" t="s">
        <v>252</v>
      </c>
      <c r="H2868" s="293">
        <v>346.75799999999998</v>
      </c>
      <c r="I2868" s="294"/>
      <c r="J2868" s="295">
        <f>ROUND(I2868*H2868,2)</f>
        <v>0</v>
      </c>
      <c r="K2868" s="291" t="s">
        <v>225</v>
      </c>
      <c r="L2868" s="296"/>
      <c r="M2868" s="297" t="s">
        <v>1</v>
      </c>
      <c r="N2868" s="298" t="s">
        <v>41</v>
      </c>
      <c r="O2868" s="92"/>
      <c r="P2868" s="236">
        <f>O2868*H2868</f>
        <v>0</v>
      </c>
      <c r="Q2868" s="236">
        <v>1.0000000000000001E-05</v>
      </c>
      <c r="R2868" s="236">
        <f>Q2868*H2868</f>
        <v>0.0034675800000000001</v>
      </c>
      <c r="S2868" s="236">
        <v>0</v>
      </c>
      <c r="T2868" s="237">
        <f>S2868*H2868</f>
        <v>0</v>
      </c>
      <c r="U2868" s="39"/>
      <c r="V2868" s="39"/>
      <c r="W2868" s="39"/>
      <c r="X2868" s="39"/>
      <c r="Y2868" s="39"/>
      <c r="Z2868" s="39"/>
      <c r="AA2868" s="39"/>
      <c r="AB2868" s="39"/>
      <c r="AC2868" s="39"/>
      <c r="AD2868" s="39"/>
      <c r="AE2868" s="39"/>
      <c r="AR2868" s="238" t="s">
        <v>540</v>
      </c>
      <c r="AT2868" s="238" t="s">
        <v>547</v>
      </c>
      <c r="AU2868" s="238" t="s">
        <v>85</v>
      </c>
      <c r="AY2868" s="18" t="s">
        <v>176</v>
      </c>
      <c r="BE2868" s="239">
        <f>IF(N2868="základní",J2868,0)</f>
        <v>0</v>
      </c>
      <c r="BF2868" s="239">
        <f>IF(N2868="snížená",J2868,0)</f>
        <v>0</v>
      </c>
      <c r="BG2868" s="239">
        <f>IF(N2868="zákl. přenesená",J2868,0)</f>
        <v>0</v>
      </c>
      <c r="BH2868" s="239">
        <f>IF(N2868="sníž. přenesená",J2868,0)</f>
        <v>0</v>
      </c>
      <c r="BI2868" s="239">
        <f>IF(N2868="nulová",J2868,0)</f>
        <v>0</v>
      </c>
      <c r="BJ2868" s="18" t="s">
        <v>83</v>
      </c>
      <c r="BK2868" s="239">
        <f>ROUND(I2868*H2868,2)</f>
        <v>0</v>
      </c>
      <c r="BL2868" s="18" t="s">
        <v>324</v>
      </c>
      <c r="BM2868" s="238" t="s">
        <v>2370</v>
      </c>
    </row>
    <row r="2869" s="14" customFormat="1">
      <c r="A2869" s="14"/>
      <c r="B2869" s="251"/>
      <c r="C2869" s="252"/>
      <c r="D2869" s="242" t="s">
        <v>185</v>
      </c>
      <c r="E2869" s="252"/>
      <c r="F2869" s="254" t="s">
        <v>2371</v>
      </c>
      <c r="G2869" s="252"/>
      <c r="H2869" s="255">
        <v>346.75799999999998</v>
      </c>
      <c r="I2869" s="256"/>
      <c r="J2869" s="252"/>
      <c r="K2869" s="252"/>
      <c r="L2869" s="257"/>
      <c r="M2869" s="258"/>
      <c r="N2869" s="259"/>
      <c r="O2869" s="259"/>
      <c r="P2869" s="259"/>
      <c r="Q2869" s="259"/>
      <c r="R2869" s="259"/>
      <c r="S2869" s="259"/>
      <c r="T2869" s="260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61" t="s">
        <v>185</v>
      </c>
      <c r="AU2869" s="261" t="s">
        <v>85</v>
      </c>
      <c r="AV2869" s="14" t="s">
        <v>85</v>
      </c>
      <c r="AW2869" s="14" t="s">
        <v>4</v>
      </c>
      <c r="AX2869" s="14" t="s">
        <v>83</v>
      </c>
      <c r="AY2869" s="261" t="s">
        <v>176</v>
      </c>
    </row>
    <row r="2870" s="2" customFormat="1" ht="21.75" customHeight="1">
      <c r="A2870" s="39"/>
      <c r="B2870" s="40"/>
      <c r="C2870" s="227" t="s">
        <v>2372</v>
      </c>
      <c r="D2870" s="227" t="s">
        <v>179</v>
      </c>
      <c r="E2870" s="228" t="s">
        <v>2373</v>
      </c>
      <c r="F2870" s="229" t="s">
        <v>2374</v>
      </c>
      <c r="G2870" s="230" t="s">
        <v>243</v>
      </c>
      <c r="H2870" s="231">
        <v>126.589</v>
      </c>
      <c r="I2870" s="232"/>
      <c r="J2870" s="233">
        <f>ROUND(I2870*H2870,2)</f>
        <v>0</v>
      </c>
      <c r="K2870" s="229" t="s">
        <v>2348</v>
      </c>
      <c r="L2870" s="45"/>
      <c r="M2870" s="234" t="s">
        <v>1</v>
      </c>
      <c r="N2870" s="235" t="s">
        <v>41</v>
      </c>
      <c r="O2870" s="92"/>
      <c r="P2870" s="236">
        <f>O2870*H2870</f>
        <v>0</v>
      </c>
      <c r="Q2870" s="236">
        <v>0</v>
      </c>
      <c r="R2870" s="236">
        <f>Q2870*H2870</f>
        <v>0</v>
      </c>
      <c r="S2870" s="236">
        <v>0</v>
      </c>
      <c r="T2870" s="237">
        <f>S2870*H2870</f>
        <v>0</v>
      </c>
      <c r="U2870" s="39"/>
      <c r="V2870" s="39"/>
      <c r="W2870" s="39"/>
      <c r="X2870" s="39"/>
      <c r="Y2870" s="39"/>
      <c r="Z2870" s="39"/>
      <c r="AA2870" s="39"/>
      <c r="AB2870" s="39"/>
      <c r="AC2870" s="39"/>
      <c r="AD2870" s="39"/>
      <c r="AE2870" s="39"/>
      <c r="AR2870" s="238" t="s">
        <v>324</v>
      </c>
      <c r="AT2870" s="238" t="s">
        <v>179</v>
      </c>
      <c r="AU2870" s="238" t="s">
        <v>85</v>
      </c>
      <c r="AY2870" s="18" t="s">
        <v>176</v>
      </c>
      <c r="BE2870" s="239">
        <f>IF(N2870="základní",J2870,0)</f>
        <v>0</v>
      </c>
      <c r="BF2870" s="239">
        <f>IF(N2870="snížená",J2870,0)</f>
        <v>0</v>
      </c>
      <c r="BG2870" s="239">
        <f>IF(N2870="zákl. přenesená",J2870,0)</f>
        <v>0</v>
      </c>
      <c r="BH2870" s="239">
        <f>IF(N2870="sníž. přenesená",J2870,0)</f>
        <v>0</v>
      </c>
      <c r="BI2870" s="239">
        <f>IF(N2870="nulová",J2870,0)</f>
        <v>0</v>
      </c>
      <c r="BJ2870" s="18" t="s">
        <v>83</v>
      </c>
      <c r="BK2870" s="239">
        <f>ROUND(I2870*H2870,2)</f>
        <v>0</v>
      </c>
      <c r="BL2870" s="18" t="s">
        <v>324</v>
      </c>
      <c r="BM2870" s="238" t="s">
        <v>2375</v>
      </c>
    </row>
    <row r="2871" s="2" customFormat="1">
      <c r="A2871" s="39"/>
      <c r="B2871" s="40"/>
      <c r="C2871" s="41"/>
      <c r="D2871" s="262" t="s">
        <v>194</v>
      </c>
      <c r="E2871" s="41"/>
      <c r="F2871" s="263" t="s">
        <v>2376</v>
      </c>
      <c r="G2871" s="41"/>
      <c r="H2871" s="41"/>
      <c r="I2871" s="264"/>
      <c r="J2871" s="41"/>
      <c r="K2871" s="41"/>
      <c r="L2871" s="45"/>
      <c r="M2871" s="265"/>
      <c r="N2871" s="266"/>
      <c r="O2871" s="92"/>
      <c r="P2871" s="92"/>
      <c r="Q2871" s="92"/>
      <c r="R2871" s="92"/>
      <c r="S2871" s="92"/>
      <c r="T2871" s="93"/>
      <c r="U2871" s="39"/>
      <c r="V2871" s="39"/>
      <c r="W2871" s="39"/>
      <c r="X2871" s="39"/>
      <c r="Y2871" s="39"/>
      <c r="Z2871" s="39"/>
      <c r="AA2871" s="39"/>
      <c r="AB2871" s="39"/>
      <c r="AC2871" s="39"/>
      <c r="AD2871" s="39"/>
      <c r="AE2871" s="39"/>
      <c r="AT2871" s="18" t="s">
        <v>194</v>
      </c>
      <c r="AU2871" s="18" t="s">
        <v>85</v>
      </c>
    </row>
    <row r="2872" s="13" customFormat="1">
      <c r="A2872" s="13"/>
      <c r="B2872" s="240"/>
      <c r="C2872" s="241"/>
      <c r="D2872" s="242" t="s">
        <v>185</v>
      </c>
      <c r="E2872" s="243" t="s">
        <v>1</v>
      </c>
      <c r="F2872" s="244" t="s">
        <v>1228</v>
      </c>
      <c r="G2872" s="241"/>
      <c r="H2872" s="243" t="s">
        <v>1</v>
      </c>
      <c r="I2872" s="245"/>
      <c r="J2872" s="241"/>
      <c r="K2872" s="241"/>
      <c r="L2872" s="246"/>
      <c r="M2872" s="247"/>
      <c r="N2872" s="248"/>
      <c r="O2872" s="248"/>
      <c r="P2872" s="248"/>
      <c r="Q2872" s="248"/>
      <c r="R2872" s="248"/>
      <c r="S2872" s="248"/>
      <c r="T2872" s="24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50" t="s">
        <v>185</v>
      </c>
      <c r="AU2872" s="250" t="s">
        <v>85</v>
      </c>
      <c r="AV2872" s="13" t="s">
        <v>83</v>
      </c>
      <c r="AW2872" s="13" t="s">
        <v>34</v>
      </c>
      <c r="AX2872" s="13" t="s">
        <v>76</v>
      </c>
      <c r="AY2872" s="250" t="s">
        <v>176</v>
      </c>
    </row>
    <row r="2873" s="13" customFormat="1">
      <c r="A2873" s="13"/>
      <c r="B2873" s="240"/>
      <c r="C2873" s="241"/>
      <c r="D2873" s="242" t="s">
        <v>185</v>
      </c>
      <c r="E2873" s="243" t="s">
        <v>1</v>
      </c>
      <c r="F2873" s="244" t="s">
        <v>1263</v>
      </c>
      <c r="G2873" s="241"/>
      <c r="H2873" s="243" t="s">
        <v>1</v>
      </c>
      <c r="I2873" s="245"/>
      <c r="J2873" s="241"/>
      <c r="K2873" s="241"/>
      <c r="L2873" s="246"/>
      <c r="M2873" s="247"/>
      <c r="N2873" s="248"/>
      <c r="O2873" s="248"/>
      <c r="P2873" s="248"/>
      <c r="Q2873" s="248"/>
      <c r="R2873" s="248"/>
      <c r="S2873" s="248"/>
      <c r="T2873" s="249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50" t="s">
        <v>185</v>
      </c>
      <c r="AU2873" s="250" t="s">
        <v>85</v>
      </c>
      <c r="AV2873" s="13" t="s">
        <v>83</v>
      </c>
      <c r="AW2873" s="13" t="s">
        <v>34</v>
      </c>
      <c r="AX2873" s="13" t="s">
        <v>76</v>
      </c>
      <c r="AY2873" s="250" t="s">
        <v>176</v>
      </c>
    </row>
    <row r="2874" s="13" customFormat="1">
      <c r="A2874" s="13"/>
      <c r="B2874" s="240"/>
      <c r="C2874" s="241"/>
      <c r="D2874" s="242" t="s">
        <v>185</v>
      </c>
      <c r="E2874" s="243" t="s">
        <v>1</v>
      </c>
      <c r="F2874" s="244" t="s">
        <v>188</v>
      </c>
      <c r="G2874" s="241"/>
      <c r="H2874" s="243" t="s">
        <v>1</v>
      </c>
      <c r="I2874" s="245"/>
      <c r="J2874" s="241"/>
      <c r="K2874" s="241"/>
      <c r="L2874" s="246"/>
      <c r="M2874" s="247"/>
      <c r="N2874" s="248"/>
      <c r="O2874" s="248"/>
      <c r="P2874" s="248"/>
      <c r="Q2874" s="248"/>
      <c r="R2874" s="248"/>
      <c r="S2874" s="248"/>
      <c r="T2874" s="24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50" t="s">
        <v>185</v>
      </c>
      <c r="AU2874" s="250" t="s">
        <v>85</v>
      </c>
      <c r="AV2874" s="13" t="s">
        <v>83</v>
      </c>
      <c r="AW2874" s="13" t="s">
        <v>34</v>
      </c>
      <c r="AX2874" s="13" t="s">
        <v>76</v>
      </c>
      <c r="AY2874" s="250" t="s">
        <v>176</v>
      </c>
    </row>
    <row r="2875" s="14" customFormat="1">
      <c r="A2875" s="14"/>
      <c r="B2875" s="251"/>
      <c r="C2875" s="252"/>
      <c r="D2875" s="242" t="s">
        <v>185</v>
      </c>
      <c r="E2875" s="253" t="s">
        <v>1</v>
      </c>
      <c r="F2875" s="254" t="s">
        <v>2377</v>
      </c>
      <c r="G2875" s="252"/>
      <c r="H2875" s="255">
        <v>126.58920000000001</v>
      </c>
      <c r="I2875" s="256"/>
      <c r="J2875" s="252"/>
      <c r="K2875" s="252"/>
      <c r="L2875" s="257"/>
      <c r="M2875" s="258"/>
      <c r="N2875" s="259"/>
      <c r="O2875" s="259"/>
      <c r="P2875" s="259"/>
      <c r="Q2875" s="259"/>
      <c r="R2875" s="259"/>
      <c r="S2875" s="259"/>
      <c r="T2875" s="260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61" t="s">
        <v>185</v>
      </c>
      <c r="AU2875" s="261" t="s">
        <v>85</v>
      </c>
      <c r="AV2875" s="14" t="s">
        <v>85</v>
      </c>
      <c r="AW2875" s="14" t="s">
        <v>34</v>
      </c>
      <c r="AX2875" s="14" t="s">
        <v>76</v>
      </c>
      <c r="AY2875" s="261" t="s">
        <v>176</v>
      </c>
    </row>
    <row r="2876" s="16" customFormat="1">
      <c r="A2876" s="16"/>
      <c r="B2876" s="278"/>
      <c r="C2876" s="279"/>
      <c r="D2876" s="242" t="s">
        <v>185</v>
      </c>
      <c r="E2876" s="280" t="s">
        <v>1</v>
      </c>
      <c r="F2876" s="281" t="s">
        <v>307</v>
      </c>
      <c r="G2876" s="279"/>
      <c r="H2876" s="282">
        <v>126.58920000000001</v>
      </c>
      <c r="I2876" s="283"/>
      <c r="J2876" s="279"/>
      <c r="K2876" s="279"/>
      <c r="L2876" s="284"/>
      <c r="M2876" s="285"/>
      <c r="N2876" s="286"/>
      <c r="O2876" s="286"/>
      <c r="P2876" s="286"/>
      <c r="Q2876" s="286"/>
      <c r="R2876" s="286"/>
      <c r="S2876" s="286"/>
      <c r="T2876" s="287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T2876" s="288" t="s">
        <v>185</v>
      </c>
      <c r="AU2876" s="288" t="s">
        <v>85</v>
      </c>
      <c r="AV2876" s="16" t="s">
        <v>183</v>
      </c>
      <c r="AW2876" s="16" t="s">
        <v>34</v>
      </c>
      <c r="AX2876" s="16" t="s">
        <v>83</v>
      </c>
      <c r="AY2876" s="288" t="s">
        <v>176</v>
      </c>
    </row>
    <row r="2877" s="2" customFormat="1" ht="16.5" customHeight="1">
      <c r="A2877" s="39"/>
      <c r="B2877" s="40"/>
      <c r="C2877" s="289" t="s">
        <v>2378</v>
      </c>
      <c r="D2877" s="289" t="s">
        <v>547</v>
      </c>
      <c r="E2877" s="290" t="s">
        <v>2379</v>
      </c>
      <c r="F2877" s="291" t="s">
        <v>2364</v>
      </c>
      <c r="G2877" s="292" t="s">
        <v>243</v>
      </c>
      <c r="H2877" s="293">
        <v>145.578</v>
      </c>
      <c r="I2877" s="294"/>
      <c r="J2877" s="295">
        <f>ROUND(I2877*H2877,2)</f>
        <v>0</v>
      </c>
      <c r="K2877" s="291" t="s">
        <v>2348</v>
      </c>
      <c r="L2877" s="296"/>
      <c r="M2877" s="297" t="s">
        <v>1</v>
      </c>
      <c r="N2877" s="298" t="s">
        <v>41</v>
      </c>
      <c r="O2877" s="92"/>
      <c r="P2877" s="236">
        <f>O2877*H2877</f>
        <v>0</v>
      </c>
      <c r="Q2877" s="236">
        <v>0</v>
      </c>
      <c r="R2877" s="236">
        <f>Q2877*H2877</f>
        <v>0</v>
      </c>
      <c r="S2877" s="236">
        <v>0</v>
      </c>
      <c r="T2877" s="237">
        <f>S2877*H2877</f>
        <v>0</v>
      </c>
      <c r="U2877" s="39"/>
      <c r="V2877" s="39"/>
      <c r="W2877" s="39"/>
      <c r="X2877" s="39"/>
      <c r="Y2877" s="39"/>
      <c r="Z2877" s="39"/>
      <c r="AA2877" s="39"/>
      <c r="AB2877" s="39"/>
      <c r="AC2877" s="39"/>
      <c r="AD2877" s="39"/>
      <c r="AE2877" s="39"/>
      <c r="AR2877" s="238" t="s">
        <v>540</v>
      </c>
      <c r="AT2877" s="238" t="s">
        <v>547</v>
      </c>
      <c r="AU2877" s="238" t="s">
        <v>85</v>
      </c>
      <c r="AY2877" s="18" t="s">
        <v>176</v>
      </c>
      <c r="BE2877" s="239">
        <f>IF(N2877="základní",J2877,0)</f>
        <v>0</v>
      </c>
      <c r="BF2877" s="239">
        <f>IF(N2877="snížená",J2877,0)</f>
        <v>0</v>
      </c>
      <c r="BG2877" s="239">
        <f>IF(N2877="zákl. přenesená",J2877,0)</f>
        <v>0</v>
      </c>
      <c r="BH2877" s="239">
        <f>IF(N2877="sníž. přenesená",J2877,0)</f>
        <v>0</v>
      </c>
      <c r="BI2877" s="239">
        <f>IF(N2877="nulová",J2877,0)</f>
        <v>0</v>
      </c>
      <c r="BJ2877" s="18" t="s">
        <v>83</v>
      </c>
      <c r="BK2877" s="239">
        <f>ROUND(I2877*H2877,2)</f>
        <v>0</v>
      </c>
      <c r="BL2877" s="18" t="s">
        <v>324</v>
      </c>
      <c r="BM2877" s="238" t="s">
        <v>2380</v>
      </c>
    </row>
    <row r="2878" s="14" customFormat="1">
      <c r="A2878" s="14"/>
      <c r="B2878" s="251"/>
      <c r="C2878" s="252"/>
      <c r="D2878" s="242" t="s">
        <v>185</v>
      </c>
      <c r="E2878" s="252"/>
      <c r="F2878" s="254" t="s">
        <v>2381</v>
      </c>
      <c r="G2878" s="252"/>
      <c r="H2878" s="255">
        <v>145.578</v>
      </c>
      <c r="I2878" s="256"/>
      <c r="J2878" s="252"/>
      <c r="K2878" s="252"/>
      <c r="L2878" s="257"/>
      <c r="M2878" s="258"/>
      <c r="N2878" s="259"/>
      <c r="O2878" s="259"/>
      <c r="P2878" s="259"/>
      <c r="Q2878" s="259"/>
      <c r="R2878" s="259"/>
      <c r="S2878" s="259"/>
      <c r="T2878" s="260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61" t="s">
        <v>185</v>
      </c>
      <c r="AU2878" s="261" t="s">
        <v>85</v>
      </c>
      <c r="AV2878" s="14" t="s">
        <v>85</v>
      </c>
      <c r="AW2878" s="14" t="s">
        <v>4</v>
      </c>
      <c r="AX2878" s="14" t="s">
        <v>83</v>
      </c>
      <c r="AY2878" s="261" t="s">
        <v>176</v>
      </c>
    </row>
    <row r="2879" s="2" customFormat="1" ht="21.75" customHeight="1">
      <c r="A2879" s="39"/>
      <c r="B2879" s="40"/>
      <c r="C2879" s="289" t="s">
        <v>2382</v>
      </c>
      <c r="D2879" s="289" t="s">
        <v>547</v>
      </c>
      <c r="E2879" s="290" t="s">
        <v>2383</v>
      </c>
      <c r="F2879" s="291" t="s">
        <v>2384</v>
      </c>
      <c r="G2879" s="292" t="s">
        <v>252</v>
      </c>
      <c r="H2879" s="293">
        <v>150</v>
      </c>
      <c r="I2879" s="294"/>
      <c r="J2879" s="295">
        <f>ROUND(I2879*H2879,2)</f>
        <v>0</v>
      </c>
      <c r="K2879" s="291" t="s">
        <v>225</v>
      </c>
      <c r="L2879" s="296"/>
      <c r="M2879" s="297" t="s">
        <v>1</v>
      </c>
      <c r="N2879" s="298" t="s">
        <v>41</v>
      </c>
      <c r="O2879" s="92"/>
      <c r="P2879" s="236">
        <f>O2879*H2879</f>
        <v>0</v>
      </c>
      <c r="Q2879" s="236">
        <v>0</v>
      </c>
      <c r="R2879" s="236">
        <f>Q2879*H2879</f>
        <v>0</v>
      </c>
      <c r="S2879" s="236">
        <v>0</v>
      </c>
      <c r="T2879" s="237">
        <f>S2879*H2879</f>
        <v>0</v>
      </c>
      <c r="U2879" s="39"/>
      <c r="V2879" s="39"/>
      <c r="W2879" s="39"/>
      <c r="X2879" s="39"/>
      <c r="Y2879" s="39"/>
      <c r="Z2879" s="39"/>
      <c r="AA2879" s="39"/>
      <c r="AB2879" s="39"/>
      <c r="AC2879" s="39"/>
      <c r="AD2879" s="39"/>
      <c r="AE2879" s="39"/>
      <c r="AR2879" s="238" t="s">
        <v>540</v>
      </c>
      <c r="AT2879" s="238" t="s">
        <v>547</v>
      </c>
      <c r="AU2879" s="238" t="s">
        <v>85</v>
      </c>
      <c r="AY2879" s="18" t="s">
        <v>176</v>
      </c>
      <c r="BE2879" s="239">
        <f>IF(N2879="základní",J2879,0)</f>
        <v>0</v>
      </c>
      <c r="BF2879" s="239">
        <f>IF(N2879="snížená",J2879,0)</f>
        <v>0</v>
      </c>
      <c r="BG2879" s="239">
        <f>IF(N2879="zákl. přenesená",J2879,0)</f>
        <v>0</v>
      </c>
      <c r="BH2879" s="239">
        <f>IF(N2879="sníž. přenesená",J2879,0)</f>
        <v>0</v>
      </c>
      <c r="BI2879" s="239">
        <f>IF(N2879="nulová",J2879,0)</f>
        <v>0</v>
      </c>
      <c r="BJ2879" s="18" t="s">
        <v>83</v>
      </c>
      <c r="BK2879" s="239">
        <f>ROUND(I2879*H2879,2)</f>
        <v>0</v>
      </c>
      <c r="BL2879" s="18" t="s">
        <v>324</v>
      </c>
      <c r="BM2879" s="238" t="s">
        <v>2385</v>
      </c>
    </row>
    <row r="2880" s="2" customFormat="1" ht="49.05" customHeight="1">
      <c r="A2880" s="39"/>
      <c r="B2880" s="40"/>
      <c r="C2880" s="227" t="s">
        <v>2386</v>
      </c>
      <c r="D2880" s="227" t="s">
        <v>179</v>
      </c>
      <c r="E2880" s="228" t="s">
        <v>2387</v>
      </c>
      <c r="F2880" s="229" t="s">
        <v>2388</v>
      </c>
      <c r="G2880" s="230" t="s">
        <v>243</v>
      </c>
      <c r="H2880" s="231">
        <v>94.406000000000006</v>
      </c>
      <c r="I2880" s="232"/>
      <c r="J2880" s="233">
        <f>ROUND(I2880*H2880,2)</f>
        <v>0</v>
      </c>
      <c r="K2880" s="229" t="s">
        <v>1</v>
      </c>
      <c r="L2880" s="45"/>
      <c r="M2880" s="234" t="s">
        <v>1</v>
      </c>
      <c r="N2880" s="235" t="s">
        <v>41</v>
      </c>
      <c r="O2880" s="92"/>
      <c r="P2880" s="236">
        <f>O2880*H2880</f>
        <v>0</v>
      </c>
      <c r="Q2880" s="236">
        <v>0.00029</v>
      </c>
      <c r="R2880" s="236">
        <f>Q2880*H2880</f>
        <v>0.027377740000000001</v>
      </c>
      <c r="S2880" s="236">
        <v>0</v>
      </c>
      <c r="T2880" s="237">
        <f>S2880*H2880</f>
        <v>0</v>
      </c>
      <c r="U2880" s="39"/>
      <c r="V2880" s="39"/>
      <c r="W2880" s="39"/>
      <c r="X2880" s="39"/>
      <c r="Y2880" s="39"/>
      <c r="Z2880" s="39"/>
      <c r="AA2880" s="39"/>
      <c r="AB2880" s="39"/>
      <c r="AC2880" s="39"/>
      <c r="AD2880" s="39"/>
      <c r="AE2880" s="39"/>
      <c r="AR2880" s="238" t="s">
        <v>324</v>
      </c>
      <c r="AT2880" s="238" t="s">
        <v>179</v>
      </c>
      <c r="AU2880" s="238" t="s">
        <v>85</v>
      </c>
      <c r="AY2880" s="18" t="s">
        <v>176</v>
      </c>
      <c r="BE2880" s="239">
        <f>IF(N2880="základní",J2880,0)</f>
        <v>0</v>
      </c>
      <c r="BF2880" s="239">
        <f>IF(N2880="snížená",J2880,0)</f>
        <v>0</v>
      </c>
      <c r="BG2880" s="239">
        <f>IF(N2880="zákl. přenesená",J2880,0)</f>
        <v>0</v>
      </c>
      <c r="BH2880" s="239">
        <f>IF(N2880="sníž. přenesená",J2880,0)</f>
        <v>0</v>
      </c>
      <c r="BI2880" s="239">
        <f>IF(N2880="nulová",J2880,0)</f>
        <v>0</v>
      </c>
      <c r="BJ2880" s="18" t="s">
        <v>83</v>
      </c>
      <c r="BK2880" s="239">
        <f>ROUND(I2880*H2880,2)</f>
        <v>0</v>
      </c>
      <c r="BL2880" s="18" t="s">
        <v>324</v>
      </c>
      <c r="BM2880" s="238" t="s">
        <v>2389</v>
      </c>
    </row>
    <row r="2881" s="13" customFormat="1">
      <c r="A2881" s="13"/>
      <c r="B2881" s="240"/>
      <c r="C2881" s="241"/>
      <c r="D2881" s="242" t="s">
        <v>185</v>
      </c>
      <c r="E2881" s="243" t="s">
        <v>1</v>
      </c>
      <c r="F2881" s="244" t="s">
        <v>207</v>
      </c>
      <c r="G2881" s="241"/>
      <c r="H2881" s="243" t="s">
        <v>1</v>
      </c>
      <c r="I2881" s="245"/>
      <c r="J2881" s="241"/>
      <c r="K2881" s="241"/>
      <c r="L2881" s="246"/>
      <c r="M2881" s="247"/>
      <c r="N2881" s="248"/>
      <c r="O2881" s="248"/>
      <c r="P2881" s="248"/>
      <c r="Q2881" s="248"/>
      <c r="R2881" s="248"/>
      <c r="S2881" s="248"/>
      <c r="T2881" s="24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50" t="s">
        <v>185</v>
      </c>
      <c r="AU2881" s="250" t="s">
        <v>85</v>
      </c>
      <c r="AV2881" s="13" t="s">
        <v>83</v>
      </c>
      <c r="AW2881" s="13" t="s">
        <v>34</v>
      </c>
      <c r="AX2881" s="13" t="s">
        <v>76</v>
      </c>
      <c r="AY2881" s="250" t="s">
        <v>176</v>
      </c>
    </row>
    <row r="2882" s="13" customFormat="1">
      <c r="A2882" s="13"/>
      <c r="B2882" s="240"/>
      <c r="C2882" s="241"/>
      <c r="D2882" s="242" t="s">
        <v>185</v>
      </c>
      <c r="E2882" s="243" t="s">
        <v>1</v>
      </c>
      <c r="F2882" s="244" t="s">
        <v>281</v>
      </c>
      <c r="G2882" s="241"/>
      <c r="H2882" s="243" t="s">
        <v>1</v>
      </c>
      <c r="I2882" s="245"/>
      <c r="J2882" s="241"/>
      <c r="K2882" s="241"/>
      <c r="L2882" s="246"/>
      <c r="M2882" s="247"/>
      <c r="N2882" s="248"/>
      <c r="O2882" s="248"/>
      <c r="P2882" s="248"/>
      <c r="Q2882" s="248"/>
      <c r="R2882" s="248"/>
      <c r="S2882" s="248"/>
      <c r="T2882" s="24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50" t="s">
        <v>185</v>
      </c>
      <c r="AU2882" s="250" t="s">
        <v>85</v>
      </c>
      <c r="AV2882" s="13" t="s">
        <v>83</v>
      </c>
      <c r="AW2882" s="13" t="s">
        <v>34</v>
      </c>
      <c r="AX2882" s="13" t="s">
        <v>76</v>
      </c>
      <c r="AY2882" s="250" t="s">
        <v>176</v>
      </c>
    </row>
    <row r="2883" s="13" customFormat="1">
      <c r="A2883" s="13"/>
      <c r="B2883" s="240"/>
      <c r="C2883" s="241"/>
      <c r="D2883" s="242" t="s">
        <v>185</v>
      </c>
      <c r="E2883" s="243" t="s">
        <v>1</v>
      </c>
      <c r="F2883" s="244" t="s">
        <v>188</v>
      </c>
      <c r="G2883" s="241"/>
      <c r="H2883" s="243" t="s">
        <v>1</v>
      </c>
      <c r="I2883" s="245"/>
      <c r="J2883" s="241"/>
      <c r="K2883" s="241"/>
      <c r="L2883" s="246"/>
      <c r="M2883" s="247"/>
      <c r="N2883" s="248"/>
      <c r="O2883" s="248"/>
      <c r="P2883" s="248"/>
      <c r="Q2883" s="248"/>
      <c r="R2883" s="248"/>
      <c r="S2883" s="248"/>
      <c r="T2883" s="24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50" t="s">
        <v>185</v>
      </c>
      <c r="AU2883" s="250" t="s">
        <v>85</v>
      </c>
      <c r="AV2883" s="13" t="s">
        <v>83</v>
      </c>
      <c r="AW2883" s="13" t="s">
        <v>34</v>
      </c>
      <c r="AX2883" s="13" t="s">
        <v>76</v>
      </c>
      <c r="AY2883" s="250" t="s">
        <v>176</v>
      </c>
    </row>
    <row r="2884" s="14" customFormat="1">
      <c r="A2884" s="14"/>
      <c r="B2884" s="251"/>
      <c r="C2884" s="252"/>
      <c r="D2884" s="242" t="s">
        <v>185</v>
      </c>
      <c r="E2884" s="253" t="s">
        <v>1</v>
      </c>
      <c r="F2884" s="254" t="s">
        <v>2390</v>
      </c>
      <c r="G2884" s="252"/>
      <c r="H2884" s="255">
        <v>41.5321</v>
      </c>
      <c r="I2884" s="256"/>
      <c r="J2884" s="252"/>
      <c r="K2884" s="252"/>
      <c r="L2884" s="257"/>
      <c r="M2884" s="258"/>
      <c r="N2884" s="259"/>
      <c r="O2884" s="259"/>
      <c r="P2884" s="259"/>
      <c r="Q2884" s="259"/>
      <c r="R2884" s="259"/>
      <c r="S2884" s="259"/>
      <c r="T2884" s="260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61" t="s">
        <v>185</v>
      </c>
      <c r="AU2884" s="261" t="s">
        <v>85</v>
      </c>
      <c r="AV2884" s="14" t="s">
        <v>85</v>
      </c>
      <c r="AW2884" s="14" t="s">
        <v>34</v>
      </c>
      <c r="AX2884" s="14" t="s">
        <v>76</v>
      </c>
      <c r="AY2884" s="261" t="s">
        <v>176</v>
      </c>
    </row>
    <row r="2885" s="14" customFormat="1">
      <c r="A2885" s="14"/>
      <c r="B2885" s="251"/>
      <c r="C2885" s="252"/>
      <c r="D2885" s="242" t="s">
        <v>185</v>
      </c>
      <c r="E2885" s="253" t="s">
        <v>1</v>
      </c>
      <c r="F2885" s="254" t="s">
        <v>2391</v>
      </c>
      <c r="G2885" s="252"/>
      <c r="H2885" s="255">
        <v>36.505000000000003</v>
      </c>
      <c r="I2885" s="256"/>
      <c r="J2885" s="252"/>
      <c r="K2885" s="252"/>
      <c r="L2885" s="257"/>
      <c r="M2885" s="258"/>
      <c r="N2885" s="259"/>
      <c r="O2885" s="259"/>
      <c r="P2885" s="259"/>
      <c r="Q2885" s="259"/>
      <c r="R2885" s="259"/>
      <c r="S2885" s="259"/>
      <c r="T2885" s="260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61" t="s">
        <v>185</v>
      </c>
      <c r="AU2885" s="261" t="s">
        <v>85</v>
      </c>
      <c r="AV2885" s="14" t="s">
        <v>85</v>
      </c>
      <c r="AW2885" s="14" t="s">
        <v>34</v>
      </c>
      <c r="AX2885" s="14" t="s">
        <v>76</v>
      </c>
      <c r="AY2885" s="261" t="s">
        <v>176</v>
      </c>
    </row>
    <row r="2886" s="14" customFormat="1">
      <c r="A2886" s="14"/>
      <c r="B2886" s="251"/>
      <c r="C2886" s="252"/>
      <c r="D2886" s="242" t="s">
        <v>185</v>
      </c>
      <c r="E2886" s="253" t="s">
        <v>1</v>
      </c>
      <c r="F2886" s="254" t="s">
        <v>2392</v>
      </c>
      <c r="G2886" s="252"/>
      <c r="H2886" s="255">
        <v>16.369</v>
      </c>
      <c r="I2886" s="256"/>
      <c r="J2886" s="252"/>
      <c r="K2886" s="252"/>
      <c r="L2886" s="257"/>
      <c r="M2886" s="258"/>
      <c r="N2886" s="259"/>
      <c r="O2886" s="259"/>
      <c r="P2886" s="259"/>
      <c r="Q2886" s="259"/>
      <c r="R2886" s="259"/>
      <c r="S2886" s="259"/>
      <c r="T2886" s="260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61" t="s">
        <v>185</v>
      </c>
      <c r="AU2886" s="261" t="s">
        <v>85</v>
      </c>
      <c r="AV2886" s="14" t="s">
        <v>85</v>
      </c>
      <c r="AW2886" s="14" t="s">
        <v>34</v>
      </c>
      <c r="AX2886" s="14" t="s">
        <v>76</v>
      </c>
      <c r="AY2886" s="261" t="s">
        <v>176</v>
      </c>
    </row>
    <row r="2887" s="16" customFormat="1">
      <c r="A2887" s="16"/>
      <c r="B2887" s="278"/>
      <c r="C2887" s="279"/>
      <c r="D2887" s="242" t="s">
        <v>185</v>
      </c>
      <c r="E2887" s="280" t="s">
        <v>1</v>
      </c>
      <c r="F2887" s="281" t="s">
        <v>307</v>
      </c>
      <c r="G2887" s="279"/>
      <c r="H2887" s="282">
        <v>94.406099999999995</v>
      </c>
      <c r="I2887" s="283"/>
      <c r="J2887" s="279"/>
      <c r="K2887" s="279"/>
      <c r="L2887" s="284"/>
      <c r="M2887" s="285"/>
      <c r="N2887" s="286"/>
      <c r="O2887" s="286"/>
      <c r="P2887" s="286"/>
      <c r="Q2887" s="286"/>
      <c r="R2887" s="286"/>
      <c r="S2887" s="286"/>
      <c r="T2887" s="287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T2887" s="288" t="s">
        <v>185</v>
      </c>
      <c r="AU2887" s="288" t="s">
        <v>85</v>
      </c>
      <c r="AV2887" s="16" t="s">
        <v>183</v>
      </c>
      <c r="AW2887" s="16" t="s">
        <v>34</v>
      </c>
      <c r="AX2887" s="16" t="s">
        <v>83</v>
      </c>
      <c r="AY2887" s="288" t="s">
        <v>176</v>
      </c>
    </row>
    <row r="2888" s="2" customFormat="1" ht="49.05" customHeight="1">
      <c r="A2888" s="39"/>
      <c r="B2888" s="40"/>
      <c r="C2888" s="227" t="s">
        <v>2393</v>
      </c>
      <c r="D2888" s="227" t="s">
        <v>179</v>
      </c>
      <c r="E2888" s="228" t="s">
        <v>2394</v>
      </c>
      <c r="F2888" s="229" t="s">
        <v>2395</v>
      </c>
      <c r="G2888" s="230" t="s">
        <v>243</v>
      </c>
      <c r="H2888" s="231">
        <v>145.071</v>
      </c>
      <c r="I2888" s="232"/>
      <c r="J2888" s="233">
        <f>ROUND(I2888*H2888,2)</f>
        <v>0</v>
      </c>
      <c r="K2888" s="229" t="s">
        <v>1</v>
      </c>
      <c r="L2888" s="45"/>
      <c r="M2888" s="234" t="s">
        <v>1</v>
      </c>
      <c r="N2888" s="235" t="s">
        <v>41</v>
      </c>
      <c r="O2888" s="92"/>
      <c r="P2888" s="236">
        <f>O2888*H2888</f>
        <v>0</v>
      </c>
      <c r="Q2888" s="236">
        <v>0.00029</v>
      </c>
      <c r="R2888" s="236">
        <f>Q2888*H2888</f>
        <v>0.042070589999999998</v>
      </c>
      <c r="S2888" s="236">
        <v>0</v>
      </c>
      <c r="T2888" s="237">
        <f>S2888*H2888</f>
        <v>0</v>
      </c>
      <c r="U2888" s="39"/>
      <c r="V2888" s="39"/>
      <c r="W2888" s="39"/>
      <c r="X2888" s="39"/>
      <c r="Y2888" s="39"/>
      <c r="Z2888" s="39"/>
      <c r="AA2888" s="39"/>
      <c r="AB2888" s="39"/>
      <c r="AC2888" s="39"/>
      <c r="AD2888" s="39"/>
      <c r="AE2888" s="39"/>
      <c r="AR2888" s="238" t="s">
        <v>324</v>
      </c>
      <c r="AT2888" s="238" t="s">
        <v>179</v>
      </c>
      <c r="AU2888" s="238" t="s">
        <v>85</v>
      </c>
      <c r="AY2888" s="18" t="s">
        <v>176</v>
      </c>
      <c r="BE2888" s="239">
        <f>IF(N2888="základní",J2888,0)</f>
        <v>0</v>
      </c>
      <c r="BF2888" s="239">
        <f>IF(N2888="snížená",J2888,0)</f>
        <v>0</v>
      </c>
      <c r="BG2888" s="239">
        <f>IF(N2888="zákl. přenesená",J2888,0)</f>
        <v>0</v>
      </c>
      <c r="BH2888" s="239">
        <f>IF(N2888="sníž. přenesená",J2888,0)</f>
        <v>0</v>
      </c>
      <c r="BI2888" s="239">
        <f>IF(N2888="nulová",J2888,0)</f>
        <v>0</v>
      </c>
      <c r="BJ2888" s="18" t="s">
        <v>83</v>
      </c>
      <c r="BK2888" s="239">
        <f>ROUND(I2888*H2888,2)</f>
        <v>0</v>
      </c>
      <c r="BL2888" s="18" t="s">
        <v>324</v>
      </c>
      <c r="BM2888" s="238" t="s">
        <v>2396</v>
      </c>
    </row>
    <row r="2889" s="13" customFormat="1">
      <c r="A2889" s="13"/>
      <c r="B2889" s="240"/>
      <c r="C2889" s="241"/>
      <c r="D2889" s="242" t="s">
        <v>185</v>
      </c>
      <c r="E2889" s="243" t="s">
        <v>1</v>
      </c>
      <c r="F2889" s="244" t="s">
        <v>207</v>
      </c>
      <c r="G2889" s="241"/>
      <c r="H2889" s="243" t="s">
        <v>1</v>
      </c>
      <c r="I2889" s="245"/>
      <c r="J2889" s="241"/>
      <c r="K2889" s="241"/>
      <c r="L2889" s="246"/>
      <c r="M2889" s="247"/>
      <c r="N2889" s="248"/>
      <c r="O2889" s="248"/>
      <c r="P2889" s="248"/>
      <c r="Q2889" s="248"/>
      <c r="R2889" s="248"/>
      <c r="S2889" s="248"/>
      <c r="T2889" s="249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50" t="s">
        <v>185</v>
      </c>
      <c r="AU2889" s="250" t="s">
        <v>85</v>
      </c>
      <c r="AV2889" s="13" t="s">
        <v>83</v>
      </c>
      <c r="AW2889" s="13" t="s">
        <v>34</v>
      </c>
      <c r="AX2889" s="13" t="s">
        <v>76</v>
      </c>
      <c r="AY2889" s="250" t="s">
        <v>176</v>
      </c>
    </row>
    <row r="2890" s="13" customFormat="1">
      <c r="A2890" s="13"/>
      <c r="B2890" s="240"/>
      <c r="C2890" s="241"/>
      <c r="D2890" s="242" t="s">
        <v>185</v>
      </c>
      <c r="E2890" s="243" t="s">
        <v>1</v>
      </c>
      <c r="F2890" s="244" t="s">
        <v>281</v>
      </c>
      <c r="G2890" s="241"/>
      <c r="H2890" s="243" t="s">
        <v>1</v>
      </c>
      <c r="I2890" s="245"/>
      <c r="J2890" s="241"/>
      <c r="K2890" s="241"/>
      <c r="L2890" s="246"/>
      <c r="M2890" s="247"/>
      <c r="N2890" s="248"/>
      <c r="O2890" s="248"/>
      <c r="P2890" s="248"/>
      <c r="Q2890" s="248"/>
      <c r="R2890" s="248"/>
      <c r="S2890" s="248"/>
      <c r="T2890" s="24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50" t="s">
        <v>185</v>
      </c>
      <c r="AU2890" s="250" t="s">
        <v>85</v>
      </c>
      <c r="AV2890" s="13" t="s">
        <v>83</v>
      </c>
      <c r="AW2890" s="13" t="s">
        <v>34</v>
      </c>
      <c r="AX2890" s="13" t="s">
        <v>76</v>
      </c>
      <c r="AY2890" s="250" t="s">
        <v>176</v>
      </c>
    </row>
    <row r="2891" s="13" customFormat="1">
      <c r="A2891" s="13"/>
      <c r="B2891" s="240"/>
      <c r="C2891" s="241"/>
      <c r="D2891" s="242" t="s">
        <v>185</v>
      </c>
      <c r="E2891" s="243" t="s">
        <v>1</v>
      </c>
      <c r="F2891" s="244" t="s">
        <v>188</v>
      </c>
      <c r="G2891" s="241"/>
      <c r="H2891" s="243" t="s">
        <v>1</v>
      </c>
      <c r="I2891" s="245"/>
      <c r="J2891" s="241"/>
      <c r="K2891" s="241"/>
      <c r="L2891" s="246"/>
      <c r="M2891" s="247"/>
      <c r="N2891" s="248"/>
      <c r="O2891" s="248"/>
      <c r="P2891" s="248"/>
      <c r="Q2891" s="248"/>
      <c r="R2891" s="248"/>
      <c r="S2891" s="248"/>
      <c r="T2891" s="24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50" t="s">
        <v>185</v>
      </c>
      <c r="AU2891" s="250" t="s">
        <v>85</v>
      </c>
      <c r="AV2891" s="13" t="s">
        <v>83</v>
      </c>
      <c r="AW2891" s="13" t="s">
        <v>34</v>
      </c>
      <c r="AX2891" s="13" t="s">
        <v>76</v>
      </c>
      <c r="AY2891" s="250" t="s">
        <v>176</v>
      </c>
    </row>
    <row r="2892" s="14" customFormat="1">
      <c r="A2892" s="14"/>
      <c r="B2892" s="251"/>
      <c r="C2892" s="252"/>
      <c r="D2892" s="242" t="s">
        <v>185</v>
      </c>
      <c r="E2892" s="253" t="s">
        <v>1</v>
      </c>
      <c r="F2892" s="254" t="s">
        <v>2397</v>
      </c>
      <c r="G2892" s="252"/>
      <c r="H2892" s="255">
        <v>51.372500000000002</v>
      </c>
      <c r="I2892" s="256"/>
      <c r="J2892" s="252"/>
      <c r="K2892" s="252"/>
      <c r="L2892" s="257"/>
      <c r="M2892" s="258"/>
      <c r="N2892" s="259"/>
      <c r="O2892" s="259"/>
      <c r="P2892" s="259"/>
      <c r="Q2892" s="259"/>
      <c r="R2892" s="259"/>
      <c r="S2892" s="259"/>
      <c r="T2892" s="260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61" t="s">
        <v>185</v>
      </c>
      <c r="AU2892" s="261" t="s">
        <v>85</v>
      </c>
      <c r="AV2892" s="14" t="s">
        <v>85</v>
      </c>
      <c r="AW2892" s="14" t="s">
        <v>34</v>
      </c>
      <c r="AX2892" s="14" t="s">
        <v>76</v>
      </c>
      <c r="AY2892" s="261" t="s">
        <v>176</v>
      </c>
    </row>
    <row r="2893" s="14" customFormat="1">
      <c r="A2893" s="14"/>
      <c r="B2893" s="251"/>
      <c r="C2893" s="252"/>
      <c r="D2893" s="242" t="s">
        <v>185</v>
      </c>
      <c r="E2893" s="253" t="s">
        <v>1</v>
      </c>
      <c r="F2893" s="254" t="s">
        <v>2398</v>
      </c>
      <c r="G2893" s="252"/>
      <c r="H2893" s="255">
        <v>52.520000000000003</v>
      </c>
      <c r="I2893" s="256"/>
      <c r="J2893" s="252"/>
      <c r="K2893" s="252"/>
      <c r="L2893" s="257"/>
      <c r="M2893" s="258"/>
      <c r="N2893" s="259"/>
      <c r="O2893" s="259"/>
      <c r="P2893" s="259"/>
      <c r="Q2893" s="259"/>
      <c r="R2893" s="259"/>
      <c r="S2893" s="259"/>
      <c r="T2893" s="260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61" t="s">
        <v>185</v>
      </c>
      <c r="AU2893" s="261" t="s">
        <v>85</v>
      </c>
      <c r="AV2893" s="14" t="s">
        <v>85</v>
      </c>
      <c r="AW2893" s="14" t="s">
        <v>34</v>
      </c>
      <c r="AX2893" s="14" t="s">
        <v>76</v>
      </c>
      <c r="AY2893" s="261" t="s">
        <v>176</v>
      </c>
    </row>
    <row r="2894" s="14" customFormat="1">
      <c r="A2894" s="14"/>
      <c r="B2894" s="251"/>
      <c r="C2894" s="252"/>
      <c r="D2894" s="242" t="s">
        <v>185</v>
      </c>
      <c r="E2894" s="253" t="s">
        <v>1</v>
      </c>
      <c r="F2894" s="254" t="s">
        <v>2399</v>
      </c>
      <c r="G2894" s="252"/>
      <c r="H2894" s="255">
        <v>41.178750000000001</v>
      </c>
      <c r="I2894" s="256"/>
      <c r="J2894" s="252"/>
      <c r="K2894" s="252"/>
      <c r="L2894" s="257"/>
      <c r="M2894" s="258"/>
      <c r="N2894" s="259"/>
      <c r="O2894" s="259"/>
      <c r="P2894" s="259"/>
      <c r="Q2894" s="259"/>
      <c r="R2894" s="259"/>
      <c r="S2894" s="259"/>
      <c r="T2894" s="260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61" t="s">
        <v>185</v>
      </c>
      <c r="AU2894" s="261" t="s">
        <v>85</v>
      </c>
      <c r="AV2894" s="14" t="s">
        <v>85</v>
      </c>
      <c r="AW2894" s="14" t="s">
        <v>34</v>
      </c>
      <c r="AX2894" s="14" t="s">
        <v>76</v>
      </c>
      <c r="AY2894" s="261" t="s">
        <v>176</v>
      </c>
    </row>
    <row r="2895" s="16" customFormat="1">
      <c r="A2895" s="16"/>
      <c r="B2895" s="278"/>
      <c r="C2895" s="279"/>
      <c r="D2895" s="242" t="s">
        <v>185</v>
      </c>
      <c r="E2895" s="280" t="s">
        <v>1</v>
      </c>
      <c r="F2895" s="281" t="s">
        <v>307</v>
      </c>
      <c r="G2895" s="279"/>
      <c r="H2895" s="282">
        <v>145.07124999999999</v>
      </c>
      <c r="I2895" s="283"/>
      <c r="J2895" s="279"/>
      <c r="K2895" s="279"/>
      <c r="L2895" s="284"/>
      <c r="M2895" s="285"/>
      <c r="N2895" s="286"/>
      <c r="O2895" s="286"/>
      <c r="P2895" s="286"/>
      <c r="Q2895" s="286"/>
      <c r="R2895" s="286"/>
      <c r="S2895" s="286"/>
      <c r="T2895" s="287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T2895" s="288" t="s">
        <v>185</v>
      </c>
      <c r="AU2895" s="288" t="s">
        <v>85</v>
      </c>
      <c r="AV2895" s="16" t="s">
        <v>183</v>
      </c>
      <c r="AW2895" s="16" t="s">
        <v>34</v>
      </c>
      <c r="AX2895" s="16" t="s">
        <v>83</v>
      </c>
      <c r="AY2895" s="288" t="s">
        <v>176</v>
      </c>
    </row>
    <row r="2896" s="2" customFormat="1" ht="55.5" customHeight="1">
      <c r="A2896" s="39"/>
      <c r="B2896" s="40"/>
      <c r="C2896" s="227" t="s">
        <v>2400</v>
      </c>
      <c r="D2896" s="227" t="s">
        <v>179</v>
      </c>
      <c r="E2896" s="228" t="s">
        <v>2401</v>
      </c>
      <c r="F2896" s="229" t="s">
        <v>2402</v>
      </c>
      <c r="G2896" s="230" t="s">
        <v>243</v>
      </c>
      <c r="H2896" s="231">
        <v>480.82100000000003</v>
      </c>
      <c r="I2896" s="232"/>
      <c r="J2896" s="233">
        <f>ROUND(I2896*H2896,2)</f>
        <v>0</v>
      </c>
      <c r="K2896" s="229" t="s">
        <v>1</v>
      </c>
      <c r="L2896" s="45"/>
      <c r="M2896" s="234" t="s">
        <v>1</v>
      </c>
      <c r="N2896" s="235" t="s">
        <v>41</v>
      </c>
      <c r="O2896" s="92"/>
      <c r="P2896" s="236">
        <f>O2896*H2896</f>
        <v>0</v>
      </c>
      <c r="Q2896" s="236">
        <v>0.00029</v>
      </c>
      <c r="R2896" s="236">
        <f>Q2896*H2896</f>
        <v>0.13943809000000002</v>
      </c>
      <c r="S2896" s="236">
        <v>0</v>
      </c>
      <c r="T2896" s="237">
        <f>S2896*H2896</f>
        <v>0</v>
      </c>
      <c r="U2896" s="39"/>
      <c r="V2896" s="39"/>
      <c r="W2896" s="39"/>
      <c r="X2896" s="39"/>
      <c r="Y2896" s="39"/>
      <c r="Z2896" s="39"/>
      <c r="AA2896" s="39"/>
      <c r="AB2896" s="39"/>
      <c r="AC2896" s="39"/>
      <c r="AD2896" s="39"/>
      <c r="AE2896" s="39"/>
      <c r="AR2896" s="238" t="s">
        <v>324</v>
      </c>
      <c r="AT2896" s="238" t="s">
        <v>179</v>
      </c>
      <c r="AU2896" s="238" t="s">
        <v>85</v>
      </c>
      <c r="AY2896" s="18" t="s">
        <v>176</v>
      </c>
      <c r="BE2896" s="239">
        <f>IF(N2896="základní",J2896,0)</f>
        <v>0</v>
      </c>
      <c r="BF2896" s="239">
        <f>IF(N2896="snížená",J2896,0)</f>
        <v>0</v>
      </c>
      <c r="BG2896" s="239">
        <f>IF(N2896="zákl. přenesená",J2896,0)</f>
        <v>0</v>
      </c>
      <c r="BH2896" s="239">
        <f>IF(N2896="sníž. přenesená",J2896,0)</f>
        <v>0</v>
      </c>
      <c r="BI2896" s="239">
        <f>IF(N2896="nulová",J2896,0)</f>
        <v>0</v>
      </c>
      <c r="BJ2896" s="18" t="s">
        <v>83</v>
      </c>
      <c r="BK2896" s="239">
        <f>ROUND(I2896*H2896,2)</f>
        <v>0</v>
      </c>
      <c r="BL2896" s="18" t="s">
        <v>324</v>
      </c>
      <c r="BM2896" s="238" t="s">
        <v>2403</v>
      </c>
    </row>
    <row r="2897" s="13" customFormat="1">
      <c r="A2897" s="13"/>
      <c r="B2897" s="240"/>
      <c r="C2897" s="241"/>
      <c r="D2897" s="242" t="s">
        <v>185</v>
      </c>
      <c r="E2897" s="243" t="s">
        <v>1</v>
      </c>
      <c r="F2897" s="244" t="s">
        <v>207</v>
      </c>
      <c r="G2897" s="241"/>
      <c r="H2897" s="243" t="s">
        <v>1</v>
      </c>
      <c r="I2897" s="245"/>
      <c r="J2897" s="241"/>
      <c r="K2897" s="241"/>
      <c r="L2897" s="246"/>
      <c r="M2897" s="247"/>
      <c r="N2897" s="248"/>
      <c r="O2897" s="248"/>
      <c r="P2897" s="248"/>
      <c r="Q2897" s="248"/>
      <c r="R2897" s="248"/>
      <c r="S2897" s="248"/>
      <c r="T2897" s="24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50" t="s">
        <v>185</v>
      </c>
      <c r="AU2897" s="250" t="s">
        <v>85</v>
      </c>
      <c r="AV2897" s="13" t="s">
        <v>83</v>
      </c>
      <c r="AW2897" s="13" t="s">
        <v>34</v>
      </c>
      <c r="AX2897" s="13" t="s">
        <v>76</v>
      </c>
      <c r="AY2897" s="250" t="s">
        <v>176</v>
      </c>
    </row>
    <row r="2898" s="13" customFormat="1">
      <c r="A2898" s="13"/>
      <c r="B2898" s="240"/>
      <c r="C2898" s="241"/>
      <c r="D2898" s="242" t="s">
        <v>185</v>
      </c>
      <c r="E2898" s="243" t="s">
        <v>1</v>
      </c>
      <c r="F2898" s="244" t="s">
        <v>281</v>
      </c>
      <c r="G2898" s="241"/>
      <c r="H2898" s="243" t="s">
        <v>1</v>
      </c>
      <c r="I2898" s="245"/>
      <c r="J2898" s="241"/>
      <c r="K2898" s="241"/>
      <c r="L2898" s="246"/>
      <c r="M2898" s="247"/>
      <c r="N2898" s="248"/>
      <c r="O2898" s="248"/>
      <c r="P2898" s="248"/>
      <c r="Q2898" s="248"/>
      <c r="R2898" s="248"/>
      <c r="S2898" s="248"/>
      <c r="T2898" s="24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50" t="s">
        <v>185</v>
      </c>
      <c r="AU2898" s="250" t="s">
        <v>85</v>
      </c>
      <c r="AV2898" s="13" t="s">
        <v>83</v>
      </c>
      <c r="AW2898" s="13" t="s">
        <v>34</v>
      </c>
      <c r="AX2898" s="13" t="s">
        <v>76</v>
      </c>
      <c r="AY2898" s="250" t="s">
        <v>176</v>
      </c>
    </row>
    <row r="2899" s="13" customFormat="1">
      <c r="A2899" s="13"/>
      <c r="B2899" s="240"/>
      <c r="C2899" s="241"/>
      <c r="D2899" s="242" t="s">
        <v>185</v>
      </c>
      <c r="E2899" s="243" t="s">
        <v>1</v>
      </c>
      <c r="F2899" s="244" t="s">
        <v>188</v>
      </c>
      <c r="G2899" s="241"/>
      <c r="H2899" s="243" t="s">
        <v>1</v>
      </c>
      <c r="I2899" s="245"/>
      <c r="J2899" s="241"/>
      <c r="K2899" s="241"/>
      <c r="L2899" s="246"/>
      <c r="M2899" s="247"/>
      <c r="N2899" s="248"/>
      <c r="O2899" s="248"/>
      <c r="P2899" s="248"/>
      <c r="Q2899" s="248"/>
      <c r="R2899" s="248"/>
      <c r="S2899" s="248"/>
      <c r="T2899" s="24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50" t="s">
        <v>185</v>
      </c>
      <c r="AU2899" s="250" t="s">
        <v>85</v>
      </c>
      <c r="AV2899" s="13" t="s">
        <v>83</v>
      </c>
      <c r="AW2899" s="13" t="s">
        <v>34</v>
      </c>
      <c r="AX2899" s="13" t="s">
        <v>76</v>
      </c>
      <c r="AY2899" s="250" t="s">
        <v>176</v>
      </c>
    </row>
    <row r="2900" s="14" customFormat="1">
      <c r="A2900" s="14"/>
      <c r="B2900" s="251"/>
      <c r="C2900" s="252"/>
      <c r="D2900" s="242" t="s">
        <v>185</v>
      </c>
      <c r="E2900" s="253" t="s">
        <v>1</v>
      </c>
      <c r="F2900" s="254" t="s">
        <v>2404</v>
      </c>
      <c r="G2900" s="252"/>
      <c r="H2900" s="255">
        <v>17.736599999999999</v>
      </c>
      <c r="I2900" s="256"/>
      <c r="J2900" s="252"/>
      <c r="K2900" s="252"/>
      <c r="L2900" s="257"/>
      <c r="M2900" s="258"/>
      <c r="N2900" s="259"/>
      <c r="O2900" s="259"/>
      <c r="P2900" s="259"/>
      <c r="Q2900" s="259"/>
      <c r="R2900" s="259"/>
      <c r="S2900" s="259"/>
      <c r="T2900" s="260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61" t="s">
        <v>185</v>
      </c>
      <c r="AU2900" s="261" t="s">
        <v>85</v>
      </c>
      <c r="AV2900" s="14" t="s">
        <v>85</v>
      </c>
      <c r="AW2900" s="14" t="s">
        <v>34</v>
      </c>
      <c r="AX2900" s="14" t="s">
        <v>76</v>
      </c>
      <c r="AY2900" s="261" t="s">
        <v>176</v>
      </c>
    </row>
    <row r="2901" s="14" customFormat="1">
      <c r="A2901" s="14"/>
      <c r="B2901" s="251"/>
      <c r="C2901" s="252"/>
      <c r="D2901" s="242" t="s">
        <v>185</v>
      </c>
      <c r="E2901" s="253" t="s">
        <v>1</v>
      </c>
      <c r="F2901" s="254" t="s">
        <v>2405</v>
      </c>
      <c r="G2901" s="252"/>
      <c r="H2901" s="255">
        <v>50.390000000000001</v>
      </c>
      <c r="I2901" s="256"/>
      <c r="J2901" s="252"/>
      <c r="K2901" s="252"/>
      <c r="L2901" s="257"/>
      <c r="M2901" s="258"/>
      <c r="N2901" s="259"/>
      <c r="O2901" s="259"/>
      <c r="P2901" s="259"/>
      <c r="Q2901" s="259"/>
      <c r="R2901" s="259"/>
      <c r="S2901" s="259"/>
      <c r="T2901" s="260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61" t="s">
        <v>185</v>
      </c>
      <c r="AU2901" s="261" t="s">
        <v>85</v>
      </c>
      <c r="AV2901" s="14" t="s">
        <v>85</v>
      </c>
      <c r="AW2901" s="14" t="s">
        <v>34</v>
      </c>
      <c r="AX2901" s="14" t="s">
        <v>76</v>
      </c>
      <c r="AY2901" s="261" t="s">
        <v>176</v>
      </c>
    </row>
    <row r="2902" s="14" customFormat="1">
      <c r="A2902" s="14"/>
      <c r="B2902" s="251"/>
      <c r="C2902" s="252"/>
      <c r="D2902" s="242" t="s">
        <v>185</v>
      </c>
      <c r="E2902" s="253" t="s">
        <v>1</v>
      </c>
      <c r="F2902" s="254" t="s">
        <v>2406</v>
      </c>
      <c r="G2902" s="252"/>
      <c r="H2902" s="255">
        <v>79.864999999999995</v>
      </c>
      <c r="I2902" s="256"/>
      <c r="J2902" s="252"/>
      <c r="K2902" s="252"/>
      <c r="L2902" s="257"/>
      <c r="M2902" s="258"/>
      <c r="N2902" s="259"/>
      <c r="O2902" s="259"/>
      <c r="P2902" s="259"/>
      <c r="Q2902" s="259"/>
      <c r="R2902" s="259"/>
      <c r="S2902" s="259"/>
      <c r="T2902" s="260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61" t="s">
        <v>185</v>
      </c>
      <c r="AU2902" s="261" t="s">
        <v>85</v>
      </c>
      <c r="AV2902" s="14" t="s">
        <v>85</v>
      </c>
      <c r="AW2902" s="14" t="s">
        <v>34</v>
      </c>
      <c r="AX2902" s="14" t="s">
        <v>76</v>
      </c>
      <c r="AY2902" s="261" t="s">
        <v>176</v>
      </c>
    </row>
    <row r="2903" s="14" customFormat="1">
      <c r="A2903" s="14"/>
      <c r="B2903" s="251"/>
      <c r="C2903" s="252"/>
      <c r="D2903" s="242" t="s">
        <v>185</v>
      </c>
      <c r="E2903" s="253" t="s">
        <v>1</v>
      </c>
      <c r="F2903" s="254" t="s">
        <v>2407</v>
      </c>
      <c r="G2903" s="252"/>
      <c r="H2903" s="255">
        <v>54.014000000000003</v>
      </c>
      <c r="I2903" s="256"/>
      <c r="J2903" s="252"/>
      <c r="K2903" s="252"/>
      <c r="L2903" s="257"/>
      <c r="M2903" s="258"/>
      <c r="N2903" s="259"/>
      <c r="O2903" s="259"/>
      <c r="P2903" s="259"/>
      <c r="Q2903" s="259"/>
      <c r="R2903" s="259"/>
      <c r="S2903" s="259"/>
      <c r="T2903" s="260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61" t="s">
        <v>185</v>
      </c>
      <c r="AU2903" s="261" t="s">
        <v>85</v>
      </c>
      <c r="AV2903" s="14" t="s">
        <v>85</v>
      </c>
      <c r="AW2903" s="14" t="s">
        <v>34</v>
      </c>
      <c r="AX2903" s="14" t="s">
        <v>76</v>
      </c>
      <c r="AY2903" s="261" t="s">
        <v>176</v>
      </c>
    </row>
    <row r="2904" s="14" customFormat="1">
      <c r="A2904" s="14"/>
      <c r="B2904" s="251"/>
      <c r="C2904" s="252"/>
      <c r="D2904" s="242" t="s">
        <v>185</v>
      </c>
      <c r="E2904" s="253" t="s">
        <v>1</v>
      </c>
      <c r="F2904" s="254" t="s">
        <v>2408</v>
      </c>
      <c r="G2904" s="252"/>
      <c r="H2904" s="255">
        <v>63.006</v>
      </c>
      <c r="I2904" s="256"/>
      <c r="J2904" s="252"/>
      <c r="K2904" s="252"/>
      <c r="L2904" s="257"/>
      <c r="M2904" s="258"/>
      <c r="N2904" s="259"/>
      <c r="O2904" s="259"/>
      <c r="P2904" s="259"/>
      <c r="Q2904" s="259"/>
      <c r="R2904" s="259"/>
      <c r="S2904" s="259"/>
      <c r="T2904" s="260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61" t="s">
        <v>185</v>
      </c>
      <c r="AU2904" s="261" t="s">
        <v>85</v>
      </c>
      <c r="AV2904" s="14" t="s">
        <v>85</v>
      </c>
      <c r="AW2904" s="14" t="s">
        <v>34</v>
      </c>
      <c r="AX2904" s="14" t="s">
        <v>76</v>
      </c>
      <c r="AY2904" s="261" t="s">
        <v>176</v>
      </c>
    </row>
    <row r="2905" s="14" customFormat="1">
      <c r="A2905" s="14"/>
      <c r="B2905" s="251"/>
      <c r="C2905" s="252"/>
      <c r="D2905" s="242" t="s">
        <v>185</v>
      </c>
      <c r="E2905" s="253" t="s">
        <v>1</v>
      </c>
      <c r="F2905" s="254" t="s">
        <v>2409</v>
      </c>
      <c r="G2905" s="252"/>
      <c r="H2905" s="255">
        <v>55.101999999999997</v>
      </c>
      <c r="I2905" s="256"/>
      <c r="J2905" s="252"/>
      <c r="K2905" s="252"/>
      <c r="L2905" s="257"/>
      <c r="M2905" s="258"/>
      <c r="N2905" s="259"/>
      <c r="O2905" s="259"/>
      <c r="P2905" s="259"/>
      <c r="Q2905" s="259"/>
      <c r="R2905" s="259"/>
      <c r="S2905" s="259"/>
      <c r="T2905" s="260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61" t="s">
        <v>185</v>
      </c>
      <c r="AU2905" s="261" t="s">
        <v>85</v>
      </c>
      <c r="AV2905" s="14" t="s">
        <v>85</v>
      </c>
      <c r="AW2905" s="14" t="s">
        <v>34</v>
      </c>
      <c r="AX2905" s="14" t="s">
        <v>76</v>
      </c>
      <c r="AY2905" s="261" t="s">
        <v>176</v>
      </c>
    </row>
    <row r="2906" s="14" customFormat="1">
      <c r="A2906" s="14"/>
      <c r="B2906" s="251"/>
      <c r="C2906" s="252"/>
      <c r="D2906" s="242" t="s">
        <v>185</v>
      </c>
      <c r="E2906" s="253" t="s">
        <v>1</v>
      </c>
      <c r="F2906" s="254" t="s">
        <v>2410</v>
      </c>
      <c r="G2906" s="252"/>
      <c r="H2906" s="255">
        <v>90.867500000000007</v>
      </c>
      <c r="I2906" s="256"/>
      <c r="J2906" s="252"/>
      <c r="K2906" s="252"/>
      <c r="L2906" s="257"/>
      <c r="M2906" s="258"/>
      <c r="N2906" s="259"/>
      <c r="O2906" s="259"/>
      <c r="P2906" s="259"/>
      <c r="Q2906" s="259"/>
      <c r="R2906" s="259"/>
      <c r="S2906" s="259"/>
      <c r="T2906" s="260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61" t="s">
        <v>185</v>
      </c>
      <c r="AU2906" s="261" t="s">
        <v>85</v>
      </c>
      <c r="AV2906" s="14" t="s">
        <v>85</v>
      </c>
      <c r="AW2906" s="14" t="s">
        <v>34</v>
      </c>
      <c r="AX2906" s="14" t="s">
        <v>76</v>
      </c>
      <c r="AY2906" s="261" t="s">
        <v>176</v>
      </c>
    </row>
    <row r="2907" s="14" customFormat="1">
      <c r="A2907" s="14"/>
      <c r="B2907" s="251"/>
      <c r="C2907" s="252"/>
      <c r="D2907" s="242" t="s">
        <v>185</v>
      </c>
      <c r="E2907" s="253" t="s">
        <v>1</v>
      </c>
      <c r="F2907" s="254" t="s">
        <v>2411</v>
      </c>
      <c r="G2907" s="252"/>
      <c r="H2907" s="255">
        <v>53.765000000000001</v>
      </c>
      <c r="I2907" s="256"/>
      <c r="J2907" s="252"/>
      <c r="K2907" s="252"/>
      <c r="L2907" s="257"/>
      <c r="M2907" s="258"/>
      <c r="N2907" s="259"/>
      <c r="O2907" s="259"/>
      <c r="P2907" s="259"/>
      <c r="Q2907" s="259"/>
      <c r="R2907" s="259"/>
      <c r="S2907" s="259"/>
      <c r="T2907" s="260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61" t="s">
        <v>185</v>
      </c>
      <c r="AU2907" s="261" t="s">
        <v>85</v>
      </c>
      <c r="AV2907" s="14" t="s">
        <v>85</v>
      </c>
      <c r="AW2907" s="14" t="s">
        <v>34</v>
      </c>
      <c r="AX2907" s="14" t="s">
        <v>76</v>
      </c>
      <c r="AY2907" s="261" t="s">
        <v>176</v>
      </c>
    </row>
    <row r="2908" s="14" customFormat="1">
      <c r="A2908" s="14"/>
      <c r="B2908" s="251"/>
      <c r="C2908" s="252"/>
      <c r="D2908" s="242" t="s">
        <v>185</v>
      </c>
      <c r="E2908" s="253" t="s">
        <v>1</v>
      </c>
      <c r="F2908" s="254" t="s">
        <v>2412</v>
      </c>
      <c r="G2908" s="252"/>
      <c r="H2908" s="255">
        <v>16.074999999999999</v>
      </c>
      <c r="I2908" s="256"/>
      <c r="J2908" s="252"/>
      <c r="K2908" s="252"/>
      <c r="L2908" s="257"/>
      <c r="M2908" s="258"/>
      <c r="N2908" s="259"/>
      <c r="O2908" s="259"/>
      <c r="P2908" s="259"/>
      <c r="Q2908" s="259"/>
      <c r="R2908" s="259"/>
      <c r="S2908" s="259"/>
      <c r="T2908" s="260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61" t="s">
        <v>185</v>
      </c>
      <c r="AU2908" s="261" t="s">
        <v>85</v>
      </c>
      <c r="AV2908" s="14" t="s">
        <v>85</v>
      </c>
      <c r="AW2908" s="14" t="s">
        <v>34</v>
      </c>
      <c r="AX2908" s="14" t="s">
        <v>76</v>
      </c>
      <c r="AY2908" s="261" t="s">
        <v>176</v>
      </c>
    </row>
    <row r="2909" s="16" customFormat="1">
      <c r="A2909" s="16"/>
      <c r="B2909" s="278"/>
      <c r="C2909" s="279"/>
      <c r="D2909" s="242" t="s">
        <v>185</v>
      </c>
      <c r="E2909" s="280" t="s">
        <v>1</v>
      </c>
      <c r="F2909" s="281" t="s">
        <v>307</v>
      </c>
      <c r="G2909" s="279"/>
      <c r="H2909" s="282">
        <v>480.8211</v>
      </c>
      <c r="I2909" s="283"/>
      <c r="J2909" s="279"/>
      <c r="K2909" s="279"/>
      <c r="L2909" s="284"/>
      <c r="M2909" s="285"/>
      <c r="N2909" s="286"/>
      <c r="O2909" s="286"/>
      <c r="P2909" s="286"/>
      <c r="Q2909" s="286"/>
      <c r="R2909" s="286"/>
      <c r="S2909" s="286"/>
      <c r="T2909" s="287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T2909" s="288" t="s">
        <v>185</v>
      </c>
      <c r="AU2909" s="288" t="s">
        <v>85</v>
      </c>
      <c r="AV2909" s="16" t="s">
        <v>183</v>
      </c>
      <c r="AW2909" s="16" t="s">
        <v>34</v>
      </c>
      <c r="AX2909" s="16" t="s">
        <v>83</v>
      </c>
      <c r="AY2909" s="288" t="s">
        <v>176</v>
      </c>
    </row>
    <row r="2910" s="2" customFormat="1" ht="62.7" customHeight="1">
      <c r="A2910" s="39"/>
      <c r="B2910" s="40"/>
      <c r="C2910" s="227" t="s">
        <v>2413</v>
      </c>
      <c r="D2910" s="227" t="s">
        <v>179</v>
      </c>
      <c r="E2910" s="228" t="s">
        <v>2414</v>
      </c>
      <c r="F2910" s="229" t="s">
        <v>2415</v>
      </c>
      <c r="G2910" s="230" t="s">
        <v>243</v>
      </c>
      <c r="H2910" s="231">
        <v>123.63</v>
      </c>
      <c r="I2910" s="232"/>
      <c r="J2910" s="233">
        <f>ROUND(I2910*H2910,2)</f>
        <v>0</v>
      </c>
      <c r="K2910" s="229" t="s">
        <v>1</v>
      </c>
      <c r="L2910" s="45"/>
      <c r="M2910" s="234" t="s">
        <v>1</v>
      </c>
      <c r="N2910" s="235" t="s">
        <v>41</v>
      </c>
      <c r="O2910" s="92"/>
      <c r="P2910" s="236">
        <f>O2910*H2910</f>
        <v>0</v>
      </c>
      <c r="Q2910" s="236">
        <v>0</v>
      </c>
      <c r="R2910" s="236">
        <f>Q2910*H2910</f>
        <v>0</v>
      </c>
      <c r="S2910" s="236">
        <v>0</v>
      </c>
      <c r="T2910" s="237">
        <f>S2910*H2910</f>
        <v>0</v>
      </c>
      <c r="U2910" s="39"/>
      <c r="V2910" s="39"/>
      <c r="W2910" s="39"/>
      <c r="X2910" s="39"/>
      <c r="Y2910" s="39"/>
      <c r="Z2910" s="39"/>
      <c r="AA2910" s="39"/>
      <c r="AB2910" s="39"/>
      <c r="AC2910" s="39"/>
      <c r="AD2910" s="39"/>
      <c r="AE2910" s="39"/>
      <c r="AR2910" s="238" t="s">
        <v>324</v>
      </c>
      <c r="AT2910" s="238" t="s">
        <v>179</v>
      </c>
      <c r="AU2910" s="238" t="s">
        <v>85</v>
      </c>
      <c r="AY2910" s="18" t="s">
        <v>176</v>
      </c>
      <c r="BE2910" s="239">
        <f>IF(N2910="základní",J2910,0)</f>
        <v>0</v>
      </c>
      <c r="BF2910" s="239">
        <f>IF(N2910="snížená",J2910,0)</f>
        <v>0</v>
      </c>
      <c r="BG2910" s="239">
        <f>IF(N2910="zákl. přenesená",J2910,0)</f>
        <v>0</v>
      </c>
      <c r="BH2910" s="239">
        <f>IF(N2910="sníž. přenesená",J2910,0)</f>
        <v>0</v>
      </c>
      <c r="BI2910" s="239">
        <f>IF(N2910="nulová",J2910,0)</f>
        <v>0</v>
      </c>
      <c r="BJ2910" s="18" t="s">
        <v>83</v>
      </c>
      <c r="BK2910" s="239">
        <f>ROUND(I2910*H2910,2)</f>
        <v>0</v>
      </c>
      <c r="BL2910" s="18" t="s">
        <v>324</v>
      </c>
      <c r="BM2910" s="238" t="s">
        <v>2416</v>
      </c>
    </row>
    <row r="2911" s="13" customFormat="1">
      <c r="A2911" s="13"/>
      <c r="B2911" s="240"/>
      <c r="C2911" s="241"/>
      <c r="D2911" s="242" t="s">
        <v>185</v>
      </c>
      <c r="E2911" s="243" t="s">
        <v>1</v>
      </c>
      <c r="F2911" s="244" t="s">
        <v>207</v>
      </c>
      <c r="G2911" s="241"/>
      <c r="H2911" s="243" t="s">
        <v>1</v>
      </c>
      <c r="I2911" s="245"/>
      <c r="J2911" s="241"/>
      <c r="K2911" s="241"/>
      <c r="L2911" s="246"/>
      <c r="M2911" s="247"/>
      <c r="N2911" s="248"/>
      <c r="O2911" s="248"/>
      <c r="P2911" s="248"/>
      <c r="Q2911" s="248"/>
      <c r="R2911" s="248"/>
      <c r="S2911" s="248"/>
      <c r="T2911" s="24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50" t="s">
        <v>185</v>
      </c>
      <c r="AU2911" s="250" t="s">
        <v>85</v>
      </c>
      <c r="AV2911" s="13" t="s">
        <v>83</v>
      </c>
      <c r="AW2911" s="13" t="s">
        <v>34</v>
      </c>
      <c r="AX2911" s="13" t="s">
        <v>76</v>
      </c>
      <c r="AY2911" s="250" t="s">
        <v>176</v>
      </c>
    </row>
    <row r="2912" s="13" customFormat="1">
      <c r="A2912" s="13"/>
      <c r="B2912" s="240"/>
      <c r="C2912" s="241"/>
      <c r="D2912" s="242" t="s">
        <v>185</v>
      </c>
      <c r="E2912" s="243" t="s">
        <v>1</v>
      </c>
      <c r="F2912" s="244" t="s">
        <v>281</v>
      </c>
      <c r="G2912" s="241"/>
      <c r="H2912" s="243" t="s">
        <v>1</v>
      </c>
      <c r="I2912" s="245"/>
      <c r="J2912" s="241"/>
      <c r="K2912" s="241"/>
      <c r="L2912" s="246"/>
      <c r="M2912" s="247"/>
      <c r="N2912" s="248"/>
      <c r="O2912" s="248"/>
      <c r="P2912" s="248"/>
      <c r="Q2912" s="248"/>
      <c r="R2912" s="248"/>
      <c r="S2912" s="248"/>
      <c r="T2912" s="249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50" t="s">
        <v>185</v>
      </c>
      <c r="AU2912" s="250" t="s">
        <v>85</v>
      </c>
      <c r="AV2912" s="13" t="s">
        <v>83</v>
      </c>
      <c r="AW2912" s="13" t="s">
        <v>34</v>
      </c>
      <c r="AX2912" s="13" t="s">
        <v>76</v>
      </c>
      <c r="AY2912" s="250" t="s">
        <v>176</v>
      </c>
    </row>
    <row r="2913" s="13" customFormat="1">
      <c r="A2913" s="13"/>
      <c r="B2913" s="240"/>
      <c r="C2913" s="241"/>
      <c r="D2913" s="242" t="s">
        <v>185</v>
      </c>
      <c r="E2913" s="243" t="s">
        <v>1</v>
      </c>
      <c r="F2913" s="244" t="s">
        <v>188</v>
      </c>
      <c r="G2913" s="241"/>
      <c r="H2913" s="243" t="s">
        <v>1</v>
      </c>
      <c r="I2913" s="245"/>
      <c r="J2913" s="241"/>
      <c r="K2913" s="241"/>
      <c r="L2913" s="246"/>
      <c r="M2913" s="247"/>
      <c r="N2913" s="248"/>
      <c r="O2913" s="248"/>
      <c r="P2913" s="248"/>
      <c r="Q2913" s="248"/>
      <c r="R2913" s="248"/>
      <c r="S2913" s="248"/>
      <c r="T2913" s="24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50" t="s">
        <v>185</v>
      </c>
      <c r="AU2913" s="250" t="s">
        <v>85</v>
      </c>
      <c r="AV2913" s="13" t="s">
        <v>83</v>
      </c>
      <c r="AW2913" s="13" t="s">
        <v>34</v>
      </c>
      <c r="AX2913" s="13" t="s">
        <v>76</v>
      </c>
      <c r="AY2913" s="250" t="s">
        <v>176</v>
      </c>
    </row>
    <row r="2914" s="14" customFormat="1">
      <c r="A2914" s="14"/>
      <c r="B2914" s="251"/>
      <c r="C2914" s="252"/>
      <c r="D2914" s="242" t="s">
        <v>185</v>
      </c>
      <c r="E2914" s="253" t="s">
        <v>1</v>
      </c>
      <c r="F2914" s="254" t="s">
        <v>2417</v>
      </c>
      <c r="G2914" s="252"/>
      <c r="H2914" s="255">
        <v>13.220000000000001</v>
      </c>
      <c r="I2914" s="256"/>
      <c r="J2914" s="252"/>
      <c r="K2914" s="252"/>
      <c r="L2914" s="257"/>
      <c r="M2914" s="258"/>
      <c r="N2914" s="259"/>
      <c r="O2914" s="259"/>
      <c r="P2914" s="259"/>
      <c r="Q2914" s="259"/>
      <c r="R2914" s="259"/>
      <c r="S2914" s="259"/>
      <c r="T2914" s="260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61" t="s">
        <v>185</v>
      </c>
      <c r="AU2914" s="261" t="s">
        <v>85</v>
      </c>
      <c r="AV2914" s="14" t="s">
        <v>85</v>
      </c>
      <c r="AW2914" s="14" t="s">
        <v>34</v>
      </c>
      <c r="AX2914" s="14" t="s">
        <v>76</v>
      </c>
      <c r="AY2914" s="261" t="s">
        <v>176</v>
      </c>
    </row>
    <row r="2915" s="14" customFormat="1">
      <c r="A2915" s="14"/>
      <c r="B2915" s="251"/>
      <c r="C2915" s="252"/>
      <c r="D2915" s="242" t="s">
        <v>185</v>
      </c>
      <c r="E2915" s="253" t="s">
        <v>1</v>
      </c>
      <c r="F2915" s="254" t="s">
        <v>2418</v>
      </c>
      <c r="G2915" s="252"/>
      <c r="H2915" s="255">
        <v>49.594999999999999</v>
      </c>
      <c r="I2915" s="256"/>
      <c r="J2915" s="252"/>
      <c r="K2915" s="252"/>
      <c r="L2915" s="257"/>
      <c r="M2915" s="258"/>
      <c r="N2915" s="259"/>
      <c r="O2915" s="259"/>
      <c r="P2915" s="259"/>
      <c r="Q2915" s="259"/>
      <c r="R2915" s="259"/>
      <c r="S2915" s="259"/>
      <c r="T2915" s="260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61" t="s">
        <v>185</v>
      </c>
      <c r="AU2915" s="261" t="s">
        <v>85</v>
      </c>
      <c r="AV2915" s="14" t="s">
        <v>85</v>
      </c>
      <c r="AW2915" s="14" t="s">
        <v>34</v>
      </c>
      <c r="AX2915" s="14" t="s">
        <v>76</v>
      </c>
      <c r="AY2915" s="261" t="s">
        <v>176</v>
      </c>
    </row>
    <row r="2916" s="14" customFormat="1">
      <c r="A2916" s="14"/>
      <c r="B2916" s="251"/>
      <c r="C2916" s="252"/>
      <c r="D2916" s="242" t="s">
        <v>185</v>
      </c>
      <c r="E2916" s="253" t="s">
        <v>1</v>
      </c>
      <c r="F2916" s="254" t="s">
        <v>2419</v>
      </c>
      <c r="G2916" s="252"/>
      <c r="H2916" s="255">
        <v>38.674999999999997</v>
      </c>
      <c r="I2916" s="256"/>
      <c r="J2916" s="252"/>
      <c r="K2916" s="252"/>
      <c r="L2916" s="257"/>
      <c r="M2916" s="258"/>
      <c r="N2916" s="259"/>
      <c r="O2916" s="259"/>
      <c r="P2916" s="259"/>
      <c r="Q2916" s="259"/>
      <c r="R2916" s="259"/>
      <c r="S2916" s="259"/>
      <c r="T2916" s="260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61" t="s">
        <v>185</v>
      </c>
      <c r="AU2916" s="261" t="s">
        <v>85</v>
      </c>
      <c r="AV2916" s="14" t="s">
        <v>85</v>
      </c>
      <c r="AW2916" s="14" t="s">
        <v>34</v>
      </c>
      <c r="AX2916" s="14" t="s">
        <v>76</v>
      </c>
      <c r="AY2916" s="261" t="s">
        <v>176</v>
      </c>
    </row>
    <row r="2917" s="14" customFormat="1">
      <c r="A2917" s="14"/>
      <c r="B2917" s="251"/>
      <c r="C2917" s="252"/>
      <c r="D2917" s="242" t="s">
        <v>185</v>
      </c>
      <c r="E2917" s="253" t="s">
        <v>1</v>
      </c>
      <c r="F2917" s="254" t="s">
        <v>2420</v>
      </c>
      <c r="G2917" s="252"/>
      <c r="H2917" s="255">
        <v>22.140000000000001</v>
      </c>
      <c r="I2917" s="256"/>
      <c r="J2917" s="252"/>
      <c r="K2917" s="252"/>
      <c r="L2917" s="257"/>
      <c r="M2917" s="258"/>
      <c r="N2917" s="259"/>
      <c r="O2917" s="259"/>
      <c r="P2917" s="259"/>
      <c r="Q2917" s="259"/>
      <c r="R2917" s="259"/>
      <c r="S2917" s="259"/>
      <c r="T2917" s="260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61" t="s">
        <v>185</v>
      </c>
      <c r="AU2917" s="261" t="s">
        <v>85</v>
      </c>
      <c r="AV2917" s="14" t="s">
        <v>85</v>
      </c>
      <c r="AW2917" s="14" t="s">
        <v>34</v>
      </c>
      <c r="AX2917" s="14" t="s">
        <v>76</v>
      </c>
      <c r="AY2917" s="261" t="s">
        <v>176</v>
      </c>
    </row>
    <row r="2918" s="16" customFormat="1">
      <c r="A2918" s="16"/>
      <c r="B2918" s="278"/>
      <c r="C2918" s="279"/>
      <c r="D2918" s="242" t="s">
        <v>185</v>
      </c>
      <c r="E2918" s="280" t="s">
        <v>1</v>
      </c>
      <c r="F2918" s="281" t="s">
        <v>307</v>
      </c>
      <c r="G2918" s="279"/>
      <c r="H2918" s="282">
        <v>123.63</v>
      </c>
      <c r="I2918" s="283"/>
      <c r="J2918" s="279"/>
      <c r="K2918" s="279"/>
      <c r="L2918" s="284"/>
      <c r="M2918" s="285"/>
      <c r="N2918" s="286"/>
      <c r="O2918" s="286"/>
      <c r="P2918" s="286"/>
      <c r="Q2918" s="286"/>
      <c r="R2918" s="286"/>
      <c r="S2918" s="286"/>
      <c r="T2918" s="287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T2918" s="288" t="s">
        <v>185</v>
      </c>
      <c r="AU2918" s="288" t="s">
        <v>85</v>
      </c>
      <c r="AV2918" s="16" t="s">
        <v>183</v>
      </c>
      <c r="AW2918" s="16" t="s">
        <v>34</v>
      </c>
      <c r="AX2918" s="16" t="s">
        <v>83</v>
      </c>
      <c r="AY2918" s="288" t="s">
        <v>176</v>
      </c>
    </row>
    <row r="2919" s="12" customFormat="1" ht="25.92" customHeight="1">
      <c r="A2919" s="12"/>
      <c r="B2919" s="211"/>
      <c r="C2919" s="212"/>
      <c r="D2919" s="213" t="s">
        <v>75</v>
      </c>
      <c r="E2919" s="214" t="s">
        <v>2421</v>
      </c>
      <c r="F2919" s="214" t="s">
        <v>2422</v>
      </c>
      <c r="G2919" s="212"/>
      <c r="H2919" s="212"/>
      <c r="I2919" s="215"/>
      <c r="J2919" s="216">
        <f>BK2919</f>
        <v>0</v>
      </c>
      <c r="K2919" s="212"/>
      <c r="L2919" s="217"/>
      <c r="M2919" s="218"/>
      <c r="N2919" s="219"/>
      <c r="O2919" s="219"/>
      <c r="P2919" s="220">
        <f>P2920</f>
        <v>0</v>
      </c>
      <c r="Q2919" s="219"/>
      <c r="R2919" s="220">
        <f>R2920</f>
        <v>0.85464000000000007</v>
      </c>
      <c r="S2919" s="219"/>
      <c r="T2919" s="221">
        <f>T2920</f>
        <v>0.57004999999999995</v>
      </c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R2919" s="222" t="s">
        <v>183</v>
      </c>
      <c r="AT2919" s="223" t="s">
        <v>75</v>
      </c>
      <c r="AU2919" s="223" t="s">
        <v>76</v>
      </c>
      <c r="AY2919" s="222" t="s">
        <v>176</v>
      </c>
      <c r="BK2919" s="224">
        <f>BK2920</f>
        <v>0</v>
      </c>
    </row>
    <row r="2920" s="12" customFormat="1" ht="22.8" customHeight="1">
      <c r="A2920" s="12"/>
      <c r="B2920" s="211"/>
      <c r="C2920" s="212"/>
      <c r="D2920" s="213" t="s">
        <v>75</v>
      </c>
      <c r="E2920" s="225" t="s">
        <v>2423</v>
      </c>
      <c r="F2920" s="225" t="s">
        <v>2424</v>
      </c>
      <c r="G2920" s="212"/>
      <c r="H2920" s="212"/>
      <c r="I2920" s="215"/>
      <c r="J2920" s="226">
        <f>BK2920</f>
        <v>0</v>
      </c>
      <c r="K2920" s="212"/>
      <c r="L2920" s="217"/>
      <c r="M2920" s="218"/>
      <c r="N2920" s="219"/>
      <c r="O2920" s="219"/>
      <c r="P2920" s="220">
        <f>SUM(P2921:P2992)</f>
        <v>0</v>
      </c>
      <c r="Q2920" s="219"/>
      <c r="R2920" s="220">
        <f>SUM(R2921:R2992)</f>
        <v>0.85464000000000007</v>
      </c>
      <c r="S2920" s="219"/>
      <c r="T2920" s="221">
        <f>SUM(T2921:T2992)</f>
        <v>0.57004999999999995</v>
      </c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R2920" s="222" t="s">
        <v>183</v>
      </c>
      <c r="AT2920" s="223" t="s">
        <v>75</v>
      </c>
      <c r="AU2920" s="223" t="s">
        <v>83</v>
      </c>
      <c r="AY2920" s="222" t="s">
        <v>176</v>
      </c>
      <c r="BK2920" s="224">
        <f>SUM(BK2921:BK2992)</f>
        <v>0</v>
      </c>
    </row>
    <row r="2921" s="2" customFormat="1" ht="24.15" customHeight="1">
      <c r="A2921" s="39"/>
      <c r="B2921" s="40"/>
      <c r="C2921" s="227" t="s">
        <v>2425</v>
      </c>
      <c r="D2921" s="227" t="s">
        <v>179</v>
      </c>
      <c r="E2921" s="228" t="s">
        <v>2426</v>
      </c>
      <c r="F2921" s="229" t="s">
        <v>2427</v>
      </c>
      <c r="G2921" s="230" t="s">
        <v>586</v>
      </c>
      <c r="H2921" s="231">
        <v>1</v>
      </c>
      <c r="I2921" s="232"/>
      <c r="J2921" s="233">
        <f>ROUND(I2921*H2921,2)</f>
        <v>0</v>
      </c>
      <c r="K2921" s="229" t="s">
        <v>1</v>
      </c>
      <c r="L2921" s="45"/>
      <c r="M2921" s="234" t="s">
        <v>1</v>
      </c>
      <c r="N2921" s="235" t="s">
        <v>41</v>
      </c>
      <c r="O2921" s="92"/>
      <c r="P2921" s="236">
        <f>O2921*H2921</f>
        <v>0</v>
      </c>
      <c r="Q2921" s="236">
        <v>0.051330000000000001</v>
      </c>
      <c r="R2921" s="236">
        <f>Q2921*H2921</f>
        <v>0.051330000000000001</v>
      </c>
      <c r="S2921" s="236">
        <v>0</v>
      </c>
      <c r="T2921" s="237">
        <f>S2921*H2921</f>
        <v>0</v>
      </c>
      <c r="U2921" s="39"/>
      <c r="V2921" s="39"/>
      <c r="W2921" s="39"/>
      <c r="X2921" s="39"/>
      <c r="Y2921" s="39"/>
      <c r="Z2921" s="39"/>
      <c r="AA2921" s="39"/>
      <c r="AB2921" s="39"/>
      <c r="AC2921" s="39"/>
      <c r="AD2921" s="39"/>
      <c r="AE2921" s="39"/>
      <c r="AR2921" s="238" t="s">
        <v>324</v>
      </c>
      <c r="AT2921" s="238" t="s">
        <v>179</v>
      </c>
      <c r="AU2921" s="238" t="s">
        <v>85</v>
      </c>
      <c r="AY2921" s="18" t="s">
        <v>176</v>
      </c>
      <c r="BE2921" s="239">
        <f>IF(N2921="základní",J2921,0)</f>
        <v>0</v>
      </c>
      <c r="BF2921" s="239">
        <f>IF(N2921="snížená",J2921,0)</f>
        <v>0</v>
      </c>
      <c r="BG2921" s="239">
        <f>IF(N2921="zákl. přenesená",J2921,0)</f>
        <v>0</v>
      </c>
      <c r="BH2921" s="239">
        <f>IF(N2921="sníž. přenesená",J2921,0)</f>
        <v>0</v>
      </c>
      <c r="BI2921" s="239">
        <f>IF(N2921="nulová",J2921,0)</f>
        <v>0</v>
      </c>
      <c r="BJ2921" s="18" t="s">
        <v>83</v>
      </c>
      <c r="BK2921" s="239">
        <f>ROUND(I2921*H2921,2)</f>
        <v>0</v>
      </c>
      <c r="BL2921" s="18" t="s">
        <v>324</v>
      </c>
      <c r="BM2921" s="238" t="s">
        <v>2428</v>
      </c>
    </row>
    <row r="2922" s="13" customFormat="1">
      <c r="A2922" s="13"/>
      <c r="B2922" s="240"/>
      <c r="C2922" s="241"/>
      <c r="D2922" s="242" t="s">
        <v>185</v>
      </c>
      <c r="E2922" s="243" t="s">
        <v>1</v>
      </c>
      <c r="F2922" s="244" t="s">
        <v>207</v>
      </c>
      <c r="G2922" s="241"/>
      <c r="H2922" s="243" t="s">
        <v>1</v>
      </c>
      <c r="I2922" s="245"/>
      <c r="J2922" s="241"/>
      <c r="K2922" s="241"/>
      <c r="L2922" s="246"/>
      <c r="M2922" s="247"/>
      <c r="N2922" s="248"/>
      <c r="O2922" s="248"/>
      <c r="P2922" s="248"/>
      <c r="Q2922" s="248"/>
      <c r="R2922" s="248"/>
      <c r="S2922" s="248"/>
      <c r="T2922" s="249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50" t="s">
        <v>185</v>
      </c>
      <c r="AU2922" s="250" t="s">
        <v>85</v>
      </c>
      <c r="AV2922" s="13" t="s">
        <v>83</v>
      </c>
      <c r="AW2922" s="13" t="s">
        <v>34</v>
      </c>
      <c r="AX2922" s="13" t="s">
        <v>76</v>
      </c>
      <c r="AY2922" s="250" t="s">
        <v>176</v>
      </c>
    </row>
    <row r="2923" s="13" customFormat="1">
      <c r="A2923" s="13"/>
      <c r="B2923" s="240"/>
      <c r="C2923" s="241"/>
      <c r="D2923" s="242" t="s">
        <v>185</v>
      </c>
      <c r="E2923" s="243" t="s">
        <v>1</v>
      </c>
      <c r="F2923" s="244" t="s">
        <v>188</v>
      </c>
      <c r="G2923" s="241"/>
      <c r="H2923" s="243" t="s">
        <v>1</v>
      </c>
      <c r="I2923" s="245"/>
      <c r="J2923" s="241"/>
      <c r="K2923" s="241"/>
      <c r="L2923" s="246"/>
      <c r="M2923" s="247"/>
      <c r="N2923" s="248"/>
      <c r="O2923" s="248"/>
      <c r="P2923" s="248"/>
      <c r="Q2923" s="248"/>
      <c r="R2923" s="248"/>
      <c r="S2923" s="248"/>
      <c r="T2923" s="24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50" t="s">
        <v>185</v>
      </c>
      <c r="AU2923" s="250" t="s">
        <v>85</v>
      </c>
      <c r="AV2923" s="13" t="s">
        <v>83</v>
      </c>
      <c r="AW2923" s="13" t="s">
        <v>34</v>
      </c>
      <c r="AX2923" s="13" t="s">
        <v>76</v>
      </c>
      <c r="AY2923" s="250" t="s">
        <v>176</v>
      </c>
    </row>
    <row r="2924" s="13" customFormat="1">
      <c r="A2924" s="13"/>
      <c r="B2924" s="240"/>
      <c r="C2924" s="241"/>
      <c r="D2924" s="242" t="s">
        <v>185</v>
      </c>
      <c r="E2924" s="243" t="s">
        <v>1</v>
      </c>
      <c r="F2924" s="244" t="s">
        <v>2429</v>
      </c>
      <c r="G2924" s="241"/>
      <c r="H2924" s="243" t="s">
        <v>1</v>
      </c>
      <c r="I2924" s="245"/>
      <c r="J2924" s="241"/>
      <c r="K2924" s="241"/>
      <c r="L2924" s="246"/>
      <c r="M2924" s="247"/>
      <c r="N2924" s="248"/>
      <c r="O2924" s="248"/>
      <c r="P2924" s="248"/>
      <c r="Q2924" s="248"/>
      <c r="R2924" s="248"/>
      <c r="S2924" s="248"/>
      <c r="T2924" s="24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50" t="s">
        <v>185</v>
      </c>
      <c r="AU2924" s="250" t="s">
        <v>85</v>
      </c>
      <c r="AV2924" s="13" t="s">
        <v>83</v>
      </c>
      <c r="AW2924" s="13" t="s">
        <v>34</v>
      </c>
      <c r="AX2924" s="13" t="s">
        <v>76</v>
      </c>
      <c r="AY2924" s="250" t="s">
        <v>176</v>
      </c>
    </row>
    <row r="2925" s="13" customFormat="1">
      <c r="A2925" s="13"/>
      <c r="B2925" s="240"/>
      <c r="C2925" s="241"/>
      <c r="D2925" s="242" t="s">
        <v>185</v>
      </c>
      <c r="E2925" s="243" t="s">
        <v>1</v>
      </c>
      <c r="F2925" s="244" t="s">
        <v>2430</v>
      </c>
      <c r="G2925" s="241"/>
      <c r="H2925" s="243" t="s">
        <v>1</v>
      </c>
      <c r="I2925" s="245"/>
      <c r="J2925" s="241"/>
      <c r="K2925" s="241"/>
      <c r="L2925" s="246"/>
      <c r="M2925" s="247"/>
      <c r="N2925" s="248"/>
      <c r="O2925" s="248"/>
      <c r="P2925" s="248"/>
      <c r="Q2925" s="248"/>
      <c r="R2925" s="248"/>
      <c r="S2925" s="248"/>
      <c r="T2925" s="24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50" t="s">
        <v>185</v>
      </c>
      <c r="AU2925" s="250" t="s">
        <v>85</v>
      </c>
      <c r="AV2925" s="13" t="s">
        <v>83</v>
      </c>
      <c r="AW2925" s="13" t="s">
        <v>34</v>
      </c>
      <c r="AX2925" s="13" t="s">
        <v>76</v>
      </c>
      <c r="AY2925" s="250" t="s">
        <v>176</v>
      </c>
    </row>
    <row r="2926" s="14" customFormat="1">
      <c r="A2926" s="14"/>
      <c r="B2926" s="251"/>
      <c r="C2926" s="252"/>
      <c r="D2926" s="242" t="s">
        <v>185</v>
      </c>
      <c r="E2926" s="253" t="s">
        <v>1</v>
      </c>
      <c r="F2926" s="254" t="s">
        <v>83</v>
      </c>
      <c r="G2926" s="252"/>
      <c r="H2926" s="255">
        <v>1</v>
      </c>
      <c r="I2926" s="256"/>
      <c r="J2926" s="252"/>
      <c r="K2926" s="252"/>
      <c r="L2926" s="257"/>
      <c r="M2926" s="258"/>
      <c r="N2926" s="259"/>
      <c r="O2926" s="259"/>
      <c r="P2926" s="259"/>
      <c r="Q2926" s="259"/>
      <c r="R2926" s="259"/>
      <c r="S2926" s="259"/>
      <c r="T2926" s="260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61" t="s">
        <v>185</v>
      </c>
      <c r="AU2926" s="261" t="s">
        <v>85</v>
      </c>
      <c r="AV2926" s="14" t="s">
        <v>85</v>
      </c>
      <c r="AW2926" s="14" t="s">
        <v>34</v>
      </c>
      <c r="AX2926" s="14" t="s">
        <v>76</v>
      </c>
      <c r="AY2926" s="261" t="s">
        <v>176</v>
      </c>
    </row>
    <row r="2927" s="2" customFormat="1" ht="49.05" customHeight="1">
      <c r="A2927" s="39"/>
      <c r="B2927" s="40"/>
      <c r="C2927" s="227" t="s">
        <v>2431</v>
      </c>
      <c r="D2927" s="227" t="s">
        <v>179</v>
      </c>
      <c r="E2927" s="228" t="s">
        <v>2432</v>
      </c>
      <c r="F2927" s="229" t="s">
        <v>2433</v>
      </c>
      <c r="G2927" s="230" t="s">
        <v>243</v>
      </c>
      <c r="H2927" s="231">
        <v>15</v>
      </c>
      <c r="I2927" s="232"/>
      <c r="J2927" s="233">
        <f>ROUND(I2927*H2927,2)</f>
        <v>0</v>
      </c>
      <c r="K2927" s="229" t="s">
        <v>1</v>
      </c>
      <c r="L2927" s="45"/>
      <c r="M2927" s="234" t="s">
        <v>1</v>
      </c>
      <c r="N2927" s="235" t="s">
        <v>41</v>
      </c>
      <c r="O2927" s="92"/>
      <c r="P2927" s="236">
        <f>O2927*H2927</f>
        <v>0</v>
      </c>
      <c r="Q2927" s="236">
        <v>0.051330000000000001</v>
      </c>
      <c r="R2927" s="236">
        <f>Q2927*H2927</f>
        <v>0.76995000000000002</v>
      </c>
      <c r="S2927" s="236">
        <v>0</v>
      </c>
      <c r="T2927" s="237">
        <f>S2927*H2927</f>
        <v>0</v>
      </c>
      <c r="U2927" s="39"/>
      <c r="V2927" s="39"/>
      <c r="W2927" s="39"/>
      <c r="X2927" s="39"/>
      <c r="Y2927" s="39"/>
      <c r="Z2927" s="39"/>
      <c r="AA2927" s="39"/>
      <c r="AB2927" s="39"/>
      <c r="AC2927" s="39"/>
      <c r="AD2927" s="39"/>
      <c r="AE2927" s="39"/>
      <c r="AR2927" s="238" t="s">
        <v>324</v>
      </c>
      <c r="AT2927" s="238" t="s">
        <v>179</v>
      </c>
      <c r="AU2927" s="238" t="s">
        <v>85</v>
      </c>
      <c r="AY2927" s="18" t="s">
        <v>176</v>
      </c>
      <c r="BE2927" s="239">
        <f>IF(N2927="základní",J2927,0)</f>
        <v>0</v>
      </c>
      <c r="BF2927" s="239">
        <f>IF(N2927="snížená",J2927,0)</f>
        <v>0</v>
      </c>
      <c r="BG2927" s="239">
        <f>IF(N2927="zákl. přenesená",J2927,0)</f>
        <v>0</v>
      </c>
      <c r="BH2927" s="239">
        <f>IF(N2927="sníž. přenesená",J2927,0)</f>
        <v>0</v>
      </c>
      <c r="BI2927" s="239">
        <f>IF(N2927="nulová",J2927,0)</f>
        <v>0</v>
      </c>
      <c r="BJ2927" s="18" t="s">
        <v>83</v>
      </c>
      <c r="BK2927" s="239">
        <f>ROUND(I2927*H2927,2)</f>
        <v>0</v>
      </c>
      <c r="BL2927" s="18" t="s">
        <v>324</v>
      </c>
      <c r="BM2927" s="238" t="s">
        <v>2434</v>
      </c>
    </row>
    <row r="2928" s="13" customFormat="1">
      <c r="A2928" s="13"/>
      <c r="B2928" s="240"/>
      <c r="C2928" s="241"/>
      <c r="D2928" s="242" t="s">
        <v>185</v>
      </c>
      <c r="E2928" s="243" t="s">
        <v>1</v>
      </c>
      <c r="F2928" s="244" t="s">
        <v>207</v>
      </c>
      <c r="G2928" s="241"/>
      <c r="H2928" s="243" t="s">
        <v>1</v>
      </c>
      <c r="I2928" s="245"/>
      <c r="J2928" s="241"/>
      <c r="K2928" s="241"/>
      <c r="L2928" s="246"/>
      <c r="M2928" s="247"/>
      <c r="N2928" s="248"/>
      <c r="O2928" s="248"/>
      <c r="P2928" s="248"/>
      <c r="Q2928" s="248"/>
      <c r="R2928" s="248"/>
      <c r="S2928" s="248"/>
      <c r="T2928" s="24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50" t="s">
        <v>185</v>
      </c>
      <c r="AU2928" s="250" t="s">
        <v>85</v>
      </c>
      <c r="AV2928" s="13" t="s">
        <v>83</v>
      </c>
      <c r="AW2928" s="13" t="s">
        <v>34</v>
      </c>
      <c r="AX2928" s="13" t="s">
        <v>76</v>
      </c>
      <c r="AY2928" s="250" t="s">
        <v>176</v>
      </c>
    </row>
    <row r="2929" s="13" customFormat="1">
      <c r="A2929" s="13"/>
      <c r="B2929" s="240"/>
      <c r="C2929" s="241"/>
      <c r="D2929" s="242" t="s">
        <v>185</v>
      </c>
      <c r="E2929" s="243" t="s">
        <v>1</v>
      </c>
      <c r="F2929" s="244" t="s">
        <v>188</v>
      </c>
      <c r="G2929" s="241"/>
      <c r="H2929" s="243" t="s">
        <v>1</v>
      </c>
      <c r="I2929" s="245"/>
      <c r="J2929" s="241"/>
      <c r="K2929" s="241"/>
      <c r="L2929" s="246"/>
      <c r="M2929" s="247"/>
      <c r="N2929" s="248"/>
      <c r="O2929" s="248"/>
      <c r="P2929" s="248"/>
      <c r="Q2929" s="248"/>
      <c r="R2929" s="248"/>
      <c r="S2929" s="248"/>
      <c r="T2929" s="24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50" t="s">
        <v>185</v>
      </c>
      <c r="AU2929" s="250" t="s">
        <v>85</v>
      </c>
      <c r="AV2929" s="13" t="s">
        <v>83</v>
      </c>
      <c r="AW2929" s="13" t="s">
        <v>34</v>
      </c>
      <c r="AX2929" s="13" t="s">
        <v>76</v>
      </c>
      <c r="AY2929" s="250" t="s">
        <v>176</v>
      </c>
    </row>
    <row r="2930" s="13" customFormat="1">
      <c r="A2930" s="13"/>
      <c r="B2930" s="240"/>
      <c r="C2930" s="241"/>
      <c r="D2930" s="242" t="s">
        <v>185</v>
      </c>
      <c r="E2930" s="243" t="s">
        <v>1</v>
      </c>
      <c r="F2930" s="244" t="s">
        <v>2435</v>
      </c>
      <c r="G2930" s="241"/>
      <c r="H2930" s="243" t="s">
        <v>1</v>
      </c>
      <c r="I2930" s="245"/>
      <c r="J2930" s="241"/>
      <c r="K2930" s="241"/>
      <c r="L2930" s="246"/>
      <c r="M2930" s="247"/>
      <c r="N2930" s="248"/>
      <c r="O2930" s="248"/>
      <c r="P2930" s="248"/>
      <c r="Q2930" s="248"/>
      <c r="R2930" s="248"/>
      <c r="S2930" s="248"/>
      <c r="T2930" s="249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50" t="s">
        <v>185</v>
      </c>
      <c r="AU2930" s="250" t="s">
        <v>85</v>
      </c>
      <c r="AV2930" s="13" t="s">
        <v>83</v>
      </c>
      <c r="AW2930" s="13" t="s">
        <v>34</v>
      </c>
      <c r="AX2930" s="13" t="s">
        <v>76</v>
      </c>
      <c r="AY2930" s="250" t="s">
        <v>176</v>
      </c>
    </row>
    <row r="2931" s="13" customFormat="1">
      <c r="A2931" s="13"/>
      <c r="B2931" s="240"/>
      <c r="C2931" s="241"/>
      <c r="D2931" s="242" t="s">
        <v>185</v>
      </c>
      <c r="E2931" s="243" t="s">
        <v>1</v>
      </c>
      <c r="F2931" s="244" t="s">
        <v>2436</v>
      </c>
      <c r="G2931" s="241"/>
      <c r="H2931" s="243" t="s">
        <v>1</v>
      </c>
      <c r="I2931" s="245"/>
      <c r="J2931" s="241"/>
      <c r="K2931" s="241"/>
      <c r="L2931" s="246"/>
      <c r="M2931" s="247"/>
      <c r="N2931" s="248"/>
      <c r="O2931" s="248"/>
      <c r="P2931" s="248"/>
      <c r="Q2931" s="248"/>
      <c r="R2931" s="248"/>
      <c r="S2931" s="248"/>
      <c r="T2931" s="24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50" t="s">
        <v>185</v>
      </c>
      <c r="AU2931" s="250" t="s">
        <v>85</v>
      </c>
      <c r="AV2931" s="13" t="s">
        <v>83</v>
      </c>
      <c r="AW2931" s="13" t="s">
        <v>34</v>
      </c>
      <c r="AX2931" s="13" t="s">
        <v>76</v>
      </c>
      <c r="AY2931" s="250" t="s">
        <v>176</v>
      </c>
    </row>
    <row r="2932" s="13" customFormat="1">
      <c r="A2932" s="13"/>
      <c r="B2932" s="240"/>
      <c r="C2932" s="241"/>
      <c r="D2932" s="242" t="s">
        <v>185</v>
      </c>
      <c r="E2932" s="243" t="s">
        <v>1</v>
      </c>
      <c r="F2932" s="244" t="s">
        <v>2437</v>
      </c>
      <c r="G2932" s="241"/>
      <c r="H2932" s="243" t="s">
        <v>1</v>
      </c>
      <c r="I2932" s="245"/>
      <c r="J2932" s="241"/>
      <c r="K2932" s="241"/>
      <c r="L2932" s="246"/>
      <c r="M2932" s="247"/>
      <c r="N2932" s="248"/>
      <c r="O2932" s="248"/>
      <c r="P2932" s="248"/>
      <c r="Q2932" s="248"/>
      <c r="R2932" s="248"/>
      <c r="S2932" s="248"/>
      <c r="T2932" s="249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50" t="s">
        <v>185</v>
      </c>
      <c r="AU2932" s="250" t="s">
        <v>85</v>
      </c>
      <c r="AV2932" s="13" t="s">
        <v>83</v>
      </c>
      <c r="AW2932" s="13" t="s">
        <v>34</v>
      </c>
      <c r="AX2932" s="13" t="s">
        <v>76</v>
      </c>
      <c r="AY2932" s="250" t="s">
        <v>176</v>
      </c>
    </row>
    <row r="2933" s="13" customFormat="1">
      <c r="A2933" s="13"/>
      <c r="B2933" s="240"/>
      <c r="C2933" s="241"/>
      <c r="D2933" s="242" t="s">
        <v>185</v>
      </c>
      <c r="E2933" s="243" t="s">
        <v>1</v>
      </c>
      <c r="F2933" s="244" t="s">
        <v>188</v>
      </c>
      <c r="G2933" s="241"/>
      <c r="H2933" s="243" t="s">
        <v>1</v>
      </c>
      <c r="I2933" s="245"/>
      <c r="J2933" s="241"/>
      <c r="K2933" s="241"/>
      <c r="L2933" s="246"/>
      <c r="M2933" s="247"/>
      <c r="N2933" s="248"/>
      <c r="O2933" s="248"/>
      <c r="P2933" s="248"/>
      <c r="Q2933" s="248"/>
      <c r="R2933" s="248"/>
      <c r="S2933" s="248"/>
      <c r="T2933" s="24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50" t="s">
        <v>185</v>
      </c>
      <c r="AU2933" s="250" t="s">
        <v>85</v>
      </c>
      <c r="AV2933" s="13" t="s">
        <v>83</v>
      </c>
      <c r="AW2933" s="13" t="s">
        <v>34</v>
      </c>
      <c r="AX2933" s="13" t="s">
        <v>76</v>
      </c>
      <c r="AY2933" s="250" t="s">
        <v>176</v>
      </c>
    </row>
    <row r="2934" s="13" customFormat="1">
      <c r="A2934" s="13"/>
      <c r="B2934" s="240"/>
      <c r="C2934" s="241"/>
      <c r="D2934" s="242" t="s">
        <v>185</v>
      </c>
      <c r="E2934" s="243" t="s">
        <v>1</v>
      </c>
      <c r="F2934" s="244" t="s">
        <v>2438</v>
      </c>
      <c r="G2934" s="241"/>
      <c r="H2934" s="243" t="s">
        <v>1</v>
      </c>
      <c r="I2934" s="245"/>
      <c r="J2934" s="241"/>
      <c r="K2934" s="241"/>
      <c r="L2934" s="246"/>
      <c r="M2934" s="247"/>
      <c r="N2934" s="248"/>
      <c r="O2934" s="248"/>
      <c r="P2934" s="248"/>
      <c r="Q2934" s="248"/>
      <c r="R2934" s="248"/>
      <c r="S2934" s="248"/>
      <c r="T2934" s="24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50" t="s">
        <v>185</v>
      </c>
      <c r="AU2934" s="250" t="s">
        <v>85</v>
      </c>
      <c r="AV2934" s="13" t="s">
        <v>83</v>
      </c>
      <c r="AW2934" s="13" t="s">
        <v>34</v>
      </c>
      <c r="AX2934" s="13" t="s">
        <v>76</v>
      </c>
      <c r="AY2934" s="250" t="s">
        <v>176</v>
      </c>
    </row>
    <row r="2935" s="13" customFormat="1">
      <c r="A2935" s="13"/>
      <c r="B2935" s="240"/>
      <c r="C2935" s="241"/>
      <c r="D2935" s="242" t="s">
        <v>185</v>
      </c>
      <c r="E2935" s="243" t="s">
        <v>1</v>
      </c>
      <c r="F2935" s="244" t="s">
        <v>188</v>
      </c>
      <c r="G2935" s="241"/>
      <c r="H2935" s="243" t="s">
        <v>1</v>
      </c>
      <c r="I2935" s="245"/>
      <c r="J2935" s="241"/>
      <c r="K2935" s="241"/>
      <c r="L2935" s="246"/>
      <c r="M2935" s="247"/>
      <c r="N2935" s="248"/>
      <c r="O2935" s="248"/>
      <c r="P2935" s="248"/>
      <c r="Q2935" s="248"/>
      <c r="R2935" s="248"/>
      <c r="S2935" s="248"/>
      <c r="T2935" s="24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50" t="s">
        <v>185</v>
      </c>
      <c r="AU2935" s="250" t="s">
        <v>85</v>
      </c>
      <c r="AV2935" s="13" t="s">
        <v>83</v>
      </c>
      <c r="AW2935" s="13" t="s">
        <v>34</v>
      </c>
      <c r="AX2935" s="13" t="s">
        <v>76</v>
      </c>
      <c r="AY2935" s="250" t="s">
        <v>176</v>
      </c>
    </row>
    <row r="2936" s="13" customFormat="1">
      <c r="A2936" s="13"/>
      <c r="B2936" s="240"/>
      <c r="C2936" s="241"/>
      <c r="D2936" s="242" t="s">
        <v>185</v>
      </c>
      <c r="E2936" s="243" t="s">
        <v>1</v>
      </c>
      <c r="F2936" s="244" t="s">
        <v>2439</v>
      </c>
      <c r="G2936" s="241"/>
      <c r="H2936" s="243" t="s">
        <v>1</v>
      </c>
      <c r="I2936" s="245"/>
      <c r="J2936" s="241"/>
      <c r="K2936" s="241"/>
      <c r="L2936" s="246"/>
      <c r="M2936" s="247"/>
      <c r="N2936" s="248"/>
      <c r="O2936" s="248"/>
      <c r="P2936" s="248"/>
      <c r="Q2936" s="248"/>
      <c r="R2936" s="248"/>
      <c r="S2936" s="248"/>
      <c r="T2936" s="249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50" t="s">
        <v>185</v>
      </c>
      <c r="AU2936" s="250" t="s">
        <v>85</v>
      </c>
      <c r="AV2936" s="13" t="s">
        <v>83</v>
      </c>
      <c r="AW2936" s="13" t="s">
        <v>34</v>
      </c>
      <c r="AX2936" s="13" t="s">
        <v>76</v>
      </c>
      <c r="AY2936" s="250" t="s">
        <v>176</v>
      </c>
    </row>
    <row r="2937" s="14" customFormat="1">
      <c r="A2937" s="14"/>
      <c r="B2937" s="251"/>
      <c r="C2937" s="252"/>
      <c r="D2937" s="242" t="s">
        <v>185</v>
      </c>
      <c r="E2937" s="253" t="s">
        <v>1</v>
      </c>
      <c r="F2937" s="254" t="s">
        <v>2440</v>
      </c>
      <c r="G2937" s="252"/>
      <c r="H2937" s="255">
        <v>7.9500000000000002</v>
      </c>
      <c r="I2937" s="256"/>
      <c r="J2937" s="252"/>
      <c r="K2937" s="252"/>
      <c r="L2937" s="257"/>
      <c r="M2937" s="258"/>
      <c r="N2937" s="259"/>
      <c r="O2937" s="259"/>
      <c r="P2937" s="259"/>
      <c r="Q2937" s="259"/>
      <c r="R2937" s="259"/>
      <c r="S2937" s="259"/>
      <c r="T2937" s="260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61" t="s">
        <v>185</v>
      </c>
      <c r="AU2937" s="261" t="s">
        <v>85</v>
      </c>
      <c r="AV2937" s="14" t="s">
        <v>85</v>
      </c>
      <c r="AW2937" s="14" t="s">
        <v>34</v>
      </c>
      <c r="AX2937" s="14" t="s">
        <v>76</v>
      </c>
      <c r="AY2937" s="261" t="s">
        <v>176</v>
      </c>
    </row>
    <row r="2938" s="14" customFormat="1">
      <c r="A2938" s="14"/>
      <c r="B2938" s="251"/>
      <c r="C2938" s="252"/>
      <c r="D2938" s="242" t="s">
        <v>185</v>
      </c>
      <c r="E2938" s="253" t="s">
        <v>1</v>
      </c>
      <c r="F2938" s="254" t="s">
        <v>2441</v>
      </c>
      <c r="G2938" s="252"/>
      <c r="H2938" s="255">
        <v>7.0499999999999998</v>
      </c>
      <c r="I2938" s="256"/>
      <c r="J2938" s="252"/>
      <c r="K2938" s="252"/>
      <c r="L2938" s="257"/>
      <c r="M2938" s="258"/>
      <c r="N2938" s="259"/>
      <c r="O2938" s="259"/>
      <c r="P2938" s="259"/>
      <c r="Q2938" s="259"/>
      <c r="R2938" s="259"/>
      <c r="S2938" s="259"/>
      <c r="T2938" s="260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61" t="s">
        <v>185</v>
      </c>
      <c r="AU2938" s="261" t="s">
        <v>85</v>
      </c>
      <c r="AV2938" s="14" t="s">
        <v>85</v>
      </c>
      <c r="AW2938" s="14" t="s">
        <v>34</v>
      </c>
      <c r="AX2938" s="14" t="s">
        <v>76</v>
      </c>
      <c r="AY2938" s="261" t="s">
        <v>176</v>
      </c>
    </row>
    <row r="2939" s="16" customFormat="1">
      <c r="A2939" s="16"/>
      <c r="B2939" s="278"/>
      <c r="C2939" s="279"/>
      <c r="D2939" s="242" t="s">
        <v>185</v>
      </c>
      <c r="E2939" s="280" t="s">
        <v>1</v>
      </c>
      <c r="F2939" s="281" t="s">
        <v>307</v>
      </c>
      <c r="G2939" s="279"/>
      <c r="H2939" s="282">
        <v>15</v>
      </c>
      <c r="I2939" s="283"/>
      <c r="J2939" s="279"/>
      <c r="K2939" s="279"/>
      <c r="L2939" s="284"/>
      <c r="M2939" s="285"/>
      <c r="N2939" s="286"/>
      <c r="O2939" s="286"/>
      <c r="P2939" s="286"/>
      <c r="Q2939" s="286"/>
      <c r="R2939" s="286"/>
      <c r="S2939" s="286"/>
      <c r="T2939" s="287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T2939" s="288" t="s">
        <v>185</v>
      </c>
      <c r="AU2939" s="288" t="s">
        <v>85</v>
      </c>
      <c r="AV2939" s="16" t="s">
        <v>183</v>
      </c>
      <c r="AW2939" s="16" t="s">
        <v>34</v>
      </c>
      <c r="AX2939" s="16" t="s">
        <v>83</v>
      </c>
      <c r="AY2939" s="288" t="s">
        <v>176</v>
      </c>
    </row>
    <row r="2940" s="2" customFormat="1" ht="24.15" customHeight="1">
      <c r="A2940" s="39"/>
      <c r="B2940" s="40"/>
      <c r="C2940" s="227" t="s">
        <v>2442</v>
      </c>
      <c r="D2940" s="227" t="s">
        <v>179</v>
      </c>
      <c r="E2940" s="228" t="s">
        <v>2443</v>
      </c>
      <c r="F2940" s="229" t="s">
        <v>2444</v>
      </c>
      <c r="G2940" s="230" t="s">
        <v>243</v>
      </c>
      <c r="H2940" s="231">
        <v>15</v>
      </c>
      <c r="I2940" s="232"/>
      <c r="J2940" s="233">
        <f>ROUND(I2940*H2940,2)</f>
        <v>0</v>
      </c>
      <c r="K2940" s="229" t="s">
        <v>225</v>
      </c>
      <c r="L2940" s="45"/>
      <c r="M2940" s="234" t="s">
        <v>1</v>
      </c>
      <c r="N2940" s="235" t="s">
        <v>41</v>
      </c>
      <c r="O2940" s="92"/>
      <c r="P2940" s="236">
        <f>O2940*H2940</f>
        <v>0</v>
      </c>
      <c r="Q2940" s="236">
        <v>0</v>
      </c>
      <c r="R2940" s="236">
        <f>Q2940*H2940</f>
        <v>0</v>
      </c>
      <c r="S2940" s="236">
        <v>0.03175</v>
      </c>
      <c r="T2940" s="237">
        <f>S2940*H2940</f>
        <v>0.47625000000000001</v>
      </c>
      <c r="U2940" s="39"/>
      <c r="V2940" s="39"/>
      <c r="W2940" s="39"/>
      <c r="X2940" s="39"/>
      <c r="Y2940" s="39"/>
      <c r="Z2940" s="39"/>
      <c r="AA2940" s="39"/>
      <c r="AB2940" s="39"/>
      <c r="AC2940" s="39"/>
      <c r="AD2940" s="39"/>
      <c r="AE2940" s="39"/>
      <c r="AR2940" s="238" t="s">
        <v>324</v>
      </c>
      <c r="AT2940" s="238" t="s">
        <v>179</v>
      </c>
      <c r="AU2940" s="238" t="s">
        <v>85</v>
      </c>
      <c r="AY2940" s="18" t="s">
        <v>176</v>
      </c>
      <c r="BE2940" s="239">
        <f>IF(N2940="základní",J2940,0)</f>
        <v>0</v>
      </c>
      <c r="BF2940" s="239">
        <f>IF(N2940="snížená",J2940,0)</f>
        <v>0</v>
      </c>
      <c r="BG2940" s="239">
        <f>IF(N2940="zákl. přenesená",J2940,0)</f>
        <v>0</v>
      </c>
      <c r="BH2940" s="239">
        <f>IF(N2940="sníž. přenesená",J2940,0)</f>
        <v>0</v>
      </c>
      <c r="BI2940" s="239">
        <f>IF(N2940="nulová",J2940,0)</f>
        <v>0</v>
      </c>
      <c r="BJ2940" s="18" t="s">
        <v>83</v>
      </c>
      <c r="BK2940" s="239">
        <f>ROUND(I2940*H2940,2)</f>
        <v>0</v>
      </c>
      <c r="BL2940" s="18" t="s">
        <v>324</v>
      </c>
      <c r="BM2940" s="238" t="s">
        <v>2445</v>
      </c>
    </row>
    <row r="2941" s="2" customFormat="1">
      <c r="A2941" s="39"/>
      <c r="B2941" s="40"/>
      <c r="C2941" s="41"/>
      <c r="D2941" s="262" t="s">
        <v>194</v>
      </c>
      <c r="E2941" s="41"/>
      <c r="F2941" s="263" t="s">
        <v>2446</v>
      </c>
      <c r="G2941" s="41"/>
      <c r="H2941" s="41"/>
      <c r="I2941" s="264"/>
      <c r="J2941" s="41"/>
      <c r="K2941" s="41"/>
      <c r="L2941" s="45"/>
      <c r="M2941" s="265"/>
      <c r="N2941" s="266"/>
      <c r="O2941" s="92"/>
      <c r="P2941" s="92"/>
      <c r="Q2941" s="92"/>
      <c r="R2941" s="92"/>
      <c r="S2941" s="92"/>
      <c r="T2941" s="93"/>
      <c r="U2941" s="39"/>
      <c r="V2941" s="39"/>
      <c r="W2941" s="39"/>
      <c r="X2941" s="39"/>
      <c r="Y2941" s="39"/>
      <c r="Z2941" s="39"/>
      <c r="AA2941" s="39"/>
      <c r="AB2941" s="39"/>
      <c r="AC2941" s="39"/>
      <c r="AD2941" s="39"/>
      <c r="AE2941" s="39"/>
      <c r="AT2941" s="18" t="s">
        <v>194</v>
      </c>
      <c r="AU2941" s="18" t="s">
        <v>85</v>
      </c>
    </row>
    <row r="2942" s="13" customFormat="1">
      <c r="A2942" s="13"/>
      <c r="B2942" s="240"/>
      <c r="C2942" s="241"/>
      <c r="D2942" s="242" t="s">
        <v>185</v>
      </c>
      <c r="E2942" s="243" t="s">
        <v>1</v>
      </c>
      <c r="F2942" s="244" t="s">
        <v>207</v>
      </c>
      <c r="G2942" s="241"/>
      <c r="H2942" s="243" t="s">
        <v>1</v>
      </c>
      <c r="I2942" s="245"/>
      <c r="J2942" s="241"/>
      <c r="K2942" s="241"/>
      <c r="L2942" s="246"/>
      <c r="M2942" s="247"/>
      <c r="N2942" s="248"/>
      <c r="O2942" s="248"/>
      <c r="P2942" s="248"/>
      <c r="Q2942" s="248"/>
      <c r="R2942" s="248"/>
      <c r="S2942" s="248"/>
      <c r="T2942" s="249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50" t="s">
        <v>185</v>
      </c>
      <c r="AU2942" s="250" t="s">
        <v>85</v>
      </c>
      <c r="AV2942" s="13" t="s">
        <v>83</v>
      </c>
      <c r="AW2942" s="13" t="s">
        <v>34</v>
      </c>
      <c r="AX2942" s="13" t="s">
        <v>76</v>
      </c>
      <c r="AY2942" s="250" t="s">
        <v>176</v>
      </c>
    </row>
    <row r="2943" s="13" customFormat="1">
      <c r="A2943" s="13"/>
      <c r="B2943" s="240"/>
      <c r="C2943" s="241"/>
      <c r="D2943" s="242" t="s">
        <v>185</v>
      </c>
      <c r="E2943" s="243" t="s">
        <v>1</v>
      </c>
      <c r="F2943" s="244" t="s">
        <v>188</v>
      </c>
      <c r="G2943" s="241"/>
      <c r="H2943" s="243" t="s">
        <v>1</v>
      </c>
      <c r="I2943" s="245"/>
      <c r="J2943" s="241"/>
      <c r="K2943" s="241"/>
      <c r="L2943" s="246"/>
      <c r="M2943" s="247"/>
      <c r="N2943" s="248"/>
      <c r="O2943" s="248"/>
      <c r="P2943" s="248"/>
      <c r="Q2943" s="248"/>
      <c r="R2943" s="248"/>
      <c r="S2943" s="248"/>
      <c r="T2943" s="24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50" t="s">
        <v>185</v>
      </c>
      <c r="AU2943" s="250" t="s">
        <v>85</v>
      </c>
      <c r="AV2943" s="13" t="s">
        <v>83</v>
      </c>
      <c r="AW2943" s="13" t="s">
        <v>34</v>
      </c>
      <c r="AX2943" s="13" t="s">
        <v>76</v>
      </c>
      <c r="AY2943" s="250" t="s">
        <v>176</v>
      </c>
    </row>
    <row r="2944" s="13" customFormat="1">
      <c r="A2944" s="13"/>
      <c r="B2944" s="240"/>
      <c r="C2944" s="241"/>
      <c r="D2944" s="242" t="s">
        <v>185</v>
      </c>
      <c r="E2944" s="243" t="s">
        <v>1</v>
      </c>
      <c r="F2944" s="244" t="s">
        <v>2435</v>
      </c>
      <c r="G2944" s="241"/>
      <c r="H2944" s="243" t="s">
        <v>1</v>
      </c>
      <c r="I2944" s="245"/>
      <c r="J2944" s="241"/>
      <c r="K2944" s="241"/>
      <c r="L2944" s="246"/>
      <c r="M2944" s="247"/>
      <c r="N2944" s="248"/>
      <c r="O2944" s="248"/>
      <c r="P2944" s="248"/>
      <c r="Q2944" s="248"/>
      <c r="R2944" s="248"/>
      <c r="S2944" s="248"/>
      <c r="T2944" s="249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50" t="s">
        <v>185</v>
      </c>
      <c r="AU2944" s="250" t="s">
        <v>85</v>
      </c>
      <c r="AV2944" s="13" t="s">
        <v>83</v>
      </c>
      <c r="AW2944" s="13" t="s">
        <v>34</v>
      </c>
      <c r="AX2944" s="13" t="s">
        <v>76</v>
      </c>
      <c r="AY2944" s="250" t="s">
        <v>176</v>
      </c>
    </row>
    <row r="2945" s="13" customFormat="1">
      <c r="A2945" s="13"/>
      <c r="B2945" s="240"/>
      <c r="C2945" s="241"/>
      <c r="D2945" s="242" t="s">
        <v>185</v>
      </c>
      <c r="E2945" s="243" t="s">
        <v>1</v>
      </c>
      <c r="F2945" s="244" t="s">
        <v>2436</v>
      </c>
      <c r="G2945" s="241"/>
      <c r="H2945" s="243" t="s">
        <v>1</v>
      </c>
      <c r="I2945" s="245"/>
      <c r="J2945" s="241"/>
      <c r="K2945" s="241"/>
      <c r="L2945" s="246"/>
      <c r="M2945" s="247"/>
      <c r="N2945" s="248"/>
      <c r="O2945" s="248"/>
      <c r="P2945" s="248"/>
      <c r="Q2945" s="248"/>
      <c r="R2945" s="248"/>
      <c r="S2945" s="248"/>
      <c r="T2945" s="249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50" t="s">
        <v>185</v>
      </c>
      <c r="AU2945" s="250" t="s">
        <v>85</v>
      </c>
      <c r="AV2945" s="13" t="s">
        <v>83</v>
      </c>
      <c r="AW2945" s="13" t="s">
        <v>34</v>
      </c>
      <c r="AX2945" s="13" t="s">
        <v>76</v>
      </c>
      <c r="AY2945" s="250" t="s">
        <v>176</v>
      </c>
    </row>
    <row r="2946" s="13" customFormat="1">
      <c r="A2946" s="13"/>
      <c r="B2946" s="240"/>
      <c r="C2946" s="241"/>
      <c r="D2946" s="242" t="s">
        <v>185</v>
      </c>
      <c r="E2946" s="243" t="s">
        <v>1</v>
      </c>
      <c r="F2946" s="244" t="s">
        <v>2437</v>
      </c>
      <c r="G2946" s="241"/>
      <c r="H2946" s="243" t="s">
        <v>1</v>
      </c>
      <c r="I2946" s="245"/>
      <c r="J2946" s="241"/>
      <c r="K2946" s="241"/>
      <c r="L2946" s="246"/>
      <c r="M2946" s="247"/>
      <c r="N2946" s="248"/>
      <c r="O2946" s="248"/>
      <c r="P2946" s="248"/>
      <c r="Q2946" s="248"/>
      <c r="R2946" s="248"/>
      <c r="S2946" s="248"/>
      <c r="T2946" s="24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50" t="s">
        <v>185</v>
      </c>
      <c r="AU2946" s="250" t="s">
        <v>85</v>
      </c>
      <c r="AV2946" s="13" t="s">
        <v>83</v>
      </c>
      <c r="AW2946" s="13" t="s">
        <v>34</v>
      </c>
      <c r="AX2946" s="13" t="s">
        <v>76</v>
      </c>
      <c r="AY2946" s="250" t="s">
        <v>176</v>
      </c>
    </row>
    <row r="2947" s="13" customFormat="1">
      <c r="A2947" s="13"/>
      <c r="B2947" s="240"/>
      <c r="C2947" s="241"/>
      <c r="D2947" s="242" t="s">
        <v>185</v>
      </c>
      <c r="E2947" s="243" t="s">
        <v>1</v>
      </c>
      <c r="F2947" s="244" t="s">
        <v>188</v>
      </c>
      <c r="G2947" s="241"/>
      <c r="H2947" s="243" t="s">
        <v>1</v>
      </c>
      <c r="I2947" s="245"/>
      <c r="J2947" s="241"/>
      <c r="K2947" s="241"/>
      <c r="L2947" s="246"/>
      <c r="M2947" s="247"/>
      <c r="N2947" s="248"/>
      <c r="O2947" s="248"/>
      <c r="P2947" s="248"/>
      <c r="Q2947" s="248"/>
      <c r="R2947" s="248"/>
      <c r="S2947" s="248"/>
      <c r="T2947" s="24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50" t="s">
        <v>185</v>
      </c>
      <c r="AU2947" s="250" t="s">
        <v>85</v>
      </c>
      <c r="AV2947" s="13" t="s">
        <v>83</v>
      </c>
      <c r="AW2947" s="13" t="s">
        <v>34</v>
      </c>
      <c r="AX2947" s="13" t="s">
        <v>76</v>
      </c>
      <c r="AY2947" s="250" t="s">
        <v>176</v>
      </c>
    </row>
    <row r="2948" s="13" customFormat="1">
      <c r="A2948" s="13"/>
      <c r="B2948" s="240"/>
      <c r="C2948" s="241"/>
      <c r="D2948" s="242" t="s">
        <v>185</v>
      </c>
      <c r="E2948" s="243" t="s">
        <v>1</v>
      </c>
      <c r="F2948" s="244" t="s">
        <v>2438</v>
      </c>
      <c r="G2948" s="241"/>
      <c r="H2948" s="243" t="s">
        <v>1</v>
      </c>
      <c r="I2948" s="245"/>
      <c r="J2948" s="241"/>
      <c r="K2948" s="241"/>
      <c r="L2948" s="246"/>
      <c r="M2948" s="247"/>
      <c r="N2948" s="248"/>
      <c r="O2948" s="248"/>
      <c r="P2948" s="248"/>
      <c r="Q2948" s="248"/>
      <c r="R2948" s="248"/>
      <c r="S2948" s="248"/>
      <c r="T2948" s="24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50" t="s">
        <v>185</v>
      </c>
      <c r="AU2948" s="250" t="s">
        <v>85</v>
      </c>
      <c r="AV2948" s="13" t="s">
        <v>83</v>
      </c>
      <c r="AW2948" s="13" t="s">
        <v>34</v>
      </c>
      <c r="AX2948" s="13" t="s">
        <v>76</v>
      </c>
      <c r="AY2948" s="250" t="s">
        <v>176</v>
      </c>
    </row>
    <row r="2949" s="13" customFormat="1">
      <c r="A2949" s="13"/>
      <c r="B2949" s="240"/>
      <c r="C2949" s="241"/>
      <c r="D2949" s="242" t="s">
        <v>185</v>
      </c>
      <c r="E2949" s="243" t="s">
        <v>1</v>
      </c>
      <c r="F2949" s="244" t="s">
        <v>188</v>
      </c>
      <c r="G2949" s="241"/>
      <c r="H2949" s="243" t="s">
        <v>1</v>
      </c>
      <c r="I2949" s="245"/>
      <c r="J2949" s="241"/>
      <c r="K2949" s="241"/>
      <c r="L2949" s="246"/>
      <c r="M2949" s="247"/>
      <c r="N2949" s="248"/>
      <c r="O2949" s="248"/>
      <c r="P2949" s="248"/>
      <c r="Q2949" s="248"/>
      <c r="R2949" s="248"/>
      <c r="S2949" s="248"/>
      <c r="T2949" s="24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50" t="s">
        <v>185</v>
      </c>
      <c r="AU2949" s="250" t="s">
        <v>85</v>
      </c>
      <c r="AV2949" s="13" t="s">
        <v>83</v>
      </c>
      <c r="AW2949" s="13" t="s">
        <v>34</v>
      </c>
      <c r="AX2949" s="13" t="s">
        <v>76</v>
      </c>
      <c r="AY2949" s="250" t="s">
        <v>176</v>
      </c>
    </row>
    <row r="2950" s="13" customFormat="1">
      <c r="A2950" s="13"/>
      <c r="B2950" s="240"/>
      <c r="C2950" s="241"/>
      <c r="D2950" s="242" t="s">
        <v>185</v>
      </c>
      <c r="E2950" s="243" t="s">
        <v>1</v>
      </c>
      <c r="F2950" s="244" t="s">
        <v>2439</v>
      </c>
      <c r="G2950" s="241"/>
      <c r="H2950" s="243" t="s">
        <v>1</v>
      </c>
      <c r="I2950" s="245"/>
      <c r="J2950" s="241"/>
      <c r="K2950" s="241"/>
      <c r="L2950" s="246"/>
      <c r="M2950" s="247"/>
      <c r="N2950" s="248"/>
      <c r="O2950" s="248"/>
      <c r="P2950" s="248"/>
      <c r="Q2950" s="248"/>
      <c r="R2950" s="248"/>
      <c r="S2950" s="248"/>
      <c r="T2950" s="249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50" t="s">
        <v>185</v>
      </c>
      <c r="AU2950" s="250" t="s">
        <v>85</v>
      </c>
      <c r="AV2950" s="13" t="s">
        <v>83</v>
      </c>
      <c r="AW2950" s="13" t="s">
        <v>34</v>
      </c>
      <c r="AX2950" s="13" t="s">
        <v>76</v>
      </c>
      <c r="AY2950" s="250" t="s">
        <v>176</v>
      </c>
    </row>
    <row r="2951" s="14" customFormat="1">
      <c r="A2951" s="14"/>
      <c r="B2951" s="251"/>
      <c r="C2951" s="252"/>
      <c r="D2951" s="242" t="s">
        <v>185</v>
      </c>
      <c r="E2951" s="253" t="s">
        <v>1</v>
      </c>
      <c r="F2951" s="254" t="s">
        <v>2440</v>
      </c>
      <c r="G2951" s="252"/>
      <c r="H2951" s="255">
        <v>7.9500000000000002</v>
      </c>
      <c r="I2951" s="256"/>
      <c r="J2951" s="252"/>
      <c r="K2951" s="252"/>
      <c r="L2951" s="257"/>
      <c r="M2951" s="258"/>
      <c r="N2951" s="259"/>
      <c r="O2951" s="259"/>
      <c r="P2951" s="259"/>
      <c r="Q2951" s="259"/>
      <c r="R2951" s="259"/>
      <c r="S2951" s="259"/>
      <c r="T2951" s="260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61" t="s">
        <v>185</v>
      </c>
      <c r="AU2951" s="261" t="s">
        <v>85</v>
      </c>
      <c r="AV2951" s="14" t="s">
        <v>85</v>
      </c>
      <c r="AW2951" s="14" t="s">
        <v>34</v>
      </c>
      <c r="AX2951" s="14" t="s">
        <v>76</v>
      </c>
      <c r="AY2951" s="261" t="s">
        <v>176</v>
      </c>
    </row>
    <row r="2952" s="14" customFormat="1">
      <c r="A2952" s="14"/>
      <c r="B2952" s="251"/>
      <c r="C2952" s="252"/>
      <c r="D2952" s="242" t="s">
        <v>185</v>
      </c>
      <c r="E2952" s="253" t="s">
        <v>1</v>
      </c>
      <c r="F2952" s="254" t="s">
        <v>2441</v>
      </c>
      <c r="G2952" s="252"/>
      <c r="H2952" s="255">
        <v>7.0499999999999998</v>
      </c>
      <c r="I2952" s="256"/>
      <c r="J2952" s="252"/>
      <c r="K2952" s="252"/>
      <c r="L2952" s="257"/>
      <c r="M2952" s="258"/>
      <c r="N2952" s="259"/>
      <c r="O2952" s="259"/>
      <c r="P2952" s="259"/>
      <c r="Q2952" s="259"/>
      <c r="R2952" s="259"/>
      <c r="S2952" s="259"/>
      <c r="T2952" s="260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61" t="s">
        <v>185</v>
      </c>
      <c r="AU2952" s="261" t="s">
        <v>85</v>
      </c>
      <c r="AV2952" s="14" t="s">
        <v>85</v>
      </c>
      <c r="AW2952" s="14" t="s">
        <v>34</v>
      </c>
      <c r="AX2952" s="14" t="s">
        <v>76</v>
      </c>
      <c r="AY2952" s="261" t="s">
        <v>176</v>
      </c>
    </row>
    <row r="2953" s="16" customFormat="1">
      <c r="A2953" s="16"/>
      <c r="B2953" s="278"/>
      <c r="C2953" s="279"/>
      <c r="D2953" s="242" t="s">
        <v>185</v>
      </c>
      <c r="E2953" s="280" t="s">
        <v>1</v>
      </c>
      <c r="F2953" s="281" t="s">
        <v>307</v>
      </c>
      <c r="G2953" s="279"/>
      <c r="H2953" s="282">
        <v>15</v>
      </c>
      <c r="I2953" s="283"/>
      <c r="J2953" s="279"/>
      <c r="K2953" s="279"/>
      <c r="L2953" s="284"/>
      <c r="M2953" s="285"/>
      <c r="N2953" s="286"/>
      <c r="O2953" s="286"/>
      <c r="P2953" s="286"/>
      <c r="Q2953" s="286"/>
      <c r="R2953" s="286"/>
      <c r="S2953" s="286"/>
      <c r="T2953" s="287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T2953" s="288" t="s">
        <v>185</v>
      </c>
      <c r="AU2953" s="288" t="s">
        <v>85</v>
      </c>
      <c r="AV2953" s="16" t="s">
        <v>183</v>
      </c>
      <c r="AW2953" s="16" t="s">
        <v>34</v>
      </c>
      <c r="AX2953" s="16" t="s">
        <v>83</v>
      </c>
      <c r="AY2953" s="288" t="s">
        <v>176</v>
      </c>
    </row>
    <row r="2954" s="2" customFormat="1" ht="21.75" customHeight="1">
      <c r="A2954" s="39"/>
      <c r="B2954" s="40"/>
      <c r="C2954" s="227" t="s">
        <v>2447</v>
      </c>
      <c r="D2954" s="227" t="s">
        <v>179</v>
      </c>
      <c r="E2954" s="228" t="s">
        <v>2448</v>
      </c>
      <c r="F2954" s="229" t="s">
        <v>2449</v>
      </c>
      <c r="G2954" s="230" t="s">
        <v>182</v>
      </c>
      <c r="H2954" s="231">
        <v>2</v>
      </c>
      <c r="I2954" s="232"/>
      <c r="J2954" s="233">
        <f>ROUND(I2954*H2954,2)</f>
        <v>0</v>
      </c>
      <c r="K2954" s="229" t="s">
        <v>225</v>
      </c>
      <c r="L2954" s="45"/>
      <c r="M2954" s="234" t="s">
        <v>1</v>
      </c>
      <c r="N2954" s="235" t="s">
        <v>41</v>
      </c>
      <c r="O2954" s="92"/>
      <c r="P2954" s="236">
        <f>O2954*H2954</f>
        <v>0</v>
      </c>
      <c r="Q2954" s="236">
        <v>0.00022000000000000001</v>
      </c>
      <c r="R2954" s="236">
        <f>Q2954*H2954</f>
        <v>0.00044000000000000002</v>
      </c>
      <c r="S2954" s="236">
        <v>0</v>
      </c>
      <c r="T2954" s="237">
        <f>S2954*H2954</f>
        <v>0</v>
      </c>
      <c r="U2954" s="39"/>
      <c r="V2954" s="39"/>
      <c r="W2954" s="39"/>
      <c r="X2954" s="39"/>
      <c r="Y2954" s="39"/>
      <c r="Z2954" s="39"/>
      <c r="AA2954" s="39"/>
      <c r="AB2954" s="39"/>
      <c r="AC2954" s="39"/>
      <c r="AD2954" s="39"/>
      <c r="AE2954" s="39"/>
      <c r="AR2954" s="238" t="s">
        <v>324</v>
      </c>
      <c r="AT2954" s="238" t="s">
        <v>179</v>
      </c>
      <c r="AU2954" s="238" t="s">
        <v>85</v>
      </c>
      <c r="AY2954" s="18" t="s">
        <v>176</v>
      </c>
      <c r="BE2954" s="239">
        <f>IF(N2954="základní",J2954,0)</f>
        <v>0</v>
      </c>
      <c r="BF2954" s="239">
        <f>IF(N2954="snížená",J2954,0)</f>
        <v>0</v>
      </c>
      <c r="BG2954" s="239">
        <f>IF(N2954="zákl. přenesená",J2954,0)</f>
        <v>0</v>
      </c>
      <c r="BH2954" s="239">
        <f>IF(N2954="sníž. přenesená",J2954,0)</f>
        <v>0</v>
      </c>
      <c r="BI2954" s="239">
        <f>IF(N2954="nulová",J2954,0)</f>
        <v>0</v>
      </c>
      <c r="BJ2954" s="18" t="s">
        <v>83</v>
      </c>
      <c r="BK2954" s="239">
        <f>ROUND(I2954*H2954,2)</f>
        <v>0</v>
      </c>
      <c r="BL2954" s="18" t="s">
        <v>324</v>
      </c>
      <c r="BM2954" s="238" t="s">
        <v>2450</v>
      </c>
    </row>
    <row r="2955" s="2" customFormat="1">
      <c r="A2955" s="39"/>
      <c r="B2955" s="40"/>
      <c r="C2955" s="41"/>
      <c r="D2955" s="262" t="s">
        <v>194</v>
      </c>
      <c r="E2955" s="41"/>
      <c r="F2955" s="263" t="s">
        <v>2451</v>
      </c>
      <c r="G2955" s="41"/>
      <c r="H2955" s="41"/>
      <c r="I2955" s="264"/>
      <c r="J2955" s="41"/>
      <c r="K2955" s="41"/>
      <c r="L2955" s="45"/>
      <c r="M2955" s="265"/>
      <c r="N2955" s="266"/>
      <c r="O2955" s="92"/>
      <c r="P2955" s="92"/>
      <c r="Q2955" s="92"/>
      <c r="R2955" s="92"/>
      <c r="S2955" s="92"/>
      <c r="T2955" s="93"/>
      <c r="U2955" s="39"/>
      <c r="V2955" s="39"/>
      <c r="W2955" s="39"/>
      <c r="X2955" s="39"/>
      <c r="Y2955" s="39"/>
      <c r="Z2955" s="39"/>
      <c r="AA2955" s="39"/>
      <c r="AB2955" s="39"/>
      <c r="AC2955" s="39"/>
      <c r="AD2955" s="39"/>
      <c r="AE2955" s="39"/>
      <c r="AT2955" s="18" t="s">
        <v>194</v>
      </c>
      <c r="AU2955" s="18" t="s">
        <v>85</v>
      </c>
    </row>
    <row r="2956" s="13" customFormat="1">
      <c r="A2956" s="13"/>
      <c r="B2956" s="240"/>
      <c r="C2956" s="241"/>
      <c r="D2956" s="242" t="s">
        <v>185</v>
      </c>
      <c r="E2956" s="243" t="s">
        <v>1</v>
      </c>
      <c r="F2956" s="244" t="s">
        <v>207</v>
      </c>
      <c r="G2956" s="241"/>
      <c r="H2956" s="243" t="s">
        <v>1</v>
      </c>
      <c r="I2956" s="245"/>
      <c r="J2956" s="241"/>
      <c r="K2956" s="241"/>
      <c r="L2956" s="246"/>
      <c r="M2956" s="247"/>
      <c r="N2956" s="248"/>
      <c r="O2956" s="248"/>
      <c r="P2956" s="248"/>
      <c r="Q2956" s="248"/>
      <c r="R2956" s="248"/>
      <c r="S2956" s="248"/>
      <c r="T2956" s="24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50" t="s">
        <v>185</v>
      </c>
      <c r="AU2956" s="250" t="s">
        <v>85</v>
      </c>
      <c r="AV2956" s="13" t="s">
        <v>83</v>
      </c>
      <c r="AW2956" s="13" t="s">
        <v>34</v>
      </c>
      <c r="AX2956" s="13" t="s">
        <v>76</v>
      </c>
      <c r="AY2956" s="250" t="s">
        <v>176</v>
      </c>
    </row>
    <row r="2957" s="13" customFormat="1">
      <c r="A2957" s="13"/>
      <c r="B2957" s="240"/>
      <c r="C2957" s="241"/>
      <c r="D2957" s="242" t="s">
        <v>185</v>
      </c>
      <c r="E2957" s="243" t="s">
        <v>1</v>
      </c>
      <c r="F2957" s="244" t="s">
        <v>281</v>
      </c>
      <c r="G2957" s="241"/>
      <c r="H2957" s="243" t="s">
        <v>1</v>
      </c>
      <c r="I2957" s="245"/>
      <c r="J2957" s="241"/>
      <c r="K2957" s="241"/>
      <c r="L2957" s="246"/>
      <c r="M2957" s="247"/>
      <c r="N2957" s="248"/>
      <c r="O2957" s="248"/>
      <c r="P2957" s="248"/>
      <c r="Q2957" s="248"/>
      <c r="R2957" s="248"/>
      <c r="S2957" s="248"/>
      <c r="T2957" s="249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50" t="s">
        <v>185</v>
      </c>
      <c r="AU2957" s="250" t="s">
        <v>85</v>
      </c>
      <c r="AV2957" s="13" t="s">
        <v>83</v>
      </c>
      <c r="AW2957" s="13" t="s">
        <v>34</v>
      </c>
      <c r="AX2957" s="13" t="s">
        <v>76</v>
      </c>
      <c r="AY2957" s="250" t="s">
        <v>176</v>
      </c>
    </row>
    <row r="2958" s="13" customFormat="1">
      <c r="A2958" s="13"/>
      <c r="B2958" s="240"/>
      <c r="C2958" s="241"/>
      <c r="D2958" s="242" t="s">
        <v>185</v>
      </c>
      <c r="E2958" s="243" t="s">
        <v>1</v>
      </c>
      <c r="F2958" s="244" t="s">
        <v>188</v>
      </c>
      <c r="G2958" s="241"/>
      <c r="H2958" s="243" t="s">
        <v>1</v>
      </c>
      <c r="I2958" s="245"/>
      <c r="J2958" s="241"/>
      <c r="K2958" s="241"/>
      <c r="L2958" s="246"/>
      <c r="M2958" s="247"/>
      <c r="N2958" s="248"/>
      <c r="O2958" s="248"/>
      <c r="P2958" s="248"/>
      <c r="Q2958" s="248"/>
      <c r="R2958" s="248"/>
      <c r="S2958" s="248"/>
      <c r="T2958" s="24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50" t="s">
        <v>185</v>
      </c>
      <c r="AU2958" s="250" t="s">
        <v>85</v>
      </c>
      <c r="AV2958" s="13" t="s">
        <v>83</v>
      </c>
      <c r="AW2958" s="13" t="s">
        <v>34</v>
      </c>
      <c r="AX2958" s="13" t="s">
        <v>76</v>
      </c>
      <c r="AY2958" s="250" t="s">
        <v>176</v>
      </c>
    </row>
    <row r="2959" s="13" customFormat="1">
      <c r="A2959" s="13"/>
      <c r="B2959" s="240"/>
      <c r="C2959" s="241"/>
      <c r="D2959" s="242" t="s">
        <v>185</v>
      </c>
      <c r="E2959" s="243" t="s">
        <v>1</v>
      </c>
      <c r="F2959" s="244" t="s">
        <v>2452</v>
      </c>
      <c r="G2959" s="241"/>
      <c r="H2959" s="243" t="s">
        <v>1</v>
      </c>
      <c r="I2959" s="245"/>
      <c r="J2959" s="241"/>
      <c r="K2959" s="241"/>
      <c r="L2959" s="246"/>
      <c r="M2959" s="247"/>
      <c r="N2959" s="248"/>
      <c r="O2959" s="248"/>
      <c r="P2959" s="248"/>
      <c r="Q2959" s="248"/>
      <c r="R2959" s="248"/>
      <c r="S2959" s="248"/>
      <c r="T2959" s="249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50" t="s">
        <v>185</v>
      </c>
      <c r="AU2959" s="250" t="s">
        <v>85</v>
      </c>
      <c r="AV2959" s="13" t="s">
        <v>83</v>
      </c>
      <c r="AW2959" s="13" t="s">
        <v>34</v>
      </c>
      <c r="AX2959" s="13" t="s">
        <v>76</v>
      </c>
      <c r="AY2959" s="250" t="s">
        <v>176</v>
      </c>
    </row>
    <row r="2960" s="14" customFormat="1">
      <c r="A2960" s="14"/>
      <c r="B2960" s="251"/>
      <c r="C2960" s="252"/>
      <c r="D2960" s="242" t="s">
        <v>185</v>
      </c>
      <c r="E2960" s="253" t="s">
        <v>1</v>
      </c>
      <c r="F2960" s="254" t="s">
        <v>2453</v>
      </c>
      <c r="G2960" s="252"/>
      <c r="H2960" s="255">
        <v>1</v>
      </c>
      <c r="I2960" s="256"/>
      <c r="J2960" s="252"/>
      <c r="K2960" s="252"/>
      <c r="L2960" s="257"/>
      <c r="M2960" s="258"/>
      <c r="N2960" s="259"/>
      <c r="O2960" s="259"/>
      <c r="P2960" s="259"/>
      <c r="Q2960" s="259"/>
      <c r="R2960" s="259"/>
      <c r="S2960" s="259"/>
      <c r="T2960" s="260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61" t="s">
        <v>185</v>
      </c>
      <c r="AU2960" s="261" t="s">
        <v>85</v>
      </c>
      <c r="AV2960" s="14" t="s">
        <v>85</v>
      </c>
      <c r="AW2960" s="14" t="s">
        <v>34</v>
      </c>
      <c r="AX2960" s="14" t="s">
        <v>76</v>
      </c>
      <c r="AY2960" s="261" t="s">
        <v>176</v>
      </c>
    </row>
    <row r="2961" s="14" customFormat="1">
      <c r="A2961" s="14"/>
      <c r="B2961" s="251"/>
      <c r="C2961" s="252"/>
      <c r="D2961" s="242" t="s">
        <v>185</v>
      </c>
      <c r="E2961" s="253" t="s">
        <v>1</v>
      </c>
      <c r="F2961" s="254" t="s">
        <v>2454</v>
      </c>
      <c r="G2961" s="252"/>
      <c r="H2961" s="255">
        <v>1</v>
      </c>
      <c r="I2961" s="256"/>
      <c r="J2961" s="252"/>
      <c r="K2961" s="252"/>
      <c r="L2961" s="257"/>
      <c r="M2961" s="258"/>
      <c r="N2961" s="259"/>
      <c r="O2961" s="259"/>
      <c r="P2961" s="259"/>
      <c r="Q2961" s="259"/>
      <c r="R2961" s="259"/>
      <c r="S2961" s="259"/>
      <c r="T2961" s="260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61" t="s">
        <v>185</v>
      </c>
      <c r="AU2961" s="261" t="s">
        <v>85</v>
      </c>
      <c r="AV2961" s="14" t="s">
        <v>85</v>
      </c>
      <c r="AW2961" s="14" t="s">
        <v>34</v>
      </c>
      <c r="AX2961" s="14" t="s">
        <v>76</v>
      </c>
      <c r="AY2961" s="261" t="s">
        <v>176</v>
      </c>
    </row>
    <row r="2962" s="16" customFormat="1">
      <c r="A2962" s="16"/>
      <c r="B2962" s="278"/>
      <c r="C2962" s="279"/>
      <c r="D2962" s="242" t="s">
        <v>185</v>
      </c>
      <c r="E2962" s="280" t="s">
        <v>1</v>
      </c>
      <c r="F2962" s="281" t="s">
        <v>307</v>
      </c>
      <c r="G2962" s="279"/>
      <c r="H2962" s="282">
        <v>2</v>
      </c>
      <c r="I2962" s="283"/>
      <c r="J2962" s="279"/>
      <c r="K2962" s="279"/>
      <c r="L2962" s="284"/>
      <c r="M2962" s="285"/>
      <c r="N2962" s="286"/>
      <c r="O2962" s="286"/>
      <c r="P2962" s="286"/>
      <c r="Q2962" s="286"/>
      <c r="R2962" s="286"/>
      <c r="S2962" s="286"/>
      <c r="T2962" s="287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T2962" s="288" t="s">
        <v>185</v>
      </c>
      <c r="AU2962" s="288" t="s">
        <v>85</v>
      </c>
      <c r="AV2962" s="16" t="s">
        <v>183</v>
      </c>
      <c r="AW2962" s="16" t="s">
        <v>34</v>
      </c>
      <c r="AX2962" s="16" t="s">
        <v>83</v>
      </c>
      <c r="AY2962" s="288" t="s">
        <v>176</v>
      </c>
    </row>
    <row r="2963" s="2" customFormat="1" ht="37.8" customHeight="1">
      <c r="A2963" s="39"/>
      <c r="B2963" s="40"/>
      <c r="C2963" s="289" t="s">
        <v>2455</v>
      </c>
      <c r="D2963" s="289" t="s">
        <v>547</v>
      </c>
      <c r="E2963" s="290" t="s">
        <v>2456</v>
      </c>
      <c r="F2963" s="291" t="s">
        <v>2457</v>
      </c>
      <c r="G2963" s="292" t="s">
        <v>182</v>
      </c>
      <c r="H2963" s="293">
        <v>2</v>
      </c>
      <c r="I2963" s="294"/>
      <c r="J2963" s="295">
        <f>ROUND(I2963*H2963,2)</f>
        <v>0</v>
      </c>
      <c r="K2963" s="291" t="s">
        <v>1</v>
      </c>
      <c r="L2963" s="296"/>
      <c r="M2963" s="297" t="s">
        <v>1</v>
      </c>
      <c r="N2963" s="298" t="s">
        <v>41</v>
      </c>
      <c r="O2963" s="92"/>
      <c r="P2963" s="236">
        <f>O2963*H2963</f>
        <v>0</v>
      </c>
      <c r="Q2963" s="236">
        <v>0.016240000000000001</v>
      </c>
      <c r="R2963" s="236">
        <f>Q2963*H2963</f>
        <v>0.032480000000000002</v>
      </c>
      <c r="S2963" s="236">
        <v>0</v>
      </c>
      <c r="T2963" s="237">
        <f>S2963*H2963</f>
        <v>0</v>
      </c>
      <c r="U2963" s="39"/>
      <c r="V2963" s="39"/>
      <c r="W2963" s="39"/>
      <c r="X2963" s="39"/>
      <c r="Y2963" s="39"/>
      <c r="Z2963" s="39"/>
      <c r="AA2963" s="39"/>
      <c r="AB2963" s="39"/>
      <c r="AC2963" s="39"/>
      <c r="AD2963" s="39"/>
      <c r="AE2963" s="39"/>
      <c r="AR2963" s="238" t="s">
        <v>540</v>
      </c>
      <c r="AT2963" s="238" t="s">
        <v>547</v>
      </c>
      <c r="AU2963" s="238" t="s">
        <v>85</v>
      </c>
      <c r="AY2963" s="18" t="s">
        <v>176</v>
      </c>
      <c r="BE2963" s="239">
        <f>IF(N2963="základní",J2963,0)</f>
        <v>0</v>
      </c>
      <c r="BF2963" s="239">
        <f>IF(N2963="snížená",J2963,0)</f>
        <v>0</v>
      </c>
      <c r="BG2963" s="239">
        <f>IF(N2963="zákl. přenesená",J2963,0)</f>
        <v>0</v>
      </c>
      <c r="BH2963" s="239">
        <f>IF(N2963="sníž. přenesená",J2963,0)</f>
        <v>0</v>
      </c>
      <c r="BI2963" s="239">
        <f>IF(N2963="nulová",J2963,0)</f>
        <v>0</v>
      </c>
      <c r="BJ2963" s="18" t="s">
        <v>83</v>
      </c>
      <c r="BK2963" s="239">
        <f>ROUND(I2963*H2963,2)</f>
        <v>0</v>
      </c>
      <c r="BL2963" s="18" t="s">
        <v>324</v>
      </c>
      <c r="BM2963" s="238" t="s">
        <v>2458</v>
      </c>
    </row>
    <row r="2964" s="2" customFormat="1" ht="24.15" customHeight="1">
      <c r="A2964" s="39"/>
      <c r="B2964" s="40"/>
      <c r="C2964" s="227" t="s">
        <v>2459</v>
      </c>
      <c r="D2964" s="227" t="s">
        <v>179</v>
      </c>
      <c r="E2964" s="228" t="s">
        <v>2460</v>
      </c>
      <c r="F2964" s="229" t="s">
        <v>2461</v>
      </c>
      <c r="G2964" s="230" t="s">
        <v>182</v>
      </c>
      <c r="H2964" s="231">
        <v>2</v>
      </c>
      <c r="I2964" s="232"/>
      <c r="J2964" s="233">
        <f>ROUND(I2964*H2964,2)</f>
        <v>0</v>
      </c>
      <c r="K2964" s="229" t="s">
        <v>1</v>
      </c>
      <c r="L2964" s="45"/>
      <c r="M2964" s="234" t="s">
        <v>1</v>
      </c>
      <c r="N2964" s="235" t="s">
        <v>41</v>
      </c>
      <c r="O2964" s="92"/>
      <c r="P2964" s="236">
        <f>O2964*H2964</f>
        <v>0</v>
      </c>
      <c r="Q2964" s="236">
        <v>0.00022000000000000001</v>
      </c>
      <c r="R2964" s="236">
        <f>Q2964*H2964</f>
        <v>0.00044000000000000002</v>
      </c>
      <c r="S2964" s="236">
        <v>0</v>
      </c>
      <c r="T2964" s="237">
        <f>S2964*H2964</f>
        <v>0</v>
      </c>
      <c r="U2964" s="39"/>
      <c r="V2964" s="39"/>
      <c r="W2964" s="39"/>
      <c r="X2964" s="39"/>
      <c r="Y2964" s="39"/>
      <c r="Z2964" s="39"/>
      <c r="AA2964" s="39"/>
      <c r="AB2964" s="39"/>
      <c r="AC2964" s="39"/>
      <c r="AD2964" s="39"/>
      <c r="AE2964" s="39"/>
      <c r="AR2964" s="238" t="s">
        <v>324</v>
      </c>
      <c r="AT2964" s="238" t="s">
        <v>179</v>
      </c>
      <c r="AU2964" s="238" t="s">
        <v>85</v>
      </c>
      <c r="AY2964" s="18" t="s">
        <v>176</v>
      </c>
      <c r="BE2964" s="239">
        <f>IF(N2964="základní",J2964,0)</f>
        <v>0</v>
      </c>
      <c r="BF2964" s="239">
        <f>IF(N2964="snížená",J2964,0)</f>
        <v>0</v>
      </c>
      <c r="BG2964" s="239">
        <f>IF(N2964="zákl. přenesená",J2964,0)</f>
        <v>0</v>
      </c>
      <c r="BH2964" s="239">
        <f>IF(N2964="sníž. přenesená",J2964,0)</f>
        <v>0</v>
      </c>
      <c r="BI2964" s="239">
        <f>IF(N2964="nulová",J2964,0)</f>
        <v>0</v>
      </c>
      <c r="BJ2964" s="18" t="s">
        <v>83</v>
      </c>
      <c r="BK2964" s="239">
        <f>ROUND(I2964*H2964,2)</f>
        <v>0</v>
      </c>
      <c r="BL2964" s="18" t="s">
        <v>324</v>
      </c>
      <c r="BM2964" s="238" t="s">
        <v>2462</v>
      </c>
    </row>
    <row r="2965" s="13" customFormat="1">
      <c r="A2965" s="13"/>
      <c r="B2965" s="240"/>
      <c r="C2965" s="241"/>
      <c r="D2965" s="242" t="s">
        <v>185</v>
      </c>
      <c r="E2965" s="243" t="s">
        <v>1</v>
      </c>
      <c r="F2965" s="244" t="s">
        <v>2463</v>
      </c>
      <c r="G2965" s="241"/>
      <c r="H2965" s="243" t="s">
        <v>1</v>
      </c>
      <c r="I2965" s="245"/>
      <c r="J2965" s="241"/>
      <c r="K2965" s="241"/>
      <c r="L2965" s="246"/>
      <c r="M2965" s="247"/>
      <c r="N2965" s="248"/>
      <c r="O2965" s="248"/>
      <c r="P2965" s="248"/>
      <c r="Q2965" s="248"/>
      <c r="R2965" s="248"/>
      <c r="S2965" s="248"/>
      <c r="T2965" s="249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50" t="s">
        <v>185</v>
      </c>
      <c r="AU2965" s="250" t="s">
        <v>85</v>
      </c>
      <c r="AV2965" s="13" t="s">
        <v>83</v>
      </c>
      <c r="AW2965" s="13" t="s">
        <v>34</v>
      </c>
      <c r="AX2965" s="13" t="s">
        <v>76</v>
      </c>
      <c r="AY2965" s="250" t="s">
        <v>176</v>
      </c>
    </row>
    <row r="2966" s="13" customFormat="1">
      <c r="A2966" s="13"/>
      <c r="B2966" s="240"/>
      <c r="C2966" s="241"/>
      <c r="D2966" s="242" t="s">
        <v>185</v>
      </c>
      <c r="E2966" s="243" t="s">
        <v>1</v>
      </c>
      <c r="F2966" s="244" t="s">
        <v>281</v>
      </c>
      <c r="G2966" s="241"/>
      <c r="H2966" s="243" t="s">
        <v>1</v>
      </c>
      <c r="I2966" s="245"/>
      <c r="J2966" s="241"/>
      <c r="K2966" s="241"/>
      <c r="L2966" s="246"/>
      <c r="M2966" s="247"/>
      <c r="N2966" s="248"/>
      <c r="O2966" s="248"/>
      <c r="P2966" s="248"/>
      <c r="Q2966" s="248"/>
      <c r="R2966" s="248"/>
      <c r="S2966" s="248"/>
      <c r="T2966" s="24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50" t="s">
        <v>185</v>
      </c>
      <c r="AU2966" s="250" t="s">
        <v>85</v>
      </c>
      <c r="AV2966" s="13" t="s">
        <v>83</v>
      </c>
      <c r="AW2966" s="13" t="s">
        <v>34</v>
      </c>
      <c r="AX2966" s="13" t="s">
        <v>76</v>
      </c>
      <c r="AY2966" s="250" t="s">
        <v>176</v>
      </c>
    </row>
    <row r="2967" s="13" customFormat="1">
      <c r="A2967" s="13"/>
      <c r="B2967" s="240"/>
      <c r="C2967" s="241"/>
      <c r="D2967" s="242" t="s">
        <v>185</v>
      </c>
      <c r="E2967" s="243" t="s">
        <v>1</v>
      </c>
      <c r="F2967" s="244" t="s">
        <v>188</v>
      </c>
      <c r="G2967" s="241"/>
      <c r="H2967" s="243" t="s">
        <v>1</v>
      </c>
      <c r="I2967" s="245"/>
      <c r="J2967" s="241"/>
      <c r="K2967" s="241"/>
      <c r="L2967" s="246"/>
      <c r="M2967" s="247"/>
      <c r="N2967" s="248"/>
      <c r="O2967" s="248"/>
      <c r="P2967" s="248"/>
      <c r="Q2967" s="248"/>
      <c r="R2967" s="248"/>
      <c r="S2967" s="248"/>
      <c r="T2967" s="24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50" t="s">
        <v>185</v>
      </c>
      <c r="AU2967" s="250" t="s">
        <v>85</v>
      </c>
      <c r="AV2967" s="13" t="s">
        <v>83</v>
      </c>
      <c r="AW2967" s="13" t="s">
        <v>34</v>
      </c>
      <c r="AX2967" s="13" t="s">
        <v>76</v>
      </c>
      <c r="AY2967" s="250" t="s">
        <v>176</v>
      </c>
    </row>
    <row r="2968" s="13" customFormat="1">
      <c r="A2968" s="13"/>
      <c r="B2968" s="240"/>
      <c r="C2968" s="241"/>
      <c r="D2968" s="242" t="s">
        <v>185</v>
      </c>
      <c r="E2968" s="243" t="s">
        <v>1</v>
      </c>
      <c r="F2968" s="244" t="s">
        <v>2464</v>
      </c>
      <c r="G2968" s="241"/>
      <c r="H2968" s="243" t="s">
        <v>1</v>
      </c>
      <c r="I2968" s="245"/>
      <c r="J2968" s="241"/>
      <c r="K2968" s="241"/>
      <c r="L2968" s="246"/>
      <c r="M2968" s="247"/>
      <c r="N2968" s="248"/>
      <c r="O2968" s="248"/>
      <c r="P2968" s="248"/>
      <c r="Q2968" s="248"/>
      <c r="R2968" s="248"/>
      <c r="S2968" s="248"/>
      <c r="T2968" s="249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50" t="s">
        <v>185</v>
      </c>
      <c r="AU2968" s="250" t="s">
        <v>85</v>
      </c>
      <c r="AV2968" s="13" t="s">
        <v>83</v>
      </c>
      <c r="AW2968" s="13" t="s">
        <v>34</v>
      </c>
      <c r="AX2968" s="13" t="s">
        <v>76</v>
      </c>
      <c r="AY2968" s="250" t="s">
        <v>176</v>
      </c>
    </row>
    <row r="2969" s="13" customFormat="1">
      <c r="A2969" s="13"/>
      <c r="B2969" s="240"/>
      <c r="C2969" s="241"/>
      <c r="D2969" s="242" t="s">
        <v>185</v>
      </c>
      <c r="E2969" s="243" t="s">
        <v>1</v>
      </c>
      <c r="F2969" s="244" t="s">
        <v>2465</v>
      </c>
      <c r="G2969" s="241"/>
      <c r="H2969" s="243" t="s">
        <v>1</v>
      </c>
      <c r="I2969" s="245"/>
      <c r="J2969" s="241"/>
      <c r="K2969" s="241"/>
      <c r="L2969" s="246"/>
      <c r="M2969" s="247"/>
      <c r="N2969" s="248"/>
      <c r="O2969" s="248"/>
      <c r="P2969" s="248"/>
      <c r="Q2969" s="248"/>
      <c r="R2969" s="248"/>
      <c r="S2969" s="248"/>
      <c r="T2969" s="24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50" t="s">
        <v>185</v>
      </c>
      <c r="AU2969" s="250" t="s">
        <v>85</v>
      </c>
      <c r="AV2969" s="13" t="s">
        <v>83</v>
      </c>
      <c r="AW2969" s="13" t="s">
        <v>34</v>
      </c>
      <c r="AX2969" s="13" t="s">
        <v>76</v>
      </c>
      <c r="AY2969" s="250" t="s">
        <v>176</v>
      </c>
    </row>
    <row r="2970" s="14" customFormat="1">
      <c r="A2970" s="14"/>
      <c r="B2970" s="251"/>
      <c r="C2970" s="252"/>
      <c r="D2970" s="242" t="s">
        <v>185</v>
      </c>
      <c r="E2970" s="253" t="s">
        <v>1</v>
      </c>
      <c r="F2970" s="254" t="s">
        <v>85</v>
      </c>
      <c r="G2970" s="252"/>
      <c r="H2970" s="255">
        <v>2</v>
      </c>
      <c r="I2970" s="256"/>
      <c r="J2970" s="252"/>
      <c r="K2970" s="252"/>
      <c r="L2970" s="257"/>
      <c r="M2970" s="258"/>
      <c r="N2970" s="259"/>
      <c r="O2970" s="259"/>
      <c r="P2970" s="259"/>
      <c r="Q2970" s="259"/>
      <c r="R2970" s="259"/>
      <c r="S2970" s="259"/>
      <c r="T2970" s="260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61" t="s">
        <v>185</v>
      </c>
      <c r="AU2970" s="261" t="s">
        <v>85</v>
      </c>
      <c r="AV2970" s="14" t="s">
        <v>85</v>
      </c>
      <c r="AW2970" s="14" t="s">
        <v>34</v>
      </c>
      <c r="AX2970" s="14" t="s">
        <v>76</v>
      </c>
      <c r="AY2970" s="261" t="s">
        <v>176</v>
      </c>
    </row>
    <row r="2971" s="16" customFormat="1">
      <c r="A2971" s="16"/>
      <c r="B2971" s="278"/>
      <c r="C2971" s="279"/>
      <c r="D2971" s="242" t="s">
        <v>185</v>
      </c>
      <c r="E2971" s="280" t="s">
        <v>1</v>
      </c>
      <c r="F2971" s="281" t="s">
        <v>307</v>
      </c>
      <c r="G2971" s="279"/>
      <c r="H2971" s="282">
        <v>2</v>
      </c>
      <c r="I2971" s="283"/>
      <c r="J2971" s="279"/>
      <c r="K2971" s="279"/>
      <c r="L2971" s="284"/>
      <c r="M2971" s="285"/>
      <c r="N2971" s="286"/>
      <c r="O2971" s="286"/>
      <c r="P2971" s="286"/>
      <c r="Q2971" s="286"/>
      <c r="R2971" s="286"/>
      <c r="S2971" s="286"/>
      <c r="T2971" s="287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T2971" s="288" t="s">
        <v>185</v>
      </c>
      <c r="AU2971" s="288" t="s">
        <v>85</v>
      </c>
      <c r="AV2971" s="16" t="s">
        <v>183</v>
      </c>
      <c r="AW2971" s="16" t="s">
        <v>34</v>
      </c>
      <c r="AX2971" s="16" t="s">
        <v>83</v>
      </c>
      <c r="AY2971" s="288" t="s">
        <v>176</v>
      </c>
    </row>
    <row r="2972" s="2" customFormat="1" ht="24.15" customHeight="1">
      <c r="A2972" s="39"/>
      <c r="B2972" s="40"/>
      <c r="C2972" s="227" t="s">
        <v>2466</v>
      </c>
      <c r="D2972" s="227" t="s">
        <v>179</v>
      </c>
      <c r="E2972" s="228" t="s">
        <v>2467</v>
      </c>
      <c r="F2972" s="229" t="s">
        <v>2468</v>
      </c>
      <c r="G2972" s="230" t="s">
        <v>182</v>
      </c>
      <c r="H2972" s="231">
        <v>2</v>
      </c>
      <c r="I2972" s="232"/>
      <c r="J2972" s="233">
        <f>ROUND(I2972*H2972,2)</f>
        <v>0</v>
      </c>
      <c r="K2972" s="229" t="s">
        <v>225</v>
      </c>
      <c r="L2972" s="45"/>
      <c r="M2972" s="234" t="s">
        <v>1</v>
      </c>
      <c r="N2972" s="235" t="s">
        <v>41</v>
      </c>
      <c r="O2972" s="92"/>
      <c r="P2972" s="236">
        <f>O2972*H2972</f>
        <v>0</v>
      </c>
      <c r="Q2972" s="236">
        <v>0</v>
      </c>
      <c r="R2972" s="236">
        <f>Q2972*H2972</f>
        <v>0</v>
      </c>
      <c r="S2972" s="236">
        <v>0.016899999999999998</v>
      </c>
      <c r="T2972" s="237">
        <f>S2972*H2972</f>
        <v>0.033799999999999997</v>
      </c>
      <c r="U2972" s="39"/>
      <c r="V2972" s="39"/>
      <c r="W2972" s="39"/>
      <c r="X2972" s="39"/>
      <c r="Y2972" s="39"/>
      <c r="Z2972" s="39"/>
      <c r="AA2972" s="39"/>
      <c r="AB2972" s="39"/>
      <c r="AC2972" s="39"/>
      <c r="AD2972" s="39"/>
      <c r="AE2972" s="39"/>
      <c r="AR2972" s="238" t="s">
        <v>324</v>
      </c>
      <c r="AT2972" s="238" t="s">
        <v>179</v>
      </c>
      <c r="AU2972" s="238" t="s">
        <v>85</v>
      </c>
      <c r="AY2972" s="18" t="s">
        <v>176</v>
      </c>
      <c r="BE2972" s="239">
        <f>IF(N2972="základní",J2972,0)</f>
        <v>0</v>
      </c>
      <c r="BF2972" s="239">
        <f>IF(N2972="snížená",J2972,0)</f>
        <v>0</v>
      </c>
      <c r="BG2972" s="239">
        <f>IF(N2972="zákl. přenesená",J2972,0)</f>
        <v>0</v>
      </c>
      <c r="BH2972" s="239">
        <f>IF(N2972="sníž. přenesená",J2972,0)</f>
        <v>0</v>
      </c>
      <c r="BI2972" s="239">
        <f>IF(N2972="nulová",J2972,0)</f>
        <v>0</v>
      </c>
      <c r="BJ2972" s="18" t="s">
        <v>83</v>
      </c>
      <c r="BK2972" s="239">
        <f>ROUND(I2972*H2972,2)</f>
        <v>0</v>
      </c>
      <c r="BL2972" s="18" t="s">
        <v>324</v>
      </c>
      <c r="BM2972" s="238" t="s">
        <v>2469</v>
      </c>
    </row>
    <row r="2973" s="2" customFormat="1">
      <c r="A2973" s="39"/>
      <c r="B2973" s="40"/>
      <c r="C2973" s="41"/>
      <c r="D2973" s="262" t="s">
        <v>194</v>
      </c>
      <c r="E2973" s="41"/>
      <c r="F2973" s="263" t="s">
        <v>2470</v>
      </c>
      <c r="G2973" s="41"/>
      <c r="H2973" s="41"/>
      <c r="I2973" s="264"/>
      <c r="J2973" s="41"/>
      <c r="K2973" s="41"/>
      <c r="L2973" s="45"/>
      <c r="M2973" s="265"/>
      <c r="N2973" s="266"/>
      <c r="O2973" s="92"/>
      <c r="P2973" s="92"/>
      <c r="Q2973" s="92"/>
      <c r="R2973" s="92"/>
      <c r="S2973" s="92"/>
      <c r="T2973" s="93"/>
      <c r="U2973" s="39"/>
      <c r="V2973" s="39"/>
      <c r="W2973" s="39"/>
      <c r="X2973" s="39"/>
      <c r="Y2973" s="39"/>
      <c r="Z2973" s="39"/>
      <c r="AA2973" s="39"/>
      <c r="AB2973" s="39"/>
      <c r="AC2973" s="39"/>
      <c r="AD2973" s="39"/>
      <c r="AE2973" s="39"/>
      <c r="AT2973" s="18" t="s">
        <v>194</v>
      </c>
      <c r="AU2973" s="18" t="s">
        <v>85</v>
      </c>
    </row>
    <row r="2974" s="13" customFormat="1">
      <c r="A2974" s="13"/>
      <c r="B2974" s="240"/>
      <c r="C2974" s="241"/>
      <c r="D2974" s="242" t="s">
        <v>185</v>
      </c>
      <c r="E2974" s="243" t="s">
        <v>1</v>
      </c>
      <c r="F2974" s="244" t="s">
        <v>2463</v>
      </c>
      <c r="G2974" s="241"/>
      <c r="H2974" s="243" t="s">
        <v>1</v>
      </c>
      <c r="I2974" s="245"/>
      <c r="J2974" s="241"/>
      <c r="K2974" s="241"/>
      <c r="L2974" s="246"/>
      <c r="M2974" s="247"/>
      <c r="N2974" s="248"/>
      <c r="O2974" s="248"/>
      <c r="P2974" s="248"/>
      <c r="Q2974" s="248"/>
      <c r="R2974" s="248"/>
      <c r="S2974" s="248"/>
      <c r="T2974" s="24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50" t="s">
        <v>185</v>
      </c>
      <c r="AU2974" s="250" t="s">
        <v>85</v>
      </c>
      <c r="AV2974" s="13" t="s">
        <v>83</v>
      </c>
      <c r="AW2974" s="13" t="s">
        <v>34</v>
      </c>
      <c r="AX2974" s="13" t="s">
        <v>76</v>
      </c>
      <c r="AY2974" s="250" t="s">
        <v>176</v>
      </c>
    </row>
    <row r="2975" s="13" customFormat="1">
      <c r="A2975" s="13"/>
      <c r="B2975" s="240"/>
      <c r="C2975" s="241"/>
      <c r="D2975" s="242" t="s">
        <v>185</v>
      </c>
      <c r="E2975" s="243" t="s">
        <v>1</v>
      </c>
      <c r="F2975" s="244" t="s">
        <v>188</v>
      </c>
      <c r="G2975" s="241"/>
      <c r="H2975" s="243" t="s">
        <v>1</v>
      </c>
      <c r="I2975" s="245"/>
      <c r="J2975" s="241"/>
      <c r="K2975" s="241"/>
      <c r="L2975" s="246"/>
      <c r="M2975" s="247"/>
      <c r="N2975" s="248"/>
      <c r="O2975" s="248"/>
      <c r="P2975" s="248"/>
      <c r="Q2975" s="248"/>
      <c r="R2975" s="248"/>
      <c r="S2975" s="248"/>
      <c r="T2975" s="249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50" t="s">
        <v>185</v>
      </c>
      <c r="AU2975" s="250" t="s">
        <v>85</v>
      </c>
      <c r="AV2975" s="13" t="s">
        <v>83</v>
      </c>
      <c r="AW2975" s="13" t="s">
        <v>34</v>
      </c>
      <c r="AX2975" s="13" t="s">
        <v>76</v>
      </c>
      <c r="AY2975" s="250" t="s">
        <v>176</v>
      </c>
    </row>
    <row r="2976" s="14" customFormat="1">
      <c r="A2976" s="14"/>
      <c r="B2976" s="251"/>
      <c r="C2976" s="252"/>
      <c r="D2976" s="242" t="s">
        <v>185</v>
      </c>
      <c r="E2976" s="253" t="s">
        <v>1</v>
      </c>
      <c r="F2976" s="254" t="s">
        <v>2471</v>
      </c>
      <c r="G2976" s="252"/>
      <c r="H2976" s="255">
        <v>2</v>
      </c>
      <c r="I2976" s="256"/>
      <c r="J2976" s="252"/>
      <c r="K2976" s="252"/>
      <c r="L2976" s="257"/>
      <c r="M2976" s="258"/>
      <c r="N2976" s="259"/>
      <c r="O2976" s="259"/>
      <c r="P2976" s="259"/>
      <c r="Q2976" s="259"/>
      <c r="R2976" s="259"/>
      <c r="S2976" s="259"/>
      <c r="T2976" s="260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61" t="s">
        <v>185</v>
      </c>
      <c r="AU2976" s="261" t="s">
        <v>85</v>
      </c>
      <c r="AV2976" s="14" t="s">
        <v>85</v>
      </c>
      <c r="AW2976" s="14" t="s">
        <v>34</v>
      </c>
      <c r="AX2976" s="14" t="s">
        <v>76</v>
      </c>
      <c r="AY2976" s="261" t="s">
        <v>176</v>
      </c>
    </row>
    <row r="2977" s="16" customFormat="1">
      <c r="A2977" s="16"/>
      <c r="B2977" s="278"/>
      <c r="C2977" s="279"/>
      <c r="D2977" s="242" t="s">
        <v>185</v>
      </c>
      <c r="E2977" s="280" t="s">
        <v>1</v>
      </c>
      <c r="F2977" s="281" t="s">
        <v>307</v>
      </c>
      <c r="G2977" s="279"/>
      <c r="H2977" s="282">
        <v>2</v>
      </c>
      <c r="I2977" s="283"/>
      <c r="J2977" s="279"/>
      <c r="K2977" s="279"/>
      <c r="L2977" s="284"/>
      <c r="M2977" s="285"/>
      <c r="N2977" s="286"/>
      <c r="O2977" s="286"/>
      <c r="P2977" s="286"/>
      <c r="Q2977" s="286"/>
      <c r="R2977" s="286"/>
      <c r="S2977" s="286"/>
      <c r="T2977" s="287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T2977" s="288" t="s">
        <v>185</v>
      </c>
      <c r="AU2977" s="288" t="s">
        <v>85</v>
      </c>
      <c r="AV2977" s="16" t="s">
        <v>183</v>
      </c>
      <c r="AW2977" s="16" t="s">
        <v>34</v>
      </c>
      <c r="AX2977" s="16" t="s">
        <v>83</v>
      </c>
      <c r="AY2977" s="288" t="s">
        <v>176</v>
      </c>
    </row>
    <row r="2978" s="2" customFormat="1" ht="24.15" customHeight="1">
      <c r="A2978" s="39"/>
      <c r="B2978" s="40"/>
      <c r="C2978" s="227" t="s">
        <v>2472</v>
      </c>
      <c r="D2978" s="227" t="s">
        <v>179</v>
      </c>
      <c r="E2978" s="228" t="s">
        <v>2473</v>
      </c>
      <c r="F2978" s="229" t="s">
        <v>2474</v>
      </c>
      <c r="G2978" s="230" t="s">
        <v>1528</v>
      </c>
      <c r="H2978" s="231">
        <v>2</v>
      </c>
      <c r="I2978" s="232"/>
      <c r="J2978" s="233">
        <f>ROUND(I2978*H2978,2)</f>
        <v>0</v>
      </c>
      <c r="K2978" s="229" t="s">
        <v>1</v>
      </c>
      <c r="L2978" s="45"/>
      <c r="M2978" s="234" t="s">
        <v>1</v>
      </c>
      <c r="N2978" s="235" t="s">
        <v>41</v>
      </c>
      <c r="O2978" s="92"/>
      <c r="P2978" s="236">
        <f>O2978*H2978</f>
        <v>0</v>
      </c>
      <c r="Q2978" s="236">
        <v>0</v>
      </c>
      <c r="R2978" s="236">
        <f>Q2978*H2978</f>
        <v>0</v>
      </c>
      <c r="S2978" s="236">
        <v>0</v>
      </c>
      <c r="T2978" s="237">
        <f>S2978*H2978</f>
        <v>0</v>
      </c>
      <c r="U2978" s="39"/>
      <c r="V2978" s="39"/>
      <c r="W2978" s="39"/>
      <c r="X2978" s="39"/>
      <c r="Y2978" s="39"/>
      <c r="Z2978" s="39"/>
      <c r="AA2978" s="39"/>
      <c r="AB2978" s="39"/>
      <c r="AC2978" s="39"/>
      <c r="AD2978" s="39"/>
      <c r="AE2978" s="39"/>
      <c r="AR2978" s="238" t="s">
        <v>324</v>
      </c>
      <c r="AT2978" s="238" t="s">
        <v>179</v>
      </c>
      <c r="AU2978" s="238" t="s">
        <v>85</v>
      </c>
      <c r="AY2978" s="18" t="s">
        <v>176</v>
      </c>
      <c r="BE2978" s="239">
        <f>IF(N2978="základní",J2978,0)</f>
        <v>0</v>
      </c>
      <c r="BF2978" s="239">
        <f>IF(N2978="snížená",J2978,0)</f>
        <v>0</v>
      </c>
      <c r="BG2978" s="239">
        <f>IF(N2978="zákl. přenesená",J2978,0)</f>
        <v>0</v>
      </c>
      <c r="BH2978" s="239">
        <f>IF(N2978="sníž. přenesená",J2978,0)</f>
        <v>0</v>
      </c>
      <c r="BI2978" s="239">
        <f>IF(N2978="nulová",J2978,0)</f>
        <v>0</v>
      </c>
      <c r="BJ2978" s="18" t="s">
        <v>83</v>
      </c>
      <c r="BK2978" s="239">
        <f>ROUND(I2978*H2978,2)</f>
        <v>0</v>
      </c>
      <c r="BL2978" s="18" t="s">
        <v>324</v>
      </c>
      <c r="BM2978" s="238" t="s">
        <v>2475</v>
      </c>
    </row>
    <row r="2979" s="13" customFormat="1">
      <c r="A2979" s="13"/>
      <c r="B2979" s="240"/>
      <c r="C2979" s="241"/>
      <c r="D2979" s="242" t="s">
        <v>185</v>
      </c>
      <c r="E2979" s="243" t="s">
        <v>1</v>
      </c>
      <c r="F2979" s="244" t="s">
        <v>207</v>
      </c>
      <c r="G2979" s="241"/>
      <c r="H2979" s="243" t="s">
        <v>1</v>
      </c>
      <c r="I2979" s="245"/>
      <c r="J2979" s="241"/>
      <c r="K2979" s="241"/>
      <c r="L2979" s="246"/>
      <c r="M2979" s="247"/>
      <c r="N2979" s="248"/>
      <c r="O2979" s="248"/>
      <c r="P2979" s="248"/>
      <c r="Q2979" s="248"/>
      <c r="R2979" s="248"/>
      <c r="S2979" s="248"/>
      <c r="T2979" s="24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50" t="s">
        <v>185</v>
      </c>
      <c r="AU2979" s="250" t="s">
        <v>85</v>
      </c>
      <c r="AV2979" s="13" t="s">
        <v>83</v>
      </c>
      <c r="AW2979" s="13" t="s">
        <v>34</v>
      </c>
      <c r="AX2979" s="13" t="s">
        <v>76</v>
      </c>
      <c r="AY2979" s="250" t="s">
        <v>176</v>
      </c>
    </row>
    <row r="2980" s="13" customFormat="1">
      <c r="A2980" s="13"/>
      <c r="B2980" s="240"/>
      <c r="C2980" s="241"/>
      <c r="D2980" s="242" t="s">
        <v>185</v>
      </c>
      <c r="E2980" s="243" t="s">
        <v>1</v>
      </c>
      <c r="F2980" s="244" t="s">
        <v>281</v>
      </c>
      <c r="G2980" s="241"/>
      <c r="H2980" s="243" t="s">
        <v>1</v>
      </c>
      <c r="I2980" s="245"/>
      <c r="J2980" s="241"/>
      <c r="K2980" s="241"/>
      <c r="L2980" s="246"/>
      <c r="M2980" s="247"/>
      <c r="N2980" s="248"/>
      <c r="O2980" s="248"/>
      <c r="P2980" s="248"/>
      <c r="Q2980" s="248"/>
      <c r="R2980" s="248"/>
      <c r="S2980" s="248"/>
      <c r="T2980" s="24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50" t="s">
        <v>185</v>
      </c>
      <c r="AU2980" s="250" t="s">
        <v>85</v>
      </c>
      <c r="AV2980" s="13" t="s">
        <v>83</v>
      </c>
      <c r="AW2980" s="13" t="s">
        <v>34</v>
      </c>
      <c r="AX2980" s="13" t="s">
        <v>76</v>
      </c>
      <c r="AY2980" s="250" t="s">
        <v>176</v>
      </c>
    </row>
    <row r="2981" s="13" customFormat="1">
      <c r="A2981" s="13"/>
      <c r="B2981" s="240"/>
      <c r="C2981" s="241"/>
      <c r="D2981" s="242" t="s">
        <v>185</v>
      </c>
      <c r="E2981" s="243" t="s">
        <v>1</v>
      </c>
      <c r="F2981" s="244" t="s">
        <v>188</v>
      </c>
      <c r="G2981" s="241"/>
      <c r="H2981" s="243" t="s">
        <v>1</v>
      </c>
      <c r="I2981" s="245"/>
      <c r="J2981" s="241"/>
      <c r="K2981" s="241"/>
      <c r="L2981" s="246"/>
      <c r="M2981" s="247"/>
      <c r="N2981" s="248"/>
      <c r="O2981" s="248"/>
      <c r="P2981" s="248"/>
      <c r="Q2981" s="248"/>
      <c r="R2981" s="248"/>
      <c r="S2981" s="248"/>
      <c r="T2981" s="249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50" t="s">
        <v>185</v>
      </c>
      <c r="AU2981" s="250" t="s">
        <v>85</v>
      </c>
      <c r="AV2981" s="13" t="s">
        <v>83</v>
      </c>
      <c r="AW2981" s="13" t="s">
        <v>34</v>
      </c>
      <c r="AX2981" s="13" t="s">
        <v>76</v>
      </c>
      <c r="AY2981" s="250" t="s">
        <v>176</v>
      </c>
    </row>
    <row r="2982" s="13" customFormat="1">
      <c r="A2982" s="13"/>
      <c r="B2982" s="240"/>
      <c r="C2982" s="241"/>
      <c r="D2982" s="242" t="s">
        <v>185</v>
      </c>
      <c r="E2982" s="243" t="s">
        <v>1</v>
      </c>
      <c r="F2982" s="244" t="s">
        <v>2452</v>
      </c>
      <c r="G2982" s="241"/>
      <c r="H2982" s="243" t="s">
        <v>1</v>
      </c>
      <c r="I2982" s="245"/>
      <c r="J2982" s="241"/>
      <c r="K2982" s="241"/>
      <c r="L2982" s="246"/>
      <c r="M2982" s="247"/>
      <c r="N2982" s="248"/>
      <c r="O2982" s="248"/>
      <c r="P2982" s="248"/>
      <c r="Q2982" s="248"/>
      <c r="R2982" s="248"/>
      <c r="S2982" s="248"/>
      <c r="T2982" s="24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50" t="s">
        <v>185</v>
      </c>
      <c r="AU2982" s="250" t="s">
        <v>85</v>
      </c>
      <c r="AV2982" s="13" t="s">
        <v>83</v>
      </c>
      <c r="AW2982" s="13" t="s">
        <v>34</v>
      </c>
      <c r="AX2982" s="13" t="s">
        <v>76</v>
      </c>
      <c r="AY2982" s="250" t="s">
        <v>176</v>
      </c>
    </row>
    <row r="2983" s="14" customFormat="1">
      <c r="A2983" s="14"/>
      <c r="B2983" s="251"/>
      <c r="C2983" s="252"/>
      <c r="D2983" s="242" t="s">
        <v>185</v>
      </c>
      <c r="E2983" s="253" t="s">
        <v>1</v>
      </c>
      <c r="F2983" s="254" t="s">
        <v>2453</v>
      </c>
      <c r="G2983" s="252"/>
      <c r="H2983" s="255">
        <v>1</v>
      </c>
      <c r="I2983" s="256"/>
      <c r="J2983" s="252"/>
      <c r="K2983" s="252"/>
      <c r="L2983" s="257"/>
      <c r="M2983" s="258"/>
      <c r="N2983" s="259"/>
      <c r="O2983" s="259"/>
      <c r="P2983" s="259"/>
      <c r="Q2983" s="259"/>
      <c r="R2983" s="259"/>
      <c r="S2983" s="259"/>
      <c r="T2983" s="260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61" t="s">
        <v>185</v>
      </c>
      <c r="AU2983" s="261" t="s">
        <v>85</v>
      </c>
      <c r="AV2983" s="14" t="s">
        <v>85</v>
      </c>
      <c r="AW2983" s="14" t="s">
        <v>34</v>
      </c>
      <c r="AX2983" s="14" t="s">
        <v>76</v>
      </c>
      <c r="AY2983" s="261" t="s">
        <v>176</v>
      </c>
    </row>
    <row r="2984" s="14" customFormat="1">
      <c r="A2984" s="14"/>
      <c r="B2984" s="251"/>
      <c r="C2984" s="252"/>
      <c r="D2984" s="242" t="s">
        <v>185</v>
      </c>
      <c r="E2984" s="253" t="s">
        <v>1</v>
      </c>
      <c r="F2984" s="254" t="s">
        <v>2454</v>
      </c>
      <c r="G2984" s="252"/>
      <c r="H2984" s="255">
        <v>1</v>
      </c>
      <c r="I2984" s="256"/>
      <c r="J2984" s="252"/>
      <c r="K2984" s="252"/>
      <c r="L2984" s="257"/>
      <c r="M2984" s="258"/>
      <c r="N2984" s="259"/>
      <c r="O2984" s="259"/>
      <c r="P2984" s="259"/>
      <c r="Q2984" s="259"/>
      <c r="R2984" s="259"/>
      <c r="S2984" s="259"/>
      <c r="T2984" s="260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61" t="s">
        <v>185</v>
      </c>
      <c r="AU2984" s="261" t="s">
        <v>85</v>
      </c>
      <c r="AV2984" s="14" t="s">
        <v>85</v>
      </c>
      <c r="AW2984" s="14" t="s">
        <v>34</v>
      </c>
      <c r="AX2984" s="14" t="s">
        <v>76</v>
      </c>
      <c r="AY2984" s="261" t="s">
        <v>176</v>
      </c>
    </row>
    <row r="2985" s="16" customFormat="1">
      <c r="A2985" s="16"/>
      <c r="B2985" s="278"/>
      <c r="C2985" s="279"/>
      <c r="D2985" s="242" t="s">
        <v>185</v>
      </c>
      <c r="E2985" s="280" t="s">
        <v>1</v>
      </c>
      <c r="F2985" s="281" t="s">
        <v>307</v>
      </c>
      <c r="G2985" s="279"/>
      <c r="H2985" s="282">
        <v>2</v>
      </c>
      <c r="I2985" s="283"/>
      <c r="J2985" s="279"/>
      <c r="K2985" s="279"/>
      <c r="L2985" s="284"/>
      <c r="M2985" s="285"/>
      <c r="N2985" s="286"/>
      <c r="O2985" s="286"/>
      <c r="P2985" s="286"/>
      <c r="Q2985" s="286"/>
      <c r="R2985" s="286"/>
      <c r="S2985" s="286"/>
      <c r="T2985" s="287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T2985" s="288" t="s">
        <v>185</v>
      </c>
      <c r="AU2985" s="288" t="s">
        <v>85</v>
      </c>
      <c r="AV2985" s="16" t="s">
        <v>183</v>
      </c>
      <c r="AW2985" s="16" t="s">
        <v>34</v>
      </c>
      <c r="AX2985" s="16" t="s">
        <v>83</v>
      </c>
      <c r="AY2985" s="288" t="s">
        <v>176</v>
      </c>
    </row>
    <row r="2986" s="2" customFormat="1" ht="16.5" customHeight="1">
      <c r="A2986" s="39"/>
      <c r="B2986" s="40"/>
      <c r="C2986" s="227" t="s">
        <v>2476</v>
      </c>
      <c r="D2986" s="227" t="s">
        <v>179</v>
      </c>
      <c r="E2986" s="228" t="s">
        <v>2477</v>
      </c>
      <c r="F2986" s="229" t="s">
        <v>2478</v>
      </c>
      <c r="G2986" s="230" t="s">
        <v>1528</v>
      </c>
      <c r="H2986" s="231">
        <v>2</v>
      </c>
      <c r="I2986" s="232"/>
      <c r="J2986" s="233">
        <f>ROUND(I2986*H2986,2)</f>
        <v>0</v>
      </c>
      <c r="K2986" s="229" t="s">
        <v>1</v>
      </c>
      <c r="L2986" s="45"/>
      <c r="M2986" s="234" t="s">
        <v>1</v>
      </c>
      <c r="N2986" s="235" t="s">
        <v>41</v>
      </c>
      <c r="O2986" s="92"/>
      <c r="P2986" s="236">
        <f>O2986*H2986</f>
        <v>0</v>
      </c>
      <c r="Q2986" s="236">
        <v>0</v>
      </c>
      <c r="R2986" s="236">
        <f>Q2986*H2986</f>
        <v>0</v>
      </c>
      <c r="S2986" s="236">
        <v>0.029999999999999999</v>
      </c>
      <c r="T2986" s="237">
        <f>S2986*H2986</f>
        <v>0.059999999999999998</v>
      </c>
      <c r="U2986" s="39"/>
      <c r="V2986" s="39"/>
      <c r="W2986" s="39"/>
      <c r="X2986" s="39"/>
      <c r="Y2986" s="39"/>
      <c r="Z2986" s="39"/>
      <c r="AA2986" s="39"/>
      <c r="AB2986" s="39"/>
      <c r="AC2986" s="39"/>
      <c r="AD2986" s="39"/>
      <c r="AE2986" s="39"/>
      <c r="AR2986" s="238" t="s">
        <v>324</v>
      </c>
      <c r="AT2986" s="238" t="s">
        <v>179</v>
      </c>
      <c r="AU2986" s="238" t="s">
        <v>85</v>
      </c>
      <c r="AY2986" s="18" t="s">
        <v>176</v>
      </c>
      <c r="BE2986" s="239">
        <f>IF(N2986="základní",J2986,0)</f>
        <v>0</v>
      </c>
      <c r="BF2986" s="239">
        <f>IF(N2986="snížená",J2986,0)</f>
        <v>0</v>
      </c>
      <c r="BG2986" s="239">
        <f>IF(N2986="zákl. přenesená",J2986,0)</f>
        <v>0</v>
      </c>
      <c r="BH2986" s="239">
        <f>IF(N2986="sníž. přenesená",J2986,0)</f>
        <v>0</v>
      </c>
      <c r="BI2986" s="239">
        <f>IF(N2986="nulová",J2986,0)</f>
        <v>0</v>
      </c>
      <c r="BJ2986" s="18" t="s">
        <v>83</v>
      </c>
      <c r="BK2986" s="239">
        <f>ROUND(I2986*H2986,2)</f>
        <v>0</v>
      </c>
      <c r="BL2986" s="18" t="s">
        <v>324</v>
      </c>
      <c r="BM2986" s="238" t="s">
        <v>2479</v>
      </c>
    </row>
    <row r="2987" s="13" customFormat="1">
      <c r="A2987" s="13"/>
      <c r="B2987" s="240"/>
      <c r="C2987" s="241"/>
      <c r="D2987" s="242" t="s">
        <v>185</v>
      </c>
      <c r="E2987" s="243" t="s">
        <v>1</v>
      </c>
      <c r="F2987" s="244" t="s">
        <v>2463</v>
      </c>
      <c r="G2987" s="241"/>
      <c r="H2987" s="243" t="s">
        <v>1</v>
      </c>
      <c r="I2987" s="245"/>
      <c r="J2987" s="241"/>
      <c r="K2987" s="241"/>
      <c r="L2987" s="246"/>
      <c r="M2987" s="247"/>
      <c r="N2987" s="248"/>
      <c r="O2987" s="248"/>
      <c r="P2987" s="248"/>
      <c r="Q2987" s="248"/>
      <c r="R2987" s="248"/>
      <c r="S2987" s="248"/>
      <c r="T2987" s="24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50" t="s">
        <v>185</v>
      </c>
      <c r="AU2987" s="250" t="s">
        <v>85</v>
      </c>
      <c r="AV2987" s="13" t="s">
        <v>83</v>
      </c>
      <c r="AW2987" s="13" t="s">
        <v>34</v>
      </c>
      <c r="AX2987" s="13" t="s">
        <v>76</v>
      </c>
      <c r="AY2987" s="250" t="s">
        <v>176</v>
      </c>
    </row>
    <row r="2988" s="13" customFormat="1">
      <c r="A2988" s="13"/>
      <c r="B2988" s="240"/>
      <c r="C2988" s="241"/>
      <c r="D2988" s="242" t="s">
        <v>185</v>
      </c>
      <c r="E2988" s="243" t="s">
        <v>1</v>
      </c>
      <c r="F2988" s="244" t="s">
        <v>188</v>
      </c>
      <c r="G2988" s="241"/>
      <c r="H2988" s="243" t="s">
        <v>1</v>
      </c>
      <c r="I2988" s="245"/>
      <c r="J2988" s="241"/>
      <c r="K2988" s="241"/>
      <c r="L2988" s="246"/>
      <c r="M2988" s="247"/>
      <c r="N2988" s="248"/>
      <c r="O2988" s="248"/>
      <c r="P2988" s="248"/>
      <c r="Q2988" s="248"/>
      <c r="R2988" s="248"/>
      <c r="S2988" s="248"/>
      <c r="T2988" s="24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50" t="s">
        <v>185</v>
      </c>
      <c r="AU2988" s="250" t="s">
        <v>85</v>
      </c>
      <c r="AV2988" s="13" t="s">
        <v>83</v>
      </c>
      <c r="AW2988" s="13" t="s">
        <v>34</v>
      </c>
      <c r="AX2988" s="13" t="s">
        <v>76</v>
      </c>
      <c r="AY2988" s="250" t="s">
        <v>176</v>
      </c>
    </row>
    <row r="2989" s="14" customFormat="1">
      <c r="A2989" s="14"/>
      <c r="B2989" s="251"/>
      <c r="C2989" s="252"/>
      <c r="D2989" s="242" t="s">
        <v>185</v>
      </c>
      <c r="E2989" s="253" t="s">
        <v>1</v>
      </c>
      <c r="F2989" s="254" t="s">
        <v>2480</v>
      </c>
      <c r="G2989" s="252"/>
      <c r="H2989" s="255">
        <v>2</v>
      </c>
      <c r="I2989" s="256"/>
      <c r="J2989" s="252"/>
      <c r="K2989" s="252"/>
      <c r="L2989" s="257"/>
      <c r="M2989" s="258"/>
      <c r="N2989" s="259"/>
      <c r="O2989" s="259"/>
      <c r="P2989" s="259"/>
      <c r="Q2989" s="259"/>
      <c r="R2989" s="259"/>
      <c r="S2989" s="259"/>
      <c r="T2989" s="260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61" t="s">
        <v>185</v>
      </c>
      <c r="AU2989" s="261" t="s">
        <v>85</v>
      </c>
      <c r="AV2989" s="14" t="s">
        <v>85</v>
      </c>
      <c r="AW2989" s="14" t="s">
        <v>34</v>
      </c>
      <c r="AX2989" s="14" t="s">
        <v>76</v>
      </c>
      <c r="AY2989" s="261" t="s">
        <v>176</v>
      </c>
    </row>
    <row r="2990" s="2" customFormat="1" ht="24.15" customHeight="1">
      <c r="A2990" s="39"/>
      <c r="B2990" s="40"/>
      <c r="C2990" s="227" t="s">
        <v>2481</v>
      </c>
      <c r="D2990" s="227" t="s">
        <v>179</v>
      </c>
      <c r="E2990" s="228" t="s">
        <v>2482</v>
      </c>
      <c r="F2990" s="229" t="s">
        <v>2483</v>
      </c>
      <c r="G2990" s="230" t="s">
        <v>234</v>
      </c>
      <c r="H2990" s="231">
        <v>0.56999999999999995</v>
      </c>
      <c r="I2990" s="232"/>
      <c r="J2990" s="233">
        <f>ROUND(I2990*H2990,2)</f>
        <v>0</v>
      </c>
      <c r="K2990" s="229" t="s">
        <v>1</v>
      </c>
      <c r="L2990" s="45"/>
      <c r="M2990" s="234" t="s">
        <v>1</v>
      </c>
      <c r="N2990" s="235" t="s">
        <v>41</v>
      </c>
      <c r="O2990" s="92"/>
      <c r="P2990" s="236">
        <f>O2990*H2990</f>
        <v>0</v>
      </c>
      <c r="Q2990" s="236">
        <v>0</v>
      </c>
      <c r="R2990" s="236">
        <f>Q2990*H2990</f>
        <v>0</v>
      </c>
      <c r="S2990" s="236">
        <v>0</v>
      </c>
      <c r="T2990" s="237">
        <f>S2990*H2990</f>
        <v>0</v>
      </c>
      <c r="U2990" s="39"/>
      <c r="V2990" s="39"/>
      <c r="W2990" s="39"/>
      <c r="X2990" s="39"/>
      <c r="Y2990" s="39"/>
      <c r="Z2990" s="39"/>
      <c r="AA2990" s="39"/>
      <c r="AB2990" s="39"/>
      <c r="AC2990" s="39"/>
      <c r="AD2990" s="39"/>
      <c r="AE2990" s="39"/>
      <c r="AR2990" s="238" t="s">
        <v>324</v>
      </c>
      <c r="AT2990" s="238" t="s">
        <v>179</v>
      </c>
      <c r="AU2990" s="238" t="s">
        <v>85</v>
      </c>
      <c r="AY2990" s="18" t="s">
        <v>176</v>
      </c>
      <c r="BE2990" s="239">
        <f>IF(N2990="základní",J2990,0)</f>
        <v>0</v>
      </c>
      <c r="BF2990" s="239">
        <f>IF(N2990="snížená",J2990,0)</f>
        <v>0</v>
      </c>
      <c r="BG2990" s="239">
        <f>IF(N2990="zákl. přenesená",J2990,0)</f>
        <v>0</v>
      </c>
      <c r="BH2990" s="239">
        <f>IF(N2990="sníž. přenesená",J2990,0)</f>
        <v>0</v>
      </c>
      <c r="BI2990" s="239">
        <f>IF(N2990="nulová",J2990,0)</f>
        <v>0</v>
      </c>
      <c r="BJ2990" s="18" t="s">
        <v>83</v>
      </c>
      <c r="BK2990" s="239">
        <f>ROUND(I2990*H2990,2)</f>
        <v>0</v>
      </c>
      <c r="BL2990" s="18" t="s">
        <v>324</v>
      </c>
      <c r="BM2990" s="238" t="s">
        <v>2484</v>
      </c>
    </row>
    <row r="2991" s="2" customFormat="1" ht="24.15" customHeight="1">
      <c r="A2991" s="39"/>
      <c r="B2991" s="40"/>
      <c r="C2991" s="227" t="s">
        <v>2485</v>
      </c>
      <c r="D2991" s="227" t="s">
        <v>179</v>
      </c>
      <c r="E2991" s="228" t="s">
        <v>2486</v>
      </c>
      <c r="F2991" s="229" t="s">
        <v>2487</v>
      </c>
      <c r="G2991" s="230" t="s">
        <v>234</v>
      </c>
      <c r="H2991" s="231">
        <v>0.85499999999999998</v>
      </c>
      <c r="I2991" s="232"/>
      <c r="J2991" s="233">
        <f>ROUND(I2991*H2991,2)</f>
        <v>0</v>
      </c>
      <c r="K2991" s="229" t="s">
        <v>225</v>
      </c>
      <c r="L2991" s="45"/>
      <c r="M2991" s="234" t="s">
        <v>1</v>
      </c>
      <c r="N2991" s="235" t="s">
        <v>41</v>
      </c>
      <c r="O2991" s="92"/>
      <c r="P2991" s="236">
        <f>O2991*H2991</f>
        <v>0</v>
      </c>
      <c r="Q2991" s="236">
        <v>0</v>
      </c>
      <c r="R2991" s="236">
        <f>Q2991*H2991</f>
        <v>0</v>
      </c>
      <c r="S2991" s="236">
        <v>0</v>
      </c>
      <c r="T2991" s="237">
        <f>S2991*H2991</f>
        <v>0</v>
      </c>
      <c r="U2991" s="39"/>
      <c r="V2991" s="39"/>
      <c r="W2991" s="39"/>
      <c r="X2991" s="39"/>
      <c r="Y2991" s="39"/>
      <c r="Z2991" s="39"/>
      <c r="AA2991" s="39"/>
      <c r="AB2991" s="39"/>
      <c r="AC2991" s="39"/>
      <c r="AD2991" s="39"/>
      <c r="AE2991" s="39"/>
      <c r="AR2991" s="238" t="s">
        <v>324</v>
      </c>
      <c r="AT2991" s="238" t="s">
        <v>179</v>
      </c>
      <c r="AU2991" s="238" t="s">
        <v>85</v>
      </c>
      <c r="AY2991" s="18" t="s">
        <v>176</v>
      </c>
      <c r="BE2991" s="239">
        <f>IF(N2991="základní",J2991,0)</f>
        <v>0</v>
      </c>
      <c r="BF2991" s="239">
        <f>IF(N2991="snížená",J2991,0)</f>
        <v>0</v>
      </c>
      <c r="BG2991" s="239">
        <f>IF(N2991="zákl. přenesená",J2991,0)</f>
        <v>0</v>
      </c>
      <c r="BH2991" s="239">
        <f>IF(N2991="sníž. přenesená",J2991,0)</f>
        <v>0</v>
      </c>
      <c r="BI2991" s="239">
        <f>IF(N2991="nulová",J2991,0)</f>
        <v>0</v>
      </c>
      <c r="BJ2991" s="18" t="s">
        <v>83</v>
      </c>
      <c r="BK2991" s="239">
        <f>ROUND(I2991*H2991,2)</f>
        <v>0</v>
      </c>
      <c r="BL2991" s="18" t="s">
        <v>324</v>
      </c>
      <c r="BM2991" s="238" t="s">
        <v>2488</v>
      </c>
    </row>
    <row r="2992" s="2" customFormat="1">
      <c r="A2992" s="39"/>
      <c r="B2992" s="40"/>
      <c r="C2992" s="41"/>
      <c r="D2992" s="262" t="s">
        <v>194</v>
      </c>
      <c r="E2992" s="41"/>
      <c r="F2992" s="263" t="s">
        <v>2489</v>
      </c>
      <c r="G2992" s="41"/>
      <c r="H2992" s="41"/>
      <c r="I2992" s="264"/>
      <c r="J2992" s="41"/>
      <c r="K2992" s="41"/>
      <c r="L2992" s="45"/>
      <c r="M2992" s="301"/>
      <c r="N2992" s="302"/>
      <c r="O2992" s="303"/>
      <c r="P2992" s="303"/>
      <c r="Q2992" s="303"/>
      <c r="R2992" s="303"/>
      <c r="S2992" s="303"/>
      <c r="T2992" s="304"/>
      <c r="U2992" s="39"/>
      <c r="V2992" s="39"/>
      <c r="W2992" s="39"/>
      <c r="X2992" s="39"/>
      <c r="Y2992" s="39"/>
      <c r="Z2992" s="39"/>
      <c r="AA2992" s="39"/>
      <c r="AB2992" s="39"/>
      <c r="AC2992" s="39"/>
      <c r="AD2992" s="39"/>
      <c r="AE2992" s="39"/>
      <c r="AT2992" s="18" t="s">
        <v>194</v>
      </c>
      <c r="AU2992" s="18" t="s">
        <v>85</v>
      </c>
    </row>
    <row r="2993" s="2" customFormat="1" ht="6.96" customHeight="1">
      <c r="A2993" s="39"/>
      <c r="B2993" s="67"/>
      <c r="C2993" s="68"/>
      <c r="D2993" s="68"/>
      <c r="E2993" s="68"/>
      <c r="F2993" s="68"/>
      <c r="G2993" s="68"/>
      <c r="H2993" s="68"/>
      <c r="I2993" s="68"/>
      <c r="J2993" s="68"/>
      <c r="K2993" s="68"/>
      <c r="L2993" s="45"/>
      <c r="M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  <c r="AA2993" s="39"/>
      <c r="AB2993" s="39"/>
      <c r="AC2993" s="39"/>
      <c r="AD2993" s="39"/>
      <c r="AE2993" s="39"/>
    </row>
  </sheetData>
  <sheetProtection sheet="1" autoFilter="0" formatColumns="0" formatRows="0" objects="1" scenarios="1" spinCount="100000" saltValue="KfjPiVdCoz+iBmAZW3jdMBlFB3qpwgyBRH8M4qV5A7gGAowT9ZDOO9VJbXcrSRUNGQ8G5WUGUXgg/gxVBL2wDg==" hashValue="lZwK8i8bjrMBplpes3im+sn3CM3SHZmgSXqZem7DOn59g5cHEkOdn3VruNhJxXljsvR26s07wfM8PVdqbrPLnQ==" algorithmName="SHA-512" password="CC35"/>
  <autoFilter ref="C146:K29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hyperlinks>
    <hyperlink ref="F156" r:id="rId1" display="https://podminky.urs.cz/item/CS_URS_2024_01/310236241"/>
    <hyperlink ref="F162" r:id="rId2" display="https://podminky.urs.cz/item/CS_URS_2024_01/310237241"/>
    <hyperlink ref="F168" r:id="rId3" display="https://podminky.urs.cz/item/CS_URS_2024_01/310239411"/>
    <hyperlink ref="F174" r:id="rId4" display="https://podminky.urs.cz/item/CS_URS_2024_01/311231126"/>
    <hyperlink ref="F187" r:id="rId5" display="https://podminky.urs.cz/item/CS_URS_2025_01/317234410"/>
    <hyperlink ref="F196" r:id="rId6" display="https://podminky.urs.cz/item/CS_URS_2025_01/317944323"/>
    <hyperlink ref="F206" r:id="rId7" display="https://podminky.urs.cz/item/CS_URS_2024_01/342244221"/>
    <hyperlink ref="F217" r:id="rId8" display="https://podminky.urs.cz/item/CS_URS_2024_01/342291112"/>
    <hyperlink ref="F228" r:id="rId9" display="https://podminky.urs.cz/item/CS_URS_2024_01/342291131"/>
    <hyperlink ref="F239" r:id="rId10" display="https://podminky.urs.cz/item/CS_URS_2025_01/346244381"/>
    <hyperlink ref="F250" r:id="rId11" display="https://podminky.urs.cz/item/CS_URS_2025_01/612131121"/>
    <hyperlink ref="F282" r:id="rId12" display="https://podminky.urs.cz/item/CS_URS_2025_01/612131100"/>
    <hyperlink ref="F314" r:id="rId13" display="https://podminky.urs.cz/item/CS_URS_2025_01/612131101"/>
    <hyperlink ref="F346" r:id="rId14" display="https://podminky.urs.cz/item/CS_URS_2025_01/612135101"/>
    <hyperlink ref="F351" r:id="rId15" display="https://podminky.urs.cz/item/CS_URS_2025_01/612323111"/>
    <hyperlink ref="F383" r:id="rId16" display="https://podminky.urs.cz/item/CS_URS_2025_01/612323191"/>
    <hyperlink ref="F386" r:id="rId17" display="https://podminky.urs.cz/item/CS_URS_2025_01/612321131"/>
    <hyperlink ref="F418" r:id="rId18" display="https://podminky.urs.cz/item/CS_URS_2025_01/612142001"/>
    <hyperlink ref="F424" r:id="rId19" display="https://podminky.urs.cz/item/CS_URS_2025_01/612325417"/>
    <hyperlink ref="F456" r:id="rId20" display="https://podminky.urs.cz/item/CS_URS_2025_01/631319222"/>
    <hyperlink ref="F465" r:id="rId21" display="https://podminky.urs.cz/item/CS_URS_2025_01/632451251"/>
    <hyperlink ref="F474" r:id="rId22" display="https://podminky.urs.cz/item/CS_URS_2025_01/631311116"/>
    <hyperlink ref="F522" r:id="rId23" display="https://podminky.urs.cz/item/CS_URS_2025_01/631319195"/>
    <hyperlink ref="F524" r:id="rId24" display="https://podminky.urs.cz/item/CS_URS_2025_01/631362022"/>
    <hyperlink ref="F572" r:id="rId25" display="https://podminky.urs.cz/item/CS_URS_2025_01/634112127"/>
    <hyperlink ref="F627" r:id="rId26" display="https://podminky.urs.cz/item/CS_URS_2025_01/631311131"/>
    <hyperlink ref="F637" r:id="rId27" display="https://podminky.urs.cz/item/CS_URS_2025_01/631312141"/>
    <hyperlink ref="F648" r:id="rId28" display="https://podminky.urs.cz/item/CS_URS_2025_01/949101111"/>
    <hyperlink ref="F689" r:id="rId29" display="https://podminky.urs.cz/item/CS_URS_2025_01/952901111"/>
    <hyperlink ref="F730" r:id="rId30" display="https://podminky.urs.cz/item/CS_URS_2025_01/985331214"/>
    <hyperlink ref="F744" r:id="rId31" display="https://podminky.urs.cz/item/CS_URS_2025_01/228731001"/>
    <hyperlink ref="F750" r:id="rId32" display="https://podminky.urs.cz/item/CS_URS_2025_01/713120811"/>
    <hyperlink ref="F756" r:id="rId33" display="https://podminky.urs.cz/item/CS_URS_2025_01/721210813"/>
    <hyperlink ref="F761" r:id="rId34" display="https://podminky.urs.cz/item/CS_URS_2025_01/725210821"/>
    <hyperlink ref="F766" r:id="rId35" display="https://podminky.urs.cz/item/CS_URS_2025_01/725820801"/>
    <hyperlink ref="F771" r:id="rId36" display="https://podminky.urs.cz/item/CS_URS_2025_01/763111812"/>
    <hyperlink ref="F777" r:id="rId37" display="https://podminky.urs.cz/item/CS_URS_2025_01/763131821"/>
    <hyperlink ref="F783" r:id="rId38" display="https://podminky.urs.cz/item/CS_URS_2025_01/763431801"/>
    <hyperlink ref="F797" r:id="rId39" display="https://podminky.urs.cz/item/CS_URS_2025_01/763431871"/>
    <hyperlink ref="F807" r:id="rId40" display="https://podminky.urs.cz/item/CS_URS_2025_01/766211812"/>
    <hyperlink ref="F813" r:id="rId41" display="https://podminky.urs.cz/item/CS_URS_2025_01/766691914"/>
    <hyperlink ref="F821" r:id="rId42" display="https://podminky.urs.cz/item/CS_URS_2025_01/766691915"/>
    <hyperlink ref="F827" r:id="rId43" display="https://podminky.urs.cz/item/CS_URS_2025_01/767641800"/>
    <hyperlink ref="F835" r:id="rId44" display="https://podminky.urs.cz/item/CS_URS_2025_01/767641805"/>
    <hyperlink ref="F841" r:id="rId45" display="https://podminky.urs.cz/item/CS_URS_2025_01/767996801"/>
    <hyperlink ref="F849" r:id="rId46" display="https://podminky.urs.cz/item/CS_URS_2025_01/771473810"/>
    <hyperlink ref="F871" r:id="rId47" display="https://podminky.urs.cz/item/CS_URS_2025_01/771473830"/>
    <hyperlink ref="F877" r:id="rId48" display="https://podminky.urs.cz/item/CS_URS_2025_01/771573810"/>
    <hyperlink ref="F899" r:id="rId49" display="https://podminky.urs.cz/item/CS_URS_2025_01/771273812"/>
    <hyperlink ref="F904" r:id="rId50" display="https://podminky.urs.cz/item/CS_URS_2025_01/771273832"/>
    <hyperlink ref="F909" r:id="rId51" display="https://podminky.urs.cz/item/CS_URS_2025_01/776201812"/>
    <hyperlink ref="F916" r:id="rId52" display="https://podminky.urs.cz/item/CS_URS_2025_01/776301811"/>
    <hyperlink ref="F922" r:id="rId53" display="https://podminky.urs.cz/item/CS_URS_2025_01/776430811"/>
    <hyperlink ref="F928" r:id="rId54" display="https://podminky.urs.cz/item/CS_URS_2025_01/776410811"/>
    <hyperlink ref="F935" r:id="rId55" display="https://podminky.urs.cz/item/CS_URS_2025_01/965046111"/>
    <hyperlink ref="F959" r:id="rId56" display="https://podminky.urs.cz/item/CS_URS_2025_01/965046119"/>
    <hyperlink ref="F962" r:id="rId57" display="https://podminky.urs.cz/item/CS_URS_2025_01/962031132"/>
    <hyperlink ref="F968" r:id="rId58" display="https://podminky.urs.cz/item/CS_URS_2025_01/962031133"/>
    <hyperlink ref="F976" r:id="rId59" display="https://podminky.urs.cz/item/CS_URS_2025_01/962032231"/>
    <hyperlink ref="F986" r:id="rId60" display="https://podminky.urs.cz/item/CS_URS_2025_01/965042141"/>
    <hyperlink ref="F993" r:id="rId61" display="https://podminky.urs.cz/item/CS_URS_2025_01/965049111"/>
    <hyperlink ref="F1000" r:id="rId62" display="https://podminky.urs.cz/item/CS_URS_2025_01/967031132"/>
    <hyperlink ref="F1009" r:id="rId63" display="https://podminky.urs.cz/item/CS_URS_2025_01/971033131"/>
    <hyperlink ref="F1015" r:id="rId64" display="https://podminky.urs.cz/item/CS_URS_2025_01/971033141"/>
    <hyperlink ref="F1021" r:id="rId65" display="https://podminky.urs.cz/item/CS_URS_2025_01/971033171"/>
    <hyperlink ref="F1027" r:id="rId66" display="https://podminky.urs.cz/item/CS_URS_2025_01/971033181"/>
    <hyperlink ref="F1033" r:id="rId67" display="https://podminky.urs.cz/item/CS_URS_2025_01/971033231"/>
    <hyperlink ref="F1039" r:id="rId68" display="https://podminky.urs.cz/item/CS_URS_2025_01/971033241"/>
    <hyperlink ref="F1045" r:id="rId69" display="https://podminky.urs.cz/item/CS_URS_2025_01/971033251"/>
    <hyperlink ref="F1051" r:id="rId70" display="https://podminky.urs.cz/item/CS_URS_2025_01/971033261"/>
    <hyperlink ref="F1057" r:id="rId71" display="https://podminky.urs.cz/item/CS_URS_2025_01/971033331"/>
    <hyperlink ref="F1063" r:id="rId72" display="https://podminky.urs.cz/item/CS_URS_2025_01/971033341"/>
    <hyperlink ref="F1069" r:id="rId73" display="https://podminky.urs.cz/item/CS_URS_2025_01/971033351"/>
    <hyperlink ref="F1075" r:id="rId74" display="https://podminky.urs.cz/item/CS_URS_2025_01/971033371"/>
    <hyperlink ref="F1081" r:id="rId75" display="https://podminky.urs.cz/item/CS_URS_2025_01/971033381"/>
    <hyperlink ref="F1087" r:id="rId76" display="https://podminky.urs.cz/item/CS_URS_2025_01/971033631"/>
    <hyperlink ref="F1093" r:id="rId77" display="https://podminky.urs.cz/item/CS_URS_2025_01/971035431"/>
    <hyperlink ref="F1099" r:id="rId78" display="https://podminky.urs.cz/item/CS_URS_2025_01/971035441"/>
    <hyperlink ref="F1105" r:id="rId79" display="https://podminky.urs.cz/item/CS_URS_2025_01/971035471"/>
    <hyperlink ref="F1111" r:id="rId80" display="https://podminky.urs.cz/item/CS_URS_2025_01/971035481"/>
    <hyperlink ref="F1129" r:id="rId81" display="https://podminky.urs.cz/item/CS_URS_2025_01/973031344"/>
    <hyperlink ref="F1135" r:id="rId82" display="https://podminky.urs.cz/item/CS_URS_2025_01/974031121"/>
    <hyperlink ref="F1140" r:id="rId83" display="https://podminky.urs.cz/item/CS_URS_2025_01/974031122"/>
    <hyperlink ref="F1145" r:id="rId84" display="https://podminky.urs.cz/item/CS_URS_2025_01/974031133"/>
    <hyperlink ref="F1150" r:id="rId85" display="https://podminky.urs.cz/item/CS_URS_2025_01/974031134"/>
    <hyperlink ref="F1155" r:id="rId86" display="https://podminky.urs.cz/item/CS_URS_2025_01/974031142"/>
    <hyperlink ref="F1160" r:id="rId87" display="https://podminky.urs.cz/item/CS_URS_2025_01/974031144"/>
    <hyperlink ref="F1165" r:id="rId88" display="https://podminky.urs.cz/item/CS_URS_2025_01/974031153"/>
    <hyperlink ref="F1170" r:id="rId89" display="https://podminky.urs.cz/item/CS_URS_2025_01/974031154"/>
    <hyperlink ref="F1175" r:id="rId90" display="https://podminky.urs.cz/item/CS_URS_2025_01/974031666"/>
    <hyperlink ref="F1183" r:id="rId91" display="https://podminky.urs.cz/item/CS_URS_2025_01/974042554"/>
    <hyperlink ref="F1192" r:id="rId92" display="https://podminky.urs.cz/item/CS_URS_2025_01/975032241"/>
    <hyperlink ref="F1198" r:id="rId93" display="https://podminky.urs.cz/item/CS_URS_2025_01/975022461"/>
    <hyperlink ref="F1207" r:id="rId94" display="https://podminky.urs.cz/item/CS_URS_2025_01/976074121"/>
    <hyperlink ref="F1212" r:id="rId95" display="https://podminky.urs.cz/item/CS_URS_2025_01/976082131"/>
    <hyperlink ref="F1218" r:id="rId96" display="https://podminky.urs.cz/item/CS_URS_2025_01/977151113"/>
    <hyperlink ref="F1223" r:id="rId97" display="https://podminky.urs.cz/item/CS_URS_2025_01/977151118"/>
    <hyperlink ref="F1229" r:id="rId98" display="https://podminky.urs.cz/item/CS_URS_2025_01/977151123"/>
    <hyperlink ref="F1235" r:id="rId99" display="https://podminky.urs.cz/item/CS_URS_2025_01/977151125"/>
    <hyperlink ref="F1241" r:id="rId100" display="https://podminky.urs.cz/item/CS_URS_2025_01/977151128"/>
    <hyperlink ref="F1247" r:id="rId101" display="https://podminky.urs.cz/item/CS_URS_2025_01/977151212"/>
    <hyperlink ref="F1253" r:id="rId102" display="https://podminky.urs.cz/item/CS_URS_2025_01/977151216"/>
    <hyperlink ref="F1259" r:id="rId103" display="https://podminky.urs.cz/item/CS_URS_2025_01/977151218"/>
    <hyperlink ref="F1265" r:id="rId104" display="https://podminky.urs.cz/item/CS_URS_2025_01/977151223"/>
    <hyperlink ref="F1271" r:id="rId105" display="https://podminky.urs.cz/item/CS_URS_2025_01/977151225"/>
    <hyperlink ref="F1277" r:id="rId106" display="https://podminky.urs.cz/item/CS_URS_2025_01/977211121"/>
    <hyperlink ref="F1283" r:id="rId107" display="https://podminky.urs.cz/item/CS_URS_2025_01/977211122"/>
    <hyperlink ref="F1289" r:id="rId108" display="https://podminky.urs.cz/item/CS_URS_2025_01/977211123"/>
    <hyperlink ref="F1298" r:id="rId109" display="https://podminky.urs.cz/item/CS_URS_2025_01/977312112"/>
    <hyperlink ref="F1307" r:id="rId110" display="https://podminky.urs.cz/item/CS_URS_2025_01/978011191"/>
    <hyperlink ref="F1317" r:id="rId111" display="https://podminky.urs.cz/item/CS_URS_2025_01/978013141"/>
    <hyperlink ref="F1327" r:id="rId112" display="https://podminky.urs.cz/item/CS_URS_2025_01/978059541"/>
    <hyperlink ref="F1336" r:id="rId113" display="https://podminky.urs.cz/item/CS_URS_2025_01/997006002"/>
    <hyperlink ref="F1338" r:id="rId114" display="https://podminky.urs.cz/item/CS_URS_2025_01/997013153"/>
    <hyperlink ref="F1340" r:id="rId115" display="https://podminky.urs.cz/item/CS_URS_2025_01/997013509"/>
    <hyperlink ref="F1343" r:id="rId116" display="https://podminky.urs.cz/item/CS_URS_2025_01/997013511"/>
    <hyperlink ref="F1345" r:id="rId117" display="https://podminky.urs.cz/item/CS_URS_2025_01/997013814"/>
    <hyperlink ref="F1348" r:id="rId118" display="https://podminky.urs.cz/item/CS_URS_2025_01/997013847"/>
    <hyperlink ref="F1351" r:id="rId119" display="https://podminky.urs.cz/item/CS_URS_2025_01/997013862"/>
    <hyperlink ref="F1354" r:id="rId120" display="https://podminky.urs.cz/item/CS_URS_2025_01/997013869"/>
    <hyperlink ref="F1357" r:id="rId121" display="https://podminky.urs.cz/item/CS_URS_2025_01/997013871"/>
    <hyperlink ref="F1360" r:id="rId122" display="https://podminky.urs.cz/item/CS_URS_2025_01/997321611"/>
    <hyperlink ref="F1362" r:id="rId123" display="https://podminky.urs.cz/item/CS_URS_2025_01/998012109"/>
    <hyperlink ref="F1366" r:id="rId124" display="https://podminky.urs.cz/item/CS_URS_2025_01/713121111"/>
    <hyperlink ref="F1440" r:id="rId125" display="https://podminky.urs.cz/item/CS_URS_2025_01/713191132"/>
    <hyperlink ref="F1455" r:id="rId126" display="https://podminky.urs.cz/item/CS_URS_2025_01/713191133"/>
    <hyperlink ref="F1507" r:id="rId127" display="https://podminky.urs.cz/item/CS_URS_2025_01/998713112"/>
    <hyperlink ref="F1510" r:id="rId128" display="https://podminky.urs.cz/item/CS_URS_2024_01/714123001"/>
    <hyperlink ref="F1518" r:id="rId129" display="https://podminky.urs.cz/item/CS_URS_2025_01/714121011"/>
    <hyperlink ref="F1529" r:id="rId130" display="https://podminky.urs.cz/item/CS_URS_2025_01/998714112"/>
    <hyperlink ref="F1532" r:id="rId131" display="https://podminky.urs.cz/item/CS_URS_2025_01/763101822"/>
    <hyperlink ref="F1538" r:id="rId132" display="https://podminky.urs.cz/item/CS_URS_2025_01/763101823"/>
    <hyperlink ref="F1544" r:id="rId133" display="https://podminky.urs.cz/item/CS_URS_2025_01/763111411"/>
    <hyperlink ref="F1554" r:id="rId134" display="https://podminky.urs.cz/item/CS_URS_2025_01/763111492"/>
    <hyperlink ref="F1577" r:id="rId135" display="https://podminky.urs.cz/item/CS_URS_2025_01/763112347"/>
    <hyperlink ref="F1589" r:id="rId136" display="https://podminky.urs.cz/item/CS_URS_2025_01/763113351"/>
    <hyperlink ref="F1599" r:id="rId137" display="https://podminky.urs.cz/item/CS_URS_2025_01/763111717"/>
    <hyperlink ref="F1606" r:id="rId138" display="https://podminky.urs.cz/item/CS_URS_2025_01/763111718"/>
    <hyperlink ref="F1633" r:id="rId139" display="https://podminky.urs.cz/item/CS_URS_2025_01/763111719"/>
    <hyperlink ref="F1635" r:id="rId140" display="https://podminky.urs.cz/item/CS_URS_2025_01/763111720"/>
    <hyperlink ref="F1641" r:id="rId141" display="https://podminky.urs.cz/item/CS_URS_2025_01/763111772"/>
    <hyperlink ref="F1647" r:id="rId142" display="https://podminky.urs.cz/item/CS_URS_2025_01/763111714"/>
    <hyperlink ref="F1656" r:id="rId143" display="https://podminky.urs.cz/item/CS_URS_2025_01/763111911"/>
    <hyperlink ref="F1662" r:id="rId144" display="https://podminky.urs.cz/item/CS_URS_2025_01/763111912"/>
    <hyperlink ref="F1668" r:id="rId145" display="https://podminky.urs.cz/item/CS_URS_2025_01/763111913"/>
    <hyperlink ref="F1674" r:id="rId146" display="https://podminky.urs.cz/item/CS_URS_2025_01/763111921"/>
    <hyperlink ref="F1680" r:id="rId147" display="https://podminky.urs.cz/item/CS_URS_2025_01/763111922"/>
    <hyperlink ref="F1697" r:id="rId148" display="https://podminky.urs.cz/item/CS_URS_2025_01/763121714"/>
    <hyperlink ref="F1704" r:id="rId149" display="https://podminky.urs.cz/item/CS_URS_2025_01/763121715"/>
    <hyperlink ref="F1716" r:id="rId150" display="https://podminky.urs.cz/item/CS_URS_2025_01/763121716"/>
    <hyperlink ref="F1718" r:id="rId151" display="https://podminky.urs.cz/item/CS_URS_2025_01/763121762"/>
    <hyperlink ref="F1724" r:id="rId152" display="https://podminky.urs.cz/item/CS_URS_2025_01/763121921"/>
    <hyperlink ref="F1730" r:id="rId153" display="https://podminky.urs.cz/item/CS_URS_2025_01/763121922"/>
    <hyperlink ref="F1736" r:id="rId154" display="https://podminky.urs.cz/item/CS_URS_2025_01/763135611"/>
    <hyperlink ref="F1746" r:id="rId155" display="https://podminky.urs.cz/item/CS_URS_2025_01/763135881"/>
    <hyperlink ref="F1754" r:id="rId156" display="https://podminky.urs.cz/item/CS_URS_2025_01/763173111"/>
    <hyperlink ref="F1764" r:id="rId157" display="https://podminky.urs.cz/item/CS_URS_2025_01/763173113"/>
    <hyperlink ref="F1774" r:id="rId158" display="https://podminky.urs.cz/item/CS_URS_2025_01/763173133"/>
    <hyperlink ref="F1780" r:id="rId159" display="https://podminky.urs.cz/item/CS_URS_2025_01/763431701"/>
    <hyperlink ref="F1802" r:id="rId160" display="https://podminky.urs.cz/item/CS_URS_2025_01/763431011"/>
    <hyperlink ref="F1843" r:id="rId161" display="https://podminky.urs.cz/item/CS_URS_2025_01/763431031"/>
    <hyperlink ref="F1861" r:id="rId162" display="https://podminky.urs.cz/item/CS_URS_2025_01/998763322"/>
    <hyperlink ref="F1864" r:id="rId163" display="https://podminky.urs.cz/item/CS_URS_2025_01/998766212"/>
    <hyperlink ref="F1892" r:id="rId164" display="https://podminky.urs.cz/item/CS_URS_2025_01/767995115"/>
    <hyperlink ref="F1909" r:id="rId165" display="https://podminky.urs.cz/item/CS_URS_2025_01/998767212"/>
    <hyperlink ref="F1980" r:id="rId166" display="https://podminky.urs.cz/item/CS_URS_2025_01/771111011"/>
    <hyperlink ref="F2017" r:id="rId167" display="https://podminky.urs.cz/item/CS_URS_2025_01/771121011"/>
    <hyperlink ref="F2053" r:id="rId168" display="https://podminky.urs.cz/item/CS_URS_2025_01/771151026"/>
    <hyperlink ref="F2067" r:id="rId169" display="https://podminky.urs.cz/item/CS_URS_2025_01/771274114"/>
    <hyperlink ref="F2076" r:id="rId170" display="https://podminky.urs.cz/item/CS_URS_2025_01/771274232"/>
    <hyperlink ref="F2095" r:id="rId171" display="https://podminky.urs.cz/item/CS_URS_2025_01/771474113"/>
    <hyperlink ref="F2108" r:id="rId172" display="https://podminky.urs.cz/item/CS_URS_2025_01/771474123"/>
    <hyperlink ref="F2131" r:id="rId173" display="https://podminky.urs.cz/item/CS_URS_2025_01/771574413"/>
    <hyperlink ref="F2165" r:id="rId174" display="https://podminky.urs.cz/item/CS_URS_2025_01/771574416"/>
    <hyperlink ref="F2182" r:id="rId175" display="https://podminky.urs.cz/item/CS_URS_2025_01/771577151"/>
    <hyperlink ref="F2197" r:id="rId176" display="https://podminky.urs.cz/item/CS_URS_2025_01/771591112"/>
    <hyperlink ref="F2208" r:id="rId177" display="https://podminky.urs.cz/item/CS_URS_2025_01/771591115"/>
    <hyperlink ref="F2222" r:id="rId178" display="https://podminky.urs.cz/item/CS_URS_2025_01/771591184"/>
    <hyperlink ref="F2238" r:id="rId179" display="https://podminky.urs.cz/item/CS_URS_2025_01/771591232"/>
    <hyperlink ref="F2249" r:id="rId180" display="https://podminky.urs.cz/item/CS_URS_2025_01/771591241"/>
    <hyperlink ref="F2260" r:id="rId181" display="https://podminky.urs.cz/item/CS_URS_2025_01/771591264"/>
    <hyperlink ref="F2271" r:id="rId182" display="https://podminky.urs.cz/item/CS_URS_2025_01/781492211"/>
    <hyperlink ref="F2298" r:id="rId183" display="https://podminky.urs.cz/item/CS_URS_2025_01/781492241"/>
    <hyperlink ref="F2309" r:id="rId184" display="https://podminky.urs.cz/item/CS_URS_2025_01/998771112"/>
    <hyperlink ref="F2312" r:id="rId185" display="https://podminky.urs.cz/item/CS_URS_2025_01/998775112"/>
    <hyperlink ref="F2324" r:id="rId186" display="https://podminky.urs.cz/item/CS_URS_2025_01/776111311"/>
    <hyperlink ref="F2359" r:id="rId187" display="https://podminky.urs.cz/item/CS_URS_2025_01/776121112"/>
    <hyperlink ref="F2394" r:id="rId188" display="https://podminky.urs.cz/item/CS_URS_2025_01/776141121"/>
    <hyperlink ref="F2420" r:id="rId189" display="https://podminky.urs.cz/item/CS_URS_2025_01/776141124"/>
    <hyperlink ref="F2451" r:id="rId190" display="https://podminky.urs.cz/item/CS_URS_2025_01/776221111"/>
    <hyperlink ref="F2492" r:id="rId191" display="https://podminky.urs.cz/item/CS_URS_2025_01/776221221"/>
    <hyperlink ref="F2516" r:id="rId192" display="https://podminky.urs.cz/item/CS_URS_2025_01/776223111"/>
    <hyperlink ref="F2527" r:id="rId193" display="https://podminky.urs.cz/item/CS_URS_2025_01/776411212"/>
    <hyperlink ref="F2575" r:id="rId194" display="https://podminky.urs.cz/item/CS_URS_2025_01/776421111"/>
    <hyperlink ref="F2647" r:id="rId195" display="https://podminky.urs.cz/item/CS_URS_2025_01/776991121"/>
    <hyperlink ref="F2659" r:id="rId196" display="https://podminky.urs.cz/item/CS_URS_2025_01/776991141"/>
    <hyperlink ref="F2661" r:id="rId197" display="https://podminky.urs.cz/item/CS_URS_2025_01/998776112"/>
    <hyperlink ref="F2664" r:id="rId198" display="https://podminky.urs.cz/item/CS_URS_2025_01/781111011"/>
    <hyperlink ref="F2684" r:id="rId199" display="https://podminky.urs.cz/item/CS_URS_2025_01/781121011"/>
    <hyperlink ref="F2704" r:id="rId200" display="https://podminky.urs.cz/item/CS_URS_2025_01/781131112"/>
    <hyperlink ref="F2716" r:id="rId201" display="https://podminky.urs.cz/item/CS_URS_2025_01/781472214"/>
    <hyperlink ref="F2752" r:id="rId202" display="https://podminky.urs.cz/item/CS_URS_2025_01/781472217"/>
    <hyperlink ref="F2763" r:id="rId203" display="https://podminky.urs.cz/item/CS_URS_2025_01/781495115"/>
    <hyperlink ref="F2778" r:id="rId204" display="https://podminky.urs.cz/item/CS_URS_2025_01/781769191"/>
    <hyperlink ref="F2803" r:id="rId205" display="https://podminky.urs.cz/item/CS_URS_2025_01/998781112"/>
    <hyperlink ref="F2806" r:id="rId206" display="https://podminky.urs.cz/item/CS_URS_2025_01/783801401"/>
    <hyperlink ref="F2815" r:id="rId207" display="https://podminky.urs.cz/item/CS_URS_2025_01/783823151"/>
    <hyperlink ref="F2824" r:id="rId208" display="https://podminky.urs.cz/item/CS_URS_2025_01/783933151"/>
    <hyperlink ref="F2826" r:id="rId209" display="https://podminky.urs.cz/item/CS_URS_2025_01/783937163"/>
    <hyperlink ref="F2841" r:id="rId210" display="https://podminky.urs.cz/item/CS_URS_2025_01/784111001"/>
    <hyperlink ref="F2851" r:id="rId211" display="https://podminky.urs.cz/item/CS_URS_2023_01/784171001"/>
    <hyperlink ref="F2859" r:id="rId212" display="https://podminky.urs.cz/item/CS_URS_2025_01/784171101"/>
    <hyperlink ref="F2871" r:id="rId213" display="https://podminky.urs.cz/item/CS_URS_2023_01/784171111"/>
    <hyperlink ref="F2941" r:id="rId214" display="https://podminky.urs.cz/item/CS_URS_2025_01/763111811"/>
    <hyperlink ref="F2955" r:id="rId215" display="https://podminky.urs.cz/item/CS_URS_2025_01/763181311"/>
    <hyperlink ref="F2973" r:id="rId216" display="https://podminky.urs.cz/item/CS_URS_2025_01/763181811"/>
    <hyperlink ref="F2992" r:id="rId217" display="https://podminky.urs.cz/item/CS_URS_2025_01/9987633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2490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2491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ROUND((SUM(BE122:BE188)),  2)</f>
        <v>0</v>
      </c>
      <c r="G35" s="39"/>
      <c r="H35" s="39"/>
      <c r="I35" s="165">
        <v>0.20999999999999999</v>
      </c>
      <c r="J35" s="164">
        <f>ROUND(((SUM(BE122:BE188))*I35),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ROUND((SUM(BF122:BF188)),  2)</f>
        <v>0</v>
      </c>
      <c r="G36" s="39"/>
      <c r="H36" s="39"/>
      <c r="I36" s="165">
        <v>0.12</v>
      </c>
      <c r="J36" s="164">
        <f>ROUND(((SUM(BF122:BF188))*I36),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ROUND((SUM(BG122:BG188)),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ROUND((SUM(BH122:BH188)),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ROUND((SUM(BI122:BI188)),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D1.01.3 -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Polický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2492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2493</v>
      </c>
      <c r="E100" s="192"/>
      <c r="F100" s="192"/>
      <c r="G100" s="192"/>
      <c r="H100" s="192"/>
      <c r="I100" s="192"/>
      <c r="J100" s="193">
        <f>J178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4" t="str">
        <f>E7</f>
        <v>OBJEKT E 1.PP+1.NP ETAPA 1 - stavební úpravy, Krajská zdravotní, a.s. – Nemocnice Děčín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125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126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D1.01.3 -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Děčín</v>
      </c>
      <c r="G116" s="41"/>
      <c r="H116" s="41"/>
      <c r="I116" s="33" t="s">
        <v>22</v>
      </c>
      <c r="J116" s="80" t="str">
        <f>IF(J14="","",J14)</f>
        <v>24. 6. 2025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Krajská zdravotní, a.s., Ústí nad Labem</v>
      </c>
      <c r="G118" s="41"/>
      <c r="H118" s="41"/>
      <c r="I118" s="33" t="s">
        <v>30</v>
      </c>
      <c r="J118" s="37" t="str">
        <f>E23</f>
        <v>PENTA PROJEKT s.r.o., Jihlava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32</v>
      </c>
      <c r="J119" s="37" t="str">
        <f>E26</f>
        <v>Ing. Polický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162</v>
      </c>
      <c r="D121" s="203" t="s">
        <v>61</v>
      </c>
      <c r="E121" s="203" t="s">
        <v>57</v>
      </c>
      <c r="F121" s="203" t="s">
        <v>58</v>
      </c>
      <c r="G121" s="203" t="s">
        <v>163</v>
      </c>
      <c r="H121" s="203" t="s">
        <v>164</v>
      </c>
      <c r="I121" s="203" t="s">
        <v>165</v>
      </c>
      <c r="J121" s="203" t="s">
        <v>131</v>
      </c>
      <c r="K121" s="204" t="s">
        <v>166</v>
      </c>
      <c r="L121" s="205"/>
      <c r="M121" s="101" t="s">
        <v>1</v>
      </c>
      <c r="N121" s="102" t="s">
        <v>40</v>
      </c>
      <c r="O121" s="102" t="s">
        <v>167</v>
      </c>
      <c r="P121" s="102" t="s">
        <v>168</v>
      </c>
      <c r="Q121" s="102" t="s">
        <v>169</v>
      </c>
      <c r="R121" s="102" t="s">
        <v>170</v>
      </c>
      <c r="S121" s="102" t="s">
        <v>171</v>
      </c>
      <c r="T121" s="103" t="s">
        <v>172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173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P123+P178</f>
        <v>0</v>
      </c>
      <c r="Q122" s="105"/>
      <c r="R122" s="208">
        <f>R123+R178</f>
        <v>0.22199999999999998</v>
      </c>
      <c r="S122" s="105"/>
      <c r="T122" s="209">
        <f>T123+T178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133</v>
      </c>
      <c r="BK122" s="210">
        <f>BK123+BK178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2494</v>
      </c>
      <c r="F123" s="214" t="s">
        <v>2495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SUM(P124:P177)</f>
        <v>0</v>
      </c>
      <c r="Q123" s="219"/>
      <c r="R123" s="220">
        <f>SUM(R124:R177)</f>
        <v>0.17327999999999999</v>
      </c>
      <c r="S123" s="219"/>
      <c r="T123" s="221">
        <f>SUM(T124:T177)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75</v>
      </c>
      <c r="AU123" s="223" t="s">
        <v>76</v>
      </c>
      <c r="AY123" s="222" t="s">
        <v>176</v>
      </c>
      <c r="BK123" s="224">
        <f>SUM(BK124:BK177)</f>
        <v>0</v>
      </c>
    </row>
    <row r="124" s="2" customFormat="1" ht="16.5" customHeight="1">
      <c r="A124" s="39"/>
      <c r="B124" s="40"/>
      <c r="C124" s="227" t="s">
        <v>83</v>
      </c>
      <c r="D124" s="227" t="s">
        <v>179</v>
      </c>
      <c r="E124" s="228" t="s">
        <v>2496</v>
      </c>
      <c r="F124" s="229" t="s">
        <v>2497</v>
      </c>
      <c r="G124" s="230" t="s">
        <v>252</v>
      </c>
      <c r="H124" s="231">
        <v>5</v>
      </c>
      <c r="I124" s="232"/>
      <c r="J124" s="233">
        <f>ROUND(I124*H124,2)</f>
        <v>0</v>
      </c>
      <c r="K124" s="229" t="s">
        <v>2498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3.0000000000000001E-05</v>
      </c>
      <c r="R124" s="236">
        <f>Q124*H124</f>
        <v>0.00015000000000000001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324</v>
      </c>
      <c r="AT124" s="238" t="s">
        <v>179</v>
      </c>
      <c r="AU124" s="238" t="s">
        <v>83</v>
      </c>
      <c r="AY124" s="18" t="s">
        <v>176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324</v>
      </c>
      <c r="BM124" s="238" t="s">
        <v>2499</v>
      </c>
    </row>
    <row r="125" s="14" customFormat="1">
      <c r="A125" s="14"/>
      <c r="B125" s="251"/>
      <c r="C125" s="252"/>
      <c r="D125" s="242" t="s">
        <v>185</v>
      </c>
      <c r="E125" s="253" t="s">
        <v>1</v>
      </c>
      <c r="F125" s="254" t="s">
        <v>210</v>
      </c>
      <c r="G125" s="252"/>
      <c r="H125" s="255">
        <v>5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1" t="s">
        <v>185</v>
      </c>
      <c r="AU125" s="261" t="s">
        <v>83</v>
      </c>
      <c r="AV125" s="14" t="s">
        <v>85</v>
      </c>
      <c r="AW125" s="14" t="s">
        <v>34</v>
      </c>
      <c r="AX125" s="14" t="s">
        <v>76</v>
      </c>
      <c r="AY125" s="261" t="s">
        <v>176</v>
      </c>
    </row>
    <row r="126" s="16" customFormat="1">
      <c r="A126" s="16"/>
      <c r="B126" s="278"/>
      <c r="C126" s="279"/>
      <c r="D126" s="242" t="s">
        <v>185</v>
      </c>
      <c r="E126" s="280" t="s">
        <v>1</v>
      </c>
      <c r="F126" s="281" t="s">
        <v>307</v>
      </c>
      <c r="G126" s="279"/>
      <c r="H126" s="282">
        <v>5</v>
      </c>
      <c r="I126" s="283"/>
      <c r="J126" s="279"/>
      <c r="K126" s="279"/>
      <c r="L126" s="284"/>
      <c r="M126" s="285"/>
      <c r="N126" s="286"/>
      <c r="O126" s="286"/>
      <c r="P126" s="286"/>
      <c r="Q126" s="286"/>
      <c r="R126" s="286"/>
      <c r="S126" s="286"/>
      <c r="T126" s="287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8" t="s">
        <v>185</v>
      </c>
      <c r="AU126" s="288" t="s">
        <v>83</v>
      </c>
      <c r="AV126" s="16" t="s">
        <v>183</v>
      </c>
      <c r="AW126" s="16" t="s">
        <v>34</v>
      </c>
      <c r="AX126" s="16" t="s">
        <v>83</v>
      </c>
      <c r="AY126" s="288" t="s">
        <v>176</v>
      </c>
    </row>
    <row r="127" s="2" customFormat="1" ht="16.5" customHeight="1">
      <c r="A127" s="39"/>
      <c r="B127" s="40"/>
      <c r="C127" s="289" t="s">
        <v>85</v>
      </c>
      <c r="D127" s="289" t="s">
        <v>547</v>
      </c>
      <c r="E127" s="290" t="s">
        <v>2500</v>
      </c>
      <c r="F127" s="291" t="s">
        <v>2501</v>
      </c>
      <c r="G127" s="292" t="s">
        <v>2502</v>
      </c>
      <c r="H127" s="293">
        <v>5</v>
      </c>
      <c r="I127" s="294"/>
      <c r="J127" s="295">
        <f>ROUND(I127*H127,2)</f>
        <v>0</v>
      </c>
      <c r="K127" s="291" t="s">
        <v>225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0.00107</v>
      </c>
      <c r="R127" s="236">
        <f>Q127*H127</f>
        <v>0.0053499999999999997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240</v>
      </c>
      <c r="AT127" s="238" t="s">
        <v>547</v>
      </c>
      <c r="AU127" s="238" t="s">
        <v>83</v>
      </c>
      <c r="AY127" s="18" t="s">
        <v>176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183</v>
      </c>
      <c r="BM127" s="238" t="s">
        <v>2503</v>
      </c>
    </row>
    <row r="128" s="14" customFormat="1">
      <c r="A128" s="14"/>
      <c r="B128" s="251"/>
      <c r="C128" s="252"/>
      <c r="D128" s="242" t="s">
        <v>185</v>
      </c>
      <c r="E128" s="253" t="s">
        <v>1</v>
      </c>
      <c r="F128" s="254" t="s">
        <v>210</v>
      </c>
      <c r="G128" s="252"/>
      <c r="H128" s="255">
        <v>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185</v>
      </c>
      <c r="AU128" s="261" t="s">
        <v>83</v>
      </c>
      <c r="AV128" s="14" t="s">
        <v>85</v>
      </c>
      <c r="AW128" s="14" t="s">
        <v>34</v>
      </c>
      <c r="AX128" s="14" t="s">
        <v>76</v>
      </c>
      <c r="AY128" s="261" t="s">
        <v>176</v>
      </c>
    </row>
    <row r="129" s="16" customFormat="1">
      <c r="A129" s="16"/>
      <c r="B129" s="278"/>
      <c r="C129" s="279"/>
      <c r="D129" s="242" t="s">
        <v>185</v>
      </c>
      <c r="E129" s="280" t="s">
        <v>1</v>
      </c>
      <c r="F129" s="281" t="s">
        <v>307</v>
      </c>
      <c r="G129" s="279"/>
      <c r="H129" s="282">
        <v>5</v>
      </c>
      <c r="I129" s="283"/>
      <c r="J129" s="279"/>
      <c r="K129" s="279"/>
      <c r="L129" s="284"/>
      <c r="M129" s="285"/>
      <c r="N129" s="286"/>
      <c r="O129" s="286"/>
      <c r="P129" s="286"/>
      <c r="Q129" s="286"/>
      <c r="R129" s="286"/>
      <c r="S129" s="286"/>
      <c r="T129" s="287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8" t="s">
        <v>185</v>
      </c>
      <c r="AU129" s="288" t="s">
        <v>83</v>
      </c>
      <c r="AV129" s="16" t="s">
        <v>183</v>
      </c>
      <c r="AW129" s="16" t="s">
        <v>34</v>
      </c>
      <c r="AX129" s="16" t="s">
        <v>83</v>
      </c>
      <c r="AY129" s="288" t="s">
        <v>176</v>
      </c>
    </row>
    <row r="130" s="2" customFormat="1" ht="33" customHeight="1">
      <c r="A130" s="39"/>
      <c r="B130" s="40"/>
      <c r="C130" s="227" t="s">
        <v>177</v>
      </c>
      <c r="D130" s="227" t="s">
        <v>179</v>
      </c>
      <c r="E130" s="228" t="s">
        <v>2504</v>
      </c>
      <c r="F130" s="229" t="s">
        <v>2505</v>
      </c>
      <c r="G130" s="230" t="s">
        <v>252</v>
      </c>
      <c r="H130" s="231">
        <v>20</v>
      </c>
      <c r="I130" s="232"/>
      <c r="J130" s="233">
        <f>ROUND(I130*H130,2)</f>
        <v>0</v>
      </c>
      <c r="K130" s="229" t="s">
        <v>225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6.0000000000000002E-05</v>
      </c>
      <c r="R130" s="236">
        <f>Q130*H130</f>
        <v>0.0012000000000000001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324</v>
      </c>
      <c r="AT130" s="238" t="s">
        <v>179</v>
      </c>
      <c r="AU130" s="238" t="s">
        <v>83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324</v>
      </c>
      <c r="BM130" s="238" t="s">
        <v>2506</v>
      </c>
    </row>
    <row r="131" s="2" customFormat="1">
      <c r="A131" s="39"/>
      <c r="B131" s="40"/>
      <c r="C131" s="41"/>
      <c r="D131" s="262" t="s">
        <v>194</v>
      </c>
      <c r="E131" s="41"/>
      <c r="F131" s="263" t="s">
        <v>2507</v>
      </c>
      <c r="G131" s="41"/>
      <c r="H131" s="41"/>
      <c r="I131" s="264"/>
      <c r="J131" s="41"/>
      <c r="K131" s="41"/>
      <c r="L131" s="45"/>
      <c r="M131" s="265"/>
      <c r="N131" s="26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194</v>
      </c>
      <c r="AU131" s="18" t="s">
        <v>83</v>
      </c>
    </row>
    <row r="132" s="14" customFormat="1">
      <c r="A132" s="14"/>
      <c r="B132" s="251"/>
      <c r="C132" s="252"/>
      <c r="D132" s="242" t="s">
        <v>185</v>
      </c>
      <c r="E132" s="253" t="s">
        <v>1</v>
      </c>
      <c r="F132" s="254" t="s">
        <v>348</v>
      </c>
      <c r="G132" s="252"/>
      <c r="H132" s="255">
        <v>20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185</v>
      </c>
      <c r="AU132" s="261" t="s">
        <v>83</v>
      </c>
      <c r="AV132" s="14" t="s">
        <v>85</v>
      </c>
      <c r="AW132" s="14" t="s">
        <v>34</v>
      </c>
      <c r="AX132" s="14" t="s">
        <v>76</v>
      </c>
      <c r="AY132" s="261" t="s">
        <v>176</v>
      </c>
    </row>
    <row r="133" s="16" customFormat="1">
      <c r="A133" s="16"/>
      <c r="B133" s="278"/>
      <c r="C133" s="279"/>
      <c r="D133" s="242" t="s">
        <v>185</v>
      </c>
      <c r="E133" s="280" t="s">
        <v>1</v>
      </c>
      <c r="F133" s="281" t="s">
        <v>307</v>
      </c>
      <c r="G133" s="279"/>
      <c r="H133" s="282">
        <v>20</v>
      </c>
      <c r="I133" s="283"/>
      <c r="J133" s="279"/>
      <c r="K133" s="279"/>
      <c r="L133" s="284"/>
      <c r="M133" s="285"/>
      <c r="N133" s="286"/>
      <c r="O133" s="286"/>
      <c r="P133" s="286"/>
      <c r="Q133" s="286"/>
      <c r="R133" s="286"/>
      <c r="S133" s="286"/>
      <c r="T133" s="287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8" t="s">
        <v>185</v>
      </c>
      <c r="AU133" s="288" t="s">
        <v>83</v>
      </c>
      <c r="AV133" s="16" t="s">
        <v>183</v>
      </c>
      <c r="AW133" s="16" t="s">
        <v>34</v>
      </c>
      <c r="AX133" s="16" t="s">
        <v>83</v>
      </c>
      <c r="AY133" s="288" t="s">
        <v>176</v>
      </c>
    </row>
    <row r="134" s="2" customFormat="1" ht="16.5" customHeight="1">
      <c r="A134" s="39"/>
      <c r="B134" s="40"/>
      <c r="C134" s="289" t="s">
        <v>183</v>
      </c>
      <c r="D134" s="289" t="s">
        <v>547</v>
      </c>
      <c r="E134" s="290" t="s">
        <v>2508</v>
      </c>
      <c r="F134" s="291" t="s">
        <v>2509</v>
      </c>
      <c r="G134" s="292" t="s">
        <v>252</v>
      </c>
      <c r="H134" s="293">
        <v>20</v>
      </c>
      <c r="I134" s="294"/>
      <c r="J134" s="295">
        <f>ROUND(I134*H134,2)</f>
        <v>0</v>
      </c>
      <c r="K134" s="291" t="s">
        <v>225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0.00032000000000000003</v>
      </c>
      <c r="R134" s="236">
        <f>Q134*H134</f>
        <v>0.0064000000000000003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240</v>
      </c>
      <c r="AT134" s="238" t="s">
        <v>547</v>
      </c>
      <c r="AU134" s="238" t="s">
        <v>83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183</v>
      </c>
      <c r="BM134" s="238" t="s">
        <v>2510</v>
      </c>
    </row>
    <row r="135" s="2" customFormat="1" ht="37.8" customHeight="1">
      <c r="A135" s="39"/>
      <c r="B135" s="40"/>
      <c r="C135" s="227" t="s">
        <v>210</v>
      </c>
      <c r="D135" s="227" t="s">
        <v>179</v>
      </c>
      <c r="E135" s="228" t="s">
        <v>2511</v>
      </c>
      <c r="F135" s="229" t="s">
        <v>2512</v>
      </c>
      <c r="G135" s="230" t="s">
        <v>243</v>
      </c>
      <c r="H135" s="231">
        <v>12</v>
      </c>
      <c r="I135" s="232"/>
      <c r="J135" s="233">
        <f>ROUND(I135*H135,2)</f>
        <v>0</v>
      </c>
      <c r="K135" s="229" t="s">
        <v>225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324</v>
      </c>
      <c r="AT135" s="238" t="s">
        <v>179</v>
      </c>
      <c r="AU135" s="238" t="s">
        <v>83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324</v>
      </c>
      <c r="BM135" s="238" t="s">
        <v>2513</v>
      </c>
    </row>
    <row r="136" s="2" customFormat="1">
      <c r="A136" s="39"/>
      <c r="B136" s="40"/>
      <c r="C136" s="41"/>
      <c r="D136" s="262" t="s">
        <v>194</v>
      </c>
      <c r="E136" s="41"/>
      <c r="F136" s="263" t="s">
        <v>2514</v>
      </c>
      <c r="G136" s="41"/>
      <c r="H136" s="41"/>
      <c r="I136" s="264"/>
      <c r="J136" s="41"/>
      <c r="K136" s="41"/>
      <c r="L136" s="45"/>
      <c r="M136" s="265"/>
      <c r="N136" s="26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194</v>
      </c>
      <c r="AU136" s="18" t="s">
        <v>83</v>
      </c>
    </row>
    <row r="137" s="14" customFormat="1">
      <c r="A137" s="14"/>
      <c r="B137" s="251"/>
      <c r="C137" s="252"/>
      <c r="D137" s="242" t="s">
        <v>185</v>
      </c>
      <c r="E137" s="253" t="s">
        <v>1</v>
      </c>
      <c r="F137" s="254" t="s">
        <v>8</v>
      </c>
      <c r="G137" s="252"/>
      <c r="H137" s="255">
        <v>12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185</v>
      </c>
      <c r="AU137" s="261" t="s">
        <v>83</v>
      </c>
      <c r="AV137" s="14" t="s">
        <v>85</v>
      </c>
      <c r="AW137" s="14" t="s">
        <v>34</v>
      </c>
      <c r="AX137" s="14" t="s">
        <v>83</v>
      </c>
      <c r="AY137" s="261" t="s">
        <v>176</v>
      </c>
    </row>
    <row r="138" s="2" customFormat="1" ht="16.5" customHeight="1">
      <c r="A138" s="39"/>
      <c r="B138" s="40"/>
      <c r="C138" s="289" t="s">
        <v>222</v>
      </c>
      <c r="D138" s="289" t="s">
        <v>547</v>
      </c>
      <c r="E138" s="290" t="s">
        <v>2515</v>
      </c>
      <c r="F138" s="291" t="s">
        <v>2516</v>
      </c>
      <c r="G138" s="292" t="s">
        <v>662</v>
      </c>
      <c r="H138" s="293">
        <v>36</v>
      </c>
      <c r="I138" s="294"/>
      <c r="J138" s="295">
        <f>ROUND(I138*H138,2)</f>
        <v>0</v>
      </c>
      <c r="K138" s="291" t="s">
        <v>225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0.001</v>
      </c>
      <c r="R138" s="236">
        <f>Q138*H138</f>
        <v>0.036000000000000004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240</v>
      </c>
      <c r="AT138" s="238" t="s">
        <v>547</v>
      </c>
      <c r="AU138" s="238" t="s">
        <v>83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183</v>
      </c>
      <c r="BM138" s="238" t="s">
        <v>2517</v>
      </c>
    </row>
    <row r="139" s="14" customFormat="1">
      <c r="A139" s="14"/>
      <c r="B139" s="251"/>
      <c r="C139" s="252"/>
      <c r="D139" s="242" t="s">
        <v>185</v>
      </c>
      <c r="E139" s="253" t="s">
        <v>1</v>
      </c>
      <c r="F139" s="254" t="s">
        <v>564</v>
      </c>
      <c r="G139" s="252"/>
      <c r="H139" s="255">
        <v>36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185</v>
      </c>
      <c r="AU139" s="261" t="s">
        <v>83</v>
      </c>
      <c r="AV139" s="14" t="s">
        <v>85</v>
      </c>
      <c r="AW139" s="14" t="s">
        <v>34</v>
      </c>
      <c r="AX139" s="14" t="s">
        <v>76</v>
      </c>
      <c r="AY139" s="261" t="s">
        <v>176</v>
      </c>
    </row>
    <row r="140" s="16" customFormat="1">
      <c r="A140" s="16"/>
      <c r="B140" s="278"/>
      <c r="C140" s="279"/>
      <c r="D140" s="242" t="s">
        <v>185</v>
      </c>
      <c r="E140" s="280" t="s">
        <v>1</v>
      </c>
      <c r="F140" s="281" t="s">
        <v>307</v>
      </c>
      <c r="G140" s="279"/>
      <c r="H140" s="282">
        <v>36</v>
      </c>
      <c r="I140" s="283"/>
      <c r="J140" s="279"/>
      <c r="K140" s="279"/>
      <c r="L140" s="284"/>
      <c r="M140" s="285"/>
      <c r="N140" s="286"/>
      <c r="O140" s="286"/>
      <c r="P140" s="286"/>
      <c r="Q140" s="286"/>
      <c r="R140" s="286"/>
      <c r="S140" s="286"/>
      <c r="T140" s="287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8" t="s">
        <v>185</v>
      </c>
      <c r="AU140" s="288" t="s">
        <v>83</v>
      </c>
      <c r="AV140" s="16" t="s">
        <v>183</v>
      </c>
      <c r="AW140" s="16" t="s">
        <v>34</v>
      </c>
      <c r="AX140" s="16" t="s">
        <v>83</v>
      </c>
      <c r="AY140" s="288" t="s">
        <v>176</v>
      </c>
    </row>
    <row r="141" s="2" customFormat="1" ht="16.5" customHeight="1">
      <c r="A141" s="39"/>
      <c r="B141" s="40"/>
      <c r="C141" s="227" t="s">
        <v>201</v>
      </c>
      <c r="D141" s="227" t="s">
        <v>179</v>
      </c>
      <c r="E141" s="228" t="s">
        <v>2518</v>
      </c>
      <c r="F141" s="229" t="s">
        <v>2519</v>
      </c>
      <c r="G141" s="230" t="s">
        <v>182</v>
      </c>
      <c r="H141" s="231">
        <v>8</v>
      </c>
      <c r="I141" s="232"/>
      <c r="J141" s="233">
        <f>ROUND(I141*H141,2)</f>
        <v>0</v>
      </c>
      <c r="K141" s="229" t="s">
        <v>225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0.00011</v>
      </c>
      <c r="R141" s="236">
        <f>Q141*H141</f>
        <v>0.00088000000000000003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179</v>
      </c>
      <c r="AU141" s="238" t="s">
        <v>83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183</v>
      </c>
      <c r="BM141" s="238" t="s">
        <v>2520</v>
      </c>
    </row>
    <row r="142" s="2" customFormat="1">
      <c r="A142" s="39"/>
      <c r="B142" s="40"/>
      <c r="C142" s="41"/>
      <c r="D142" s="262" t="s">
        <v>194</v>
      </c>
      <c r="E142" s="41"/>
      <c r="F142" s="263" t="s">
        <v>2521</v>
      </c>
      <c r="G142" s="41"/>
      <c r="H142" s="41"/>
      <c r="I142" s="264"/>
      <c r="J142" s="41"/>
      <c r="K142" s="41"/>
      <c r="L142" s="45"/>
      <c r="M142" s="265"/>
      <c r="N142" s="26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194</v>
      </c>
      <c r="AU142" s="18" t="s">
        <v>83</v>
      </c>
    </row>
    <row r="143" s="2" customFormat="1" ht="16.5" customHeight="1">
      <c r="A143" s="39"/>
      <c r="B143" s="40"/>
      <c r="C143" s="289" t="s">
        <v>240</v>
      </c>
      <c r="D143" s="289" t="s">
        <v>547</v>
      </c>
      <c r="E143" s="290" t="s">
        <v>2522</v>
      </c>
      <c r="F143" s="291" t="s">
        <v>2523</v>
      </c>
      <c r="G143" s="292" t="s">
        <v>182</v>
      </c>
      <c r="H143" s="293">
        <v>5</v>
      </c>
      <c r="I143" s="294"/>
      <c r="J143" s="295">
        <f>ROUND(I143*H143,2)</f>
        <v>0</v>
      </c>
      <c r="K143" s="291" t="s">
        <v>225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0.012</v>
      </c>
      <c r="R143" s="236">
        <f>Q143*H143</f>
        <v>0.059999999999999998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240</v>
      </c>
      <c r="AT143" s="238" t="s">
        <v>547</v>
      </c>
      <c r="AU143" s="238" t="s">
        <v>83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183</v>
      </c>
      <c r="BM143" s="238" t="s">
        <v>2524</v>
      </c>
    </row>
    <row r="144" s="14" customFormat="1">
      <c r="A144" s="14"/>
      <c r="B144" s="251"/>
      <c r="C144" s="252"/>
      <c r="D144" s="242" t="s">
        <v>185</v>
      </c>
      <c r="E144" s="253" t="s">
        <v>1</v>
      </c>
      <c r="F144" s="254" t="s">
        <v>210</v>
      </c>
      <c r="G144" s="252"/>
      <c r="H144" s="255">
        <v>5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185</v>
      </c>
      <c r="AU144" s="261" t="s">
        <v>83</v>
      </c>
      <c r="AV144" s="14" t="s">
        <v>85</v>
      </c>
      <c r="AW144" s="14" t="s">
        <v>34</v>
      </c>
      <c r="AX144" s="14" t="s">
        <v>76</v>
      </c>
      <c r="AY144" s="261" t="s">
        <v>176</v>
      </c>
    </row>
    <row r="145" s="16" customFormat="1">
      <c r="A145" s="16"/>
      <c r="B145" s="278"/>
      <c r="C145" s="279"/>
      <c r="D145" s="242" t="s">
        <v>185</v>
      </c>
      <c r="E145" s="280" t="s">
        <v>1</v>
      </c>
      <c r="F145" s="281" t="s">
        <v>307</v>
      </c>
      <c r="G145" s="279"/>
      <c r="H145" s="282">
        <v>5</v>
      </c>
      <c r="I145" s="283"/>
      <c r="J145" s="279"/>
      <c r="K145" s="279"/>
      <c r="L145" s="284"/>
      <c r="M145" s="285"/>
      <c r="N145" s="286"/>
      <c r="O145" s="286"/>
      <c r="P145" s="286"/>
      <c r="Q145" s="286"/>
      <c r="R145" s="286"/>
      <c r="S145" s="286"/>
      <c r="T145" s="287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8" t="s">
        <v>185</v>
      </c>
      <c r="AU145" s="288" t="s">
        <v>83</v>
      </c>
      <c r="AV145" s="16" t="s">
        <v>183</v>
      </c>
      <c r="AW145" s="16" t="s">
        <v>34</v>
      </c>
      <c r="AX145" s="16" t="s">
        <v>83</v>
      </c>
      <c r="AY145" s="288" t="s">
        <v>176</v>
      </c>
    </row>
    <row r="146" s="2" customFormat="1" ht="16.5" customHeight="1">
      <c r="A146" s="39"/>
      <c r="B146" s="40"/>
      <c r="C146" s="289" t="s">
        <v>196</v>
      </c>
      <c r="D146" s="289" t="s">
        <v>547</v>
      </c>
      <c r="E146" s="290" t="s">
        <v>2525</v>
      </c>
      <c r="F146" s="291" t="s">
        <v>2526</v>
      </c>
      <c r="G146" s="292" t="s">
        <v>182</v>
      </c>
      <c r="H146" s="293">
        <v>3</v>
      </c>
      <c r="I146" s="294"/>
      <c r="J146" s="295">
        <f>ROUND(I146*H146,2)</f>
        <v>0</v>
      </c>
      <c r="K146" s="291" t="s">
        <v>225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0.0089999999999999993</v>
      </c>
      <c r="R146" s="236">
        <f>Q146*H146</f>
        <v>0.026999999999999996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240</v>
      </c>
      <c r="AT146" s="238" t="s">
        <v>547</v>
      </c>
      <c r="AU146" s="238" t="s">
        <v>83</v>
      </c>
      <c r="AY146" s="18" t="s">
        <v>176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183</v>
      </c>
      <c r="BM146" s="238" t="s">
        <v>2527</v>
      </c>
    </row>
    <row r="147" s="14" customFormat="1">
      <c r="A147" s="14"/>
      <c r="B147" s="251"/>
      <c r="C147" s="252"/>
      <c r="D147" s="242" t="s">
        <v>185</v>
      </c>
      <c r="E147" s="253" t="s">
        <v>1</v>
      </c>
      <c r="F147" s="254" t="s">
        <v>177</v>
      </c>
      <c r="G147" s="252"/>
      <c r="H147" s="255">
        <v>3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185</v>
      </c>
      <c r="AU147" s="261" t="s">
        <v>83</v>
      </c>
      <c r="AV147" s="14" t="s">
        <v>85</v>
      </c>
      <c r="AW147" s="14" t="s">
        <v>34</v>
      </c>
      <c r="AX147" s="14" t="s">
        <v>76</v>
      </c>
      <c r="AY147" s="261" t="s">
        <v>176</v>
      </c>
    </row>
    <row r="148" s="16" customFormat="1">
      <c r="A148" s="16"/>
      <c r="B148" s="278"/>
      <c r="C148" s="279"/>
      <c r="D148" s="242" t="s">
        <v>185</v>
      </c>
      <c r="E148" s="280" t="s">
        <v>1</v>
      </c>
      <c r="F148" s="281" t="s">
        <v>307</v>
      </c>
      <c r="G148" s="279"/>
      <c r="H148" s="282">
        <v>3</v>
      </c>
      <c r="I148" s="283"/>
      <c r="J148" s="279"/>
      <c r="K148" s="279"/>
      <c r="L148" s="284"/>
      <c r="M148" s="285"/>
      <c r="N148" s="286"/>
      <c r="O148" s="286"/>
      <c r="P148" s="286"/>
      <c r="Q148" s="286"/>
      <c r="R148" s="286"/>
      <c r="S148" s="286"/>
      <c r="T148" s="28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8" t="s">
        <v>185</v>
      </c>
      <c r="AU148" s="288" t="s">
        <v>83</v>
      </c>
      <c r="AV148" s="16" t="s">
        <v>183</v>
      </c>
      <c r="AW148" s="16" t="s">
        <v>34</v>
      </c>
      <c r="AX148" s="16" t="s">
        <v>83</v>
      </c>
      <c r="AY148" s="288" t="s">
        <v>176</v>
      </c>
    </row>
    <row r="149" s="2" customFormat="1" ht="24.15" customHeight="1">
      <c r="A149" s="39"/>
      <c r="B149" s="40"/>
      <c r="C149" s="227" t="s">
        <v>259</v>
      </c>
      <c r="D149" s="227" t="s">
        <v>179</v>
      </c>
      <c r="E149" s="228" t="s">
        <v>2528</v>
      </c>
      <c r="F149" s="229" t="s">
        <v>2529</v>
      </c>
      <c r="G149" s="230" t="s">
        <v>182</v>
      </c>
      <c r="H149" s="231">
        <v>30</v>
      </c>
      <c r="I149" s="232"/>
      <c r="J149" s="233">
        <f>ROUND(I149*H149,2)</f>
        <v>0</v>
      </c>
      <c r="K149" s="229" t="s">
        <v>225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183</v>
      </c>
      <c r="AT149" s="238" t="s">
        <v>179</v>
      </c>
      <c r="AU149" s="238" t="s">
        <v>83</v>
      </c>
      <c r="AY149" s="18" t="s">
        <v>176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183</v>
      </c>
      <c r="BM149" s="238" t="s">
        <v>2530</v>
      </c>
    </row>
    <row r="150" s="2" customFormat="1">
      <c r="A150" s="39"/>
      <c r="B150" s="40"/>
      <c r="C150" s="41"/>
      <c r="D150" s="262" t="s">
        <v>194</v>
      </c>
      <c r="E150" s="41"/>
      <c r="F150" s="263" t="s">
        <v>2531</v>
      </c>
      <c r="G150" s="41"/>
      <c r="H150" s="41"/>
      <c r="I150" s="264"/>
      <c r="J150" s="41"/>
      <c r="K150" s="41"/>
      <c r="L150" s="45"/>
      <c r="M150" s="265"/>
      <c r="N150" s="26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194</v>
      </c>
      <c r="AU150" s="18" t="s">
        <v>83</v>
      </c>
    </row>
    <row r="151" s="2" customFormat="1" ht="21.75" customHeight="1">
      <c r="A151" s="39"/>
      <c r="B151" s="40"/>
      <c r="C151" s="289" t="s">
        <v>189</v>
      </c>
      <c r="D151" s="289" t="s">
        <v>547</v>
      </c>
      <c r="E151" s="290" t="s">
        <v>2532</v>
      </c>
      <c r="F151" s="291" t="s">
        <v>2533</v>
      </c>
      <c r="G151" s="292" t="s">
        <v>182</v>
      </c>
      <c r="H151" s="293">
        <v>30</v>
      </c>
      <c r="I151" s="294"/>
      <c r="J151" s="295">
        <f>ROUND(I151*H151,2)</f>
        <v>0</v>
      </c>
      <c r="K151" s="291" t="s">
        <v>1</v>
      </c>
      <c r="L151" s="296"/>
      <c r="M151" s="297" t="s">
        <v>1</v>
      </c>
      <c r="N151" s="298" t="s">
        <v>41</v>
      </c>
      <c r="O151" s="92"/>
      <c r="P151" s="236">
        <f>O151*H151</f>
        <v>0</v>
      </c>
      <c r="Q151" s="236">
        <v>0.00040000000000000002</v>
      </c>
      <c r="R151" s="236">
        <f>Q151*H151</f>
        <v>0.012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240</v>
      </c>
      <c r="AT151" s="238" t="s">
        <v>547</v>
      </c>
      <c r="AU151" s="238" t="s">
        <v>83</v>
      </c>
      <c r="AY151" s="18" t="s">
        <v>176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183</v>
      </c>
      <c r="BM151" s="238" t="s">
        <v>2534</v>
      </c>
    </row>
    <row r="152" s="14" customFormat="1">
      <c r="A152" s="14"/>
      <c r="B152" s="251"/>
      <c r="C152" s="252"/>
      <c r="D152" s="242" t="s">
        <v>185</v>
      </c>
      <c r="E152" s="253" t="s">
        <v>1</v>
      </c>
      <c r="F152" s="254" t="s">
        <v>518</v>
      </c>
      <c r="G152" s="252"/>
      <c r="H152" s="255">
        <v>30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185</v>
      </c>
      <c r="AU152" s="261" t="s">
        <v>83</v>
      </c>
      <c r="AV152" s="14" t="s">
        <v>85</v>
      </c>
      <c r="AW152" s="14" t="s">
        <v>34</v>
      </c>
      <c r="AX152" s="14" t="s">
        <v>76</v>
      </c>
      <c r="AY152" s="261" t="s">
        <v>176</v>
      </c>
    </row>
    <row r="153" s="16" customFormat="1">
      <c r="A153" s="16"/>
      <c r="B153" s="278"/>
      <c r="C153" s="279"/>
      <c r="D153" s="242" t="s">
        <v>185</v>
      </c>
      <c r="E153" s="280" t="s">
        <v>1</v>
      </c>
      <c r="F153" s="281" t="s">
        <v>307</v>
      </c>
      <c r="G153" s="279"/>
      <c r="H153" s="282">
        <v>30</v>
      </c>
      <c r="I153" s="283"/>
      <c r="J153" s="279"/>
      <c r="K153" s="279"/>
      <c r="L153" s="284"/>
      <c r="M153" s="285"/>
      <c r="N153" s="286"/>
      <c r="O153" s="286"/>
      <c r="P153" s="286"/>
      <c r="Q153" s="286"/>
      <c r="R153" s="286"/>
      <c r="S153" s="286"/>
      <c r="T153" s="28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8" t="s">
        <v>185</v>
      </c>
      <c r="AU153" s="288" t="s">
        <v>83</v>
      </c>
      <c r="AV153" s="16" t="s">
        <v>183</v>
      </c>
      <c r="AW153" s="16" t="s">
        <v>34</v>
      </c>
      <c r="AX153" s="16" t="s">
        <v>83</v>
      </c>
      <c r="AY153" s="288" t="s">
        <v>176</v>
      </c>
    </row>
    <row r="154" s="2" customFormat="1" ht="24.15" customHeight="1">
      <c r="A154" s="39"/>
      <c r="B154" s="40"/>
      <c r="C154" s="227" t="s">
        <v>8</v>
      </c>
      <c r="D154" s="227" t="s">
        <v>179</v>
      </c>
      <c r="E154" s="228" t="s">
        <v>2535</v>
      </c>
      <c r="F154" s="229" t="s">
        <v>2536</v>
      </c>
      <c r="G154" s="230" t="s">
        <v>182</v>
      </c>
      <c r="H154" s="231">
        <v>15</v>
      </c>
      <c r="I154" s="232"/>
      <c r="J154" s="233">
        <f>ROUND(I154*H154,2)</f>
        <v>0</v>
      </c>
      <c r="K154" s="229" t="s">
        <v>225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1.0000000000000001E-05</v>
      </c>
      <c r="R154" s="236">
        <f>Q154*H154</f>
        <v>0.00015000000000000001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179</v>
      </c>
      <c r="AU154" s="238" t="s">
        <v>83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183</v>
      </c>
      <c r="BM154" s="238" t="s">
        <v>2537</v>
      </c>
    </row>
    <row r="155" s="2" customFormat="1">
      <c r="A155" s="39"/>
      <c r="B155" s="40"/>
      <c r="C155" s="41"/>
      <c r="D155" s="262" t="s">
        <v>194</v>
      </c>
      <c r="E155" s="41"/>
      <c r="F155" s="263" t="s">
        <v>2538</v>
      </c>
      <c r="G155" s="41"/>
      <c r="H155" s="41"/>
      <c r="I155" s="264"/>
      <c r="J155" s="41"/>
      <c r="K155" s="41"/>
      <c r="L155" s="45"/>
      <c r="M155" s="265"/>
      <c r="N155" s="26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194</v>
      </c>
      <c r="AU155" s="18" t="s">
        <v>83</v>
      </c>
    </row>
    <row r="156" s="2" customFormat="1" ht="24.15" customHeight="1">
      <c r="A156" s="39"/>
      <c r="B156" s="40"/>
      <c r="C156" s="289" t="s">
        <v>308</v>
      </c>
      <c r="D156" s="289" t="s">
        <v>547</v>
      </c>
      <c r="E156" s="290" t="s">
        <v>2539</v>
      </c>
      <c r="F156" s="291" t="s">
        <v>2540</v>
      </c>
      <c r="G156" s="292" t="s">
        <v>182</v>
      </c>
      <c r="H156" s="293">
        <v>7</v>
      </c>
      <c r="I156" s="294"/>
      <c r="J156" s="295">
        <f>ROUND(I156*H156,2)</f>
        <v>0</v>
      </c>
      <c r="K156" s="291" t="s">
        <v>1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0.00040000000000000002</v>
      </c>
      <c r="R156" s="236">
        <f>Q156*H156</f>
        <v>0.0028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240</v>
      </c>
      <c r="AT156" s="238" t="s">
        <v>547</v>
      </c>
      <c r="AU156" s="238" t="s">
        <v>83</v>
      </c>
      <c r="AY156" s="18" t="s">
        <v>176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183</v>
      </c>
      <c r="BM156" s="238" t="s">
        <v>2541</v>
      </c>
    </row>
    <row r="157" s="14" customFormat="1">
      <c r="A157" s="14"/>
      <c r="B157" s="251"/>
      <c r="C157" s="252"/>
      <c r="D157" s="242" t="s">
        <v>185</v>
      </c>
      <c r="E157" s="253" t="s">
        <v>1</v>
      </c>
      <c r="F157" s="254" t="s">
        <v>201</v>
      </c>
      <c r="G157" s="252"/>
      <c r="H157" s="255">
        <v>7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185</v>
      </c>
      <c r="AU157" s="261" t="s">
        <v>83</v>
      </c>
      <c r="AV157" s="14" t="s">
        <v>85</v>
      </c>
      <c r="AW157" s="14" t="s">
        <v>34</v>
      </c>
      <c r="AX157" s="14" t="s">
        <v>76</v>
      </c>
      <c r="AY157" s="261" t="s">
        <v>176</v>
      </c>
    </row>
    <row r="158" s="16" customFormat="1">
      <c r="A158" s="16"/>
      <c r="B158" s="278"/>
      <c r="C158" s="279"/>
      <c r="D158" s="242" t="s">
        <v>185</v>
      </c>
      <c r="E158" s="280" t="s">
        <v>1</v>
      </c>
      <c r="F158" s="281" t="s">
        <v>307</v>
      </c>
      <c r="G158" s="279"/>
      <c r="H158" s="282">
        <v>7</v>
      </c>
      <c r="I158" s="283"/>
      <c r="J158" s="279"/>
      <c r="K158" s="279"/>
      <c r="L158" s="284"/>
      <c r="M158" s="285"/>
      <c r="N158" s="286"/>
      <c r="O158" s="286"/>
      <c r="P158" s="286"/>
      <c r="Q158" s="286"/>
      <c r="R158" s="286"/>
      <c r="S158" s="286"/>
      <c r="T158" s="28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8" t="s">
        <v>185</v>
      </c>
      <c r="AU158" s="288" t="s">
        <v>83</v>
      </c>
      <c r="AV158" s="16" t="s">
        <v>183</v>
      </c>
      <c r="AW158" s="16" t="s">
        <v>34</v>
      </c>
      <c r="AX158" s="16" t="s">
        <v>83</v>
      </c>
      <c r="AY158" s="288" t="s">
        <v>176</v>
      </c>
    </row>
    <row r="159" s="2" customFormat="1" ht="24.15" customHeight="1">
      <c r="A159" s="39"/>
      <c r="B159" s="40"/>
      <c r="C159" s="289" t="s">
        <v>313</v>
      </c>
      <c r="D159" s="289" t="s">
        <v>547</v>
      </c>
      <c r="E159" s="290" t="s">
        <v>2542</v>
      </c>
      <c r="F159" s="291" t="s">
        <v>2543</v>
      </c>
      <c r="G159" s="292" t="s">
        <v>182</v>
      </c>
      <c r="H159" s="293">
        <v>4</v>
      </c>
      <c r="I159" s="294"/>
      <c r="J159" s="295">
        <f>ROUND(I159*H159,2)</f>
        <v>0</v>
      </c>
      <c r="K159" s="291" t="s">
        <v>1</v>
      </c>
      <c r="L159" s="296"/>
      <c r="M159" s="297" t="s">
        <v>1</v>
      </c>
      <c r="N159" s="298" t="s">
        <v>41</v>
      </c>
      <c r="O159" s="92"/>
      <c r="P159" s="236">
        <f>O159*H159</f>
        <v>0</v>
      </c>
      <c r="Q159" s="236">
        <v>0.00040000000000000002</v>
      </c>
      <c r="R159" s="236">
        <f>Q159*H159</f>
        <v>0.0016000000000000001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240</v>
      </c>
      <c r="AT159" s="238" t="s">
        <v>547</v>
      </c>
      <c r="AU159" s="238" t="s">
        <v>83</v>
      </c>
      <c r="AY159" s="18" t="s">
        <v>176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183</v>
      </c>
      <c r="BM159" s="238" t="s">
        <v>2544</v>
      </c>
    </row>
    <row r="160" s="14" customFormat="1">
      <c r="A160" s="14"/>
      <c r="B160" s="251"/>
      <c r="C160" s="252"/>
      <c r="D160" s="242" t="s">
        <v>185</v>
      </c>
      <c r="E160" s="253" t="s">
        <v>1</v>
      </c>
      <c r="F160" s="254" t="s">
        <v>183</v>
      </c>
      <c r="G160" s="252"/>
      <c r="H160" s="255">
        <v>4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185</v>
      </c>
      <c r="AU160" s="261" t="s">
        <v>83</v>
      </c>
      <c r="AV160" s="14" t="s">
        <v>85</v>
      </c>
      <c r="AW160" s="14" t="s">
        <v>34</v>
      </c>
      <c r="AX160" s="14" t="s">
        <v>76</v>
      </c>
      <c r="AY160" s="261" t="s">
        <v>176</v>
      </c>
    </row>
    <row r="161" s="16" customFormat="1">
      <c r="A161" s="16"/>
      <c r="B161" s="278"/>
      <c r="C161" s="279"/>
      <c r="D161" s="242" t="s">
        <v>185</v>
      </c>
      <c r="E161" s="280" t="s">
        <v>1</v>
      </c>
      <c r="F161" s="281" t="s">
        <v>307</v>
      </c>
      <c r="G161" s="279"/>
      <c r="H161" s="282">
        <v>4</v>
      </c>
      <c r="I161" s="283"/>
      <c r="J161" s="279"/>
      <c r="K161" s="279"/>
      <c r="L161" s="284"/>
      <c r="M161" s="285"/>
      <c r="N161" s="286"/>
      <c r="O161" s="286"/>
      <c r="P161" s="286"/>
      <c r="Q161" s="286"/>
      <c r="R161" s="286"/>
      <c r="S161" s="286"/>
      <c r="T161" s="28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8" t="s">
        <v>185</v>
      </c>
      <c r="AU161" s="288" t="s">
        <v>83</v>
      </c>
      <c r="AV161" s="16" t="s">
        <v>183</v>
      </c>
      <c r="AW161" s="16" t="s">
        <v>34</v>
      </c>
      <c r="AX161" s="16" t="s">
        <v>83</v>
      </c>
      <c r="AY161" s="288" t="s">
        <v>176</v>
      </c>
    </row>
    <row r="162" s="2" customFormat="1" ht="24.15" customHeight="1">
      <c r="A162" s="39"/>
      <c r="B162" s="40"/>
      <c r="C162" s="289" t="s">
        <v>318</v>
      </c>
      <c r="D162" s="289" t="s">
        <v>547</v>
      </c>
      <c r="E162" s="290" t="s">
        <v>2545</v>
      </c>
      <c r="F162" s="291" t="s">
        <v>2546</v>
      </c>
      <c r="G162" s="292" t="s">
        <v>182</v>
      </c>
      <c r="H162" s="293">
        <v>4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0.00040000000000000002</v>
      </c>
      <c r="R162" s="236">
        <f>Q162*H162</f>
        <v>0.0016000000000000001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240</v>
      </c>
      <c r="AT162" s="238" t="s">
        <v>547</v>
      </c>
      <c r="AU162" s="238" t="s">
        <v>83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183</v>
      </c>
      <c r="BM162" s="238" t="s">
        <v>2547</v>
      </c>
    </row>
    <row r="163" s="14" customFormat="1">
      <c r="A163" s="14"/>
      <c r="B163" s="251"/>
      <c r="C163" s="252"/>
      <c r="D163" s="242" t="s">
        <v>185</v>
      </c>
      <c r="E163" s="253" t="s">
        <v>1</v>
      </c>
      <c r="F163" s="254" t="s">
        <v>183</v>
      </c>
      <c r="G163" s="252"/>
      <c r="H163" s="255">
        <v>4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185</v>
      </c>
      <c r="AU163" s="261" t="s">
        <v>83</v>
      </c>
      <c r="AV163" s="14" t="s">
        <v>85</v>
      </c>
      <c r="AW163" s="14" t="s">
        <v>34</v>
      </c>
      <c r="AX163" s="14" t="s">
        <v>83</v>
      </c>
      <c r="AY163" s="261" t="s">
        <v>176</v>
      </c>
    </row>
    <row r="164" s="2" customFormat="1" ht="16.5" customHeight="1">
      <c r="A164" s="39"/>
      <c r="B164" s="40"/>
      <c r="C164" s="227" t="s">
        <v>324</v>
      </c>
      <c r="D164" s="227" t="s">
        <v>179</v>
      </c>
      <c r="E164" s="228" t="s">
        <v>2548</v>
      </c>
      <c r="F164" s="229" t="s">
        <v>2549</v>
      </c>
      <c r="G164" s="230" t="s">
        <v>2550</v>
      </c>
      <c r="H164" s="231">
        <v>15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183</v>
      </c>
      <c r="AT164" s="238" t="s">
        <v>179</v>
      </c>
      <c r="AU164" s="238" t="s">
        <v>83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183</v>
      </c>
      <c r="BM164" s="238" t="s">
        <v>2551</v>
      </c>
    </row>
    <row r="165" s="14" customFormat="1">
      <c r="A165" s="14"/>
      <c r="B165" s="251"/>
      <c r="C165" s="252"/>
      <c r="D165" s="242" t="s">
        <v>185</v>
      </c>
      <c r="E165" s="253" t="s">
        <v>1</v>
      </c>
      <c r="F165" s="254" t="s">
        <v>318</v>
      </c>
      <c r="G165" s="252"/>
      <c r="H165" s="255">
        <v>15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185</v>
      </c>
      <c r="AU165" s="261" t="s">
        <v>83</v>
      </c>
      <c r="AV165" s="14" t="s">
        <v>85</v>
      </c>
      <c r="AW165" s="14" t="s">
        <v>34</v>
      </c>
      <c r="AX165" s="14" t="s">
        <v>76</v>
      </c>
      <c r="AY165" s="261" t="s">
        <v>176</v>
      </c>
    </row>
    <row r="166" s="16" customFormat="1">
      <c r="A166" s="16"/>
      <c r="B166" s="278"/>
      <c r="C166" s="279"/>
      <c r="D166" s="242" t="s">
        <v>185</v>
      </c>
      <c r="E166" s="280" t="s">
        <v>1</v>
      </c>
      <c r="F166" s="281" t="s">
        <v>307</v>
      </c>
      <c r="G166" s="279"/>
      <c r="H166" s="282">
        <v>15</v>
      </c>
      <c r="I166" s="283"/>
      <c r="J166" s="279"/>
      <c r="K166" s="279"/>
      <c r="L166" s="284"/>
      <c r="M166" s="285"/>
      <c r="N166" s="286"/>
      <c r="O166" s="286"/>
      <c r="P166" s="286"/>
      <c r="Q166" s="286"/>
      <c r="R166" s="286"/>
      <c r="S166" s="286"/>
      <c r="T166" s="287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8" t="s">
        <v>185</v>
      </c>
      <c r="AU166" s="288" t="s">
        <v>83</v>
      </c>
      <c r="AV166" s="16" t="s">
        <v>183</v>
      </c>
      <c r="AW166" s="16" t="s">
        <v>34</v>
      </c>
      <c r="AX166" s="16" t="s">
        <v>83</v>
      </c>
      <c r="AY166" s="288" t="s">
        <v>176</v>
      </c>
    </row>
    <row r="167" s="2" customFormat="1" ht="37.8" customHeight="1">
      <c r="A167" s="39"/>
      <c r="B167" s="40"/>
      <c r="C167" s="289" t="s">
        <v>329</v>
      </c>
      <c r="D167" s="289" t="s">
        <v>547</v>
      </c>
      <c r="E167" s="290" t="s">
        <v>2552</v>
      </c>
      <c r="F167" s="291" t="s">
        <v>2553</v>
      </c>
      <c r="G167" s="292" t="s">
        <v>252</v>
      </c>
      <c r="H167" s="293">
        <v>15</v>
      </c>
      <c r="I167" s="294"/>
      <c r="J167" s="295">
        <f>ROUND(I167*H167,2)</f>
        <v>0</v>
      </c>
      <c r="K167" s="291" t="s">
        <v>225</v>
      </c>
      <c r="L167" s="296"/>
      <c r="M167" s="297" t="s">
        <v>1</v>
      </c>
      <c r="N167" s="298" t="s">
        <v>41</v>
      </c>
      <c r="O167" s="92"/>
      <c r="P167" s="236">
        <f>O167*H167</f>
        <v>0</v>
      </c>
      <c r="Q167" s="236">
        <v>0.00084999999999999995</v>
      </c>
      <c r="R167" s="236">
        <f>Q167*H167</f>
        <v>0.012749999999999999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240</v>
      </c>
      <c r="AT167" s="238" t="s">
        <v>547</v>
      </c>
      <c r="AU167" s="238" t="s">
        <v>83</v>
      </c>
      <c r="AY167" s="18" t="s">
        <v>176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183</v>
      </c>
      <c r="BM167" s="238" t="s">
        <v>2554</v>
      </c>
    </row>
    <row r="168" s="2" customFormat="1" ht="16.5" customHeight="1">
      <c r="A168" s="39"/>
      <c r="B168" s="40"/>
      <c r="C168" s="227" t="s">
        <v>335</v>
      </c>
      <c r="D168" s="227" t="s">
        <v>179</v>
      </c>
      <c r="E168" s="228" t="s">
        <v>2555</v>
      </c>
      <c r="F168" s="229" t="s">
        <v>2556</v>
      </c>
      <c r="G168" s="230" t="s">
        <v>182</v>
      </c>
      <c r="H168" s="231">
        <v>5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183</v>
      </c>
      <c r="AT168" s="238" t="s">
        <v>179</v>
      </c>
      <c r="AU168" s="238" t="s">
        <v>83</v>
      </c>
      <c r="AY168" s="18" t="s">
        <v>176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183</v>
      </c>
      <c r="BM168" s="238" t="s">
        <v>2557</v>
      </c>
    </row>
    <row r="169" s="14" customFormat="1">
      <c r="A169" s="14"/>
      <c r="B169" s="251"/>
      <c r="C169" s="252"/>
      <c r="D169" s="242" t="s">
        <v>185</v>
      </c>
      <c r="E169" s="253" t="s">
        <v>1</v>
      </c>
      <c r="F169" s="254" t="s">
        <v>210</v>
      </c>
      <c r="G169" s="252"/>
      <c r="H169" s="255">
        <v>5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185</v>
      </c>
      <c r="AU169" s="261" t="s">
        <v>83</v>
      </c>
      <c r="AV169" s="14" t="s">
        <v>85</v>
      </c>
      <c r="AW169" s="14" t="s">
        <v>34</v>
      </c>
      <c r="AX169" s="14" t="s">
        <v>76</v>
      </c>
      <c r="AY169" s="261" t="s">
        <v>176</v>
      </c>
    </row>
    <row r="170" s="16" customFormat="1">
      <c r="A170" s="16"/>
      <c r="B170" s="278"/>
      <c r="C170" s="279"/>
      <c r="D170" s="242" t="s">
        <v>185</v>
      </c>
      <c r="E170" s="280" t="s">
        <v>1</v>
      </c>
      <c r="F170" s="281" t="s">
        <v>307</v>
      </c>
      <c r="G170" s="279"/>
      <c r="H170" s="282">
        <v>5</v>
      </c>
      <c r="I170" s="283"/>
      <c r="J170" s="279"/>
      <c r="K170" s="279"/>
      <c r="L170" s="284"/>
      <c r="M170" s="285"/>
      <c r="N170" s="286"/>
      <c r="O170" s="286"/>
      <c r="P170" s="286"/>
      <c r="Q170" s="286"/>
      <c r="R170" s="286"/>
      <c r="S170" s="286"/>
      <c r="T170" s="287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8" t="s">
        <v>185</v>
      </c>
      <c r="AU170" s="288" t="s">
        <v>83</v>
      </c>
      <c r="AV170" s="16" t="s">
        <v>183</v>
      </c>
      <c r="AW170" s="16" t="s">
        <v>34</v>
      </c>
      <c r="AX170" s="16" t="s">
        <v>83</v>
      </c>
      <c r="AY170" s="288" t="s">
        <v>176</v>
      </c>
    </row>
    <row r="171" s="2" customFormat="1" ht="16.5" customHeight="1">
      <c r="A171" s="39"/>
      <c r="B171" s="40"/>
      <c r="C171" s="289" t="s">
        <v>340</v>
      </c>
      <c r="D171" s="289" t="s">
        <v>547</v>
      </c>
      <c r="E171" s="290" t="s">
        <v>2558</v>
      </c>
      <c r="F171" s="291" t="s">
        <v>2559</v>
      </c>
      <c r="G171" s="292" t="s">
        <v>2502</v>
      </c>
      <c r="H171" s="293">
        <v>3</v>
      </c>
      <c r="I171" s="294"/>
      <c r="J171" s="295">
        <f>ROUND(I171*H171,2)</f>
        <v>0</v>
      </c>
      <c r="K171" s="291" t="s">
        <v>225</v>
      </c>
      <c r="L171" s="296"/>
      <c r="M171" s="297" t="s">
        <v>1</v>
      </c>
      <c r="N171" s="298" t="s">
        <v>41</v>
      </c>
      <c r="O171" s="92"/>
      <c r="P171" s="236">
        <f>O171*H171</f>
        <v>0</v>
      </c>
      <c r="Q171" s="236">
        <v>0.0018</v>
      </c>
      <c r="R171" s="236">
        <f>Q171*H171</f>
        <v>0.0054000000000000003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240</v>
      </c>
      <c r="AT171" s="238" t="s">
        <v>547</v>
      </c>
      <c r="AU171" s="238" t="s">
        <v>83</v>
      </c>
      <c r="AY171" s="18" t="s">
        <v>176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183</v>
      </c>
      <c r="BM171" s="238" t="s">
        <v>2560</v>
      </c>
    </row>
    <row r="172" s="14" customFormat="1">
      <c r="A172" s="14"/>
      <c r="B172" s="251"/>
      <c r="C172" s="252"/>
      <c r="D172" s="242" t="s">
        <v>185</v>
      </c>
      <c r="E172" s="253" t="s">
        <v>1</v>
      </c>
      <c r="F172" s="254" t="s">
        <v>177</v>
      </c>
      <c r="G172" s="252"/>
      <c r="H172" s="255">
        <v>3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185</v>
      </c>
      <c r="AU172" s="261" t="s">
        <v>83</v>
      </c>
      <c r="AV172" s="14" t="s">
        <v>85</v>
      </c>
      <c r="AW172" s="14" t="s">
        <v>34</v>
      </c>
      <c r="AX172" s="14" t="s">
        <v>83</v>
      </c>
      <c r="AY172" s="261" t="s">
        <v>176</v>
      </c>
    </row>
    <row r="173" s="2" customFormat="1" ht="16.5" customHeight="1">
      <c r="A173" s="39"/>
      <c r="B173" s="40"/>
      <c r="C173" s="227" t="s">
        <v>348</v>
      </c>
      <c r="D173" s="227" t="s">
        <v>179</v>
      </c>
      <c r="E173" s="228" t="s">
        <v>2561</v>
      </c>
      <c r="F173" s="229" t="s">
        <v>2562</v>
      </c>
      <c r="G173" s="230" t="s">
        <v>182</v>
      </c>
      <c r="H173" s="231">
        <v>10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183</v>
      </c>
      <c r="AT173" s="238" t="s">
        <v>179</v>
      </c>
      <c r="AU173" s="238" t="s">
        <v>83</v>
      </c>
      <c r="AY173" s="18" t="s">
        <v>176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183</v>
      </c>
      <c r="BM173" s="238" t="s">
        <v>2563</v>
      </c>
    </row>
    <row r="174" s="14" customFormat="1">
      <c r="A174" s="14"/>
      <c r="B174" s="251"/>
      <c r="C174" s="252"/>
      <c r="D174" s="242" t="s">
        <v>185</v>
      </c>
      <c r="E174" s="253" t="s">
        <v>1</v>
      </c>
      <c r="F174" s="254" t="s">
        <v>259</v>
      </c>
      <c r="G174" s="252"/>
      <c r="H174" s="255">
        <v>10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185</v>
      </c>
      <c r="AU174" s="261" t="s">
        <v>83</v>
      </c>
      <c r="AV174" s="14" t="s">
        <v>85</v>
      </c>
      <c r="AW174" s="14" t="s">
        <v>34</v>
      </c>
      <c r="AX174" s="14" t="s">
        <v>76</v>
      </c>
      <c r="AY174" s="261" t="s">
        <v>176</v>
      </c>
    </row>
    <row r="175" s="16" customFormat="1">
      <c r="A175" s="16"/>
      <c r="B175" s="278"/>
      <c r="C175" s="279"/>
      <c r="D175" s="242" t="s">
        <v>185</v>
      </c>
      <c r="E175" s="280" t="s">
        <v>1</v>
      </c>
      <c r="F175" s="281" t="s">
        <v>307</v>
      </c>
      <c r="G175" s="279"/>
      <c r="H175" s="282">
        <v>10</v>
      </c>
      <c r="I175" s="283"/>
      <c r="J175" s="279"/>
      <c r="K175" s="279"/>
      <c r="L175" s="284"/>
      <c r="M175" s="285"/>
      <c r="N175" s="286"/>
      <c r="O175" s="286"/>
      <c r="P175" s="286"/>
      <c r="Q175" s="286"/>
      <c r="R175" s="286"/>
      <c r="S175" s="286"/>
      <c r="T175" s="28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8" t="s">
        <v>185</v>
      </c>
      <c r="AU175" s="288" t="s">
        <v>83</v>
      </c>
      <c r="AV175" s="16" t="s">
        <v>183</v>
      </c>
      <c r="AW175" s="16" t="s">
        <v>34</v>
      </c>
      <c r="AX175" s="16" t="s">
        <v>83</v>
      </c>
      <c r="AY175" s="288" t="s">
        <v>176</v>
      </c>
    </row>
    <row r="176" s="2" customFormat="1" ht="16.5" customHeight="1">
      <c r="A176" s="39"/>
      <c r="B176" s="40"/>
      <c r="C176" s="227" t="s">
        <v>7</v>
      </c>
      <c r="D176" s="227" t="s">
        <v>179</v>
      </c>
      <c r="E176" s="228" t="s">
        <v>2564</v>
      </c>
      <c r="F176" s="229" t="s">
        <v>2565</v>
      </c>
      <c r="G176" s="230" t="s">
        <v>182</v>
      </c>
      <c r="H176" s="231">
        <v>1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183</v>
      </c>
      <c r="AT176" s="238" t="s">
        <v>179</v>
      </c>
      <c r="AU176" s="238" t="s">
        <v>83</v>
      </c>
      <c r="AY176" s="18" t="s">
        <v>176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183</v>
      </c>
      <c r="BM176" s="238" t="s">
        <v>2566</v>
      </c>
    </row>
    <row r="177" s="14" customFormat="1">
      <c r="A177" s="14"/>
      <c r="B177" s="251"/>
      <c r="C177" s="252"/>
      <c r="D177" s="242" t="s">
        <v>185</v>
      </c>
      <c r="E177" s="253" t="s">
        <v>1</v>
      </c>
      <c r="F177" s="254" t="s">
        <v>83</v>
      </c>
      <c r="G177" s="252"/>
      <c r="H177" s="255">
        <v>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185</v>
      </c>
      <c r="AU177" s="261" t="s">
        <v>83</v>
      </c>
      <c r="AV177" s="14" t="s">
        <v>85</v>
      </c>
      <c r="AW177" s="14" t="s">
        <v>34</v>
      </c>
      <c r="AX177" s="14" t="s">
        <v>83</v>
      </c>
      <c r="AY177" s="261" t="s">
        <v>176</v>
      </c>
    </row>
    <row r="178" s="12" customFormat="1" ht="25.92" customHeight="1">
      <c r="A178" s="12"/>
      <c r="B178" s="211"/>
      <c r="C178" s="212"/>
      <c r="D178" s="213" t="s">
        <v>75</v>
      </c>
      <c r="E178" s="214" t="s">
        <v>1155</v>
      </c>
      <c r="F178" s="214" t="s">
        <v>1156</v>
      </c>
      <c r="G178" s="212"/>
      <c r="H178" s="212"/>
      <c r="I178" s="215"/>
      <c r="J178" s="216">
        <f>BK178</f>
        <v>0</v>
      </c>
      <c r="K178" s="212"/>
      <c r="L178" s="217"/>
      <c r="M178" s="218"/>
      <c r="N178" s="219"/>
      <c r="O178" s="219"/>
      <c r="P178" s="220">
        <f>SUM(P179:P188)</f>
        <v>0</v>
      </c>
      <c r="Q178" s="219"/>
      <c r="R178" s="220">
        <f>SUM(R179:R188)</f>
        <v>0.048719999999999999</v>
      </c>
      <c r="S178" s="219"/>
      <c r="T178" s="221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85</v>
      </c>
      <c r="AT178" s="223" t="s">
        <v>75</v>
      </c>
      <c r="AU178" s="223" t="s">
        <v>76</v>
      </c>
      <c r="AY178" s="222" t="s">
        <v>176</v>
      </c>
      <c r="BK178" s="224">
        <f>SUM(BK179:BK188)</f>
        <v>0</v>
      </c>
    </row>
    <row r="179" s="2" customFormat="1" ht="24.15" customHeight="1">
      <c r="A179" s="39"/>
      <c r="B179" s="40"/>
      <c r="C179" s="227" t="s">
        <v>376</v>
      </c>
      <c r="D179" s="227" t="s">
        <v>179</v>
      </c>
      <c r="E179" s="228" t="s">
        <v>2567</v>
      </c>
      <c r="F179" s="229" t="s">
        <v>2568</v>
      </c>
      <c r="G179" s="230" t="s">
        <v>243</v>
      </c>
      <c r="H179" s="231">
        <v>12</v>
      </c>
      <c r="I179" s="232"/>
      <c r="J179" s="233">
        <f>ROUND(I179*H179,2)</f>
        <v>0</v>
      </c>
      <c r="K179" s="229" t="s">
        <v>225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324</v>
      </c>
      <c r="AT179" s="238" t="s">
        <v>179</v>
      </c>
      <c r="AU179" s="238" t="s">
        <v>83</v>
      </c>
      <c r="AY179" s="18" t="s">
        <v>176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324</v>
      </c>
      <c r="BM179" s="238" t="s">
        <v>2569</v>
      </c>
    </row>
    <row r="180" s="2" customFormat="1">
      <c r="A180" s="39"/>
      <c r="B180" s="40"/>
      <c r="C180" s="41"/>
      <c r="D180" s="262" t="s">
        <v>194</v>
      </c>
      <c r="E180" s="41"/>
      <c r="F180" s="263" t="s">
        <v>2570</v>
      </c>
      <c r="G180" s="41"/>
      <c r="H180" s="41"/>
      <c r="I180" s="264"/>
      <c r="J180" s="41"/>
      <c r="K180" s="41"/>
      <c r="L180" s="45"/>
      <c r="M180" s="265"/>
      <c r="N180" s="26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194</v>
      </c>
      <c r="AU180" s="18" t="s">
        <v>83</v>
      </c>
    </row>
    <row r="181" s="14" customFormat="1">
      <c r="A181" s="14"/>
      <c r="B181" s="251"/>
      <c r="C181" s="252"/>
      <c r="D181" s="242" t="s">
        <v>185</v>
      </c>
      <c r="E181" s="253" t="s">
        <v>1</v>
      </c>
      <c r="F181" s="254" t="s">
        <v>8</v>
      </c>
      <c r="G181" s="252"/>
      <c r="H181" s="255">
        <v>12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185</v>
      </c>
      <c r="AU181" s="261" t="s">
        <v>83</v>
      </c>
      <c r="AV181" s="14" t="s">
        <v>85</v>
      </c>
      <c r="AW181" s="14" t="s">
        <v>34</v>
      </c>
      <c r="AX181" s="14" t="s">
        <v>76</v>
      </c>
      <c r="AY181" s="261" t="s">
        <v>176</v>
      </c>
    </row>
    <row r="182" s="16" customFormat="1">
      <c r="A182" s="16"/>
      <c r="B182" s="278"/>
      <c r="C182" s="279"/>
      <c r="D182" s="242" t="s">
        <v>185</v>
      </c>
      <c r="E182" s="280" t="s">
        <v>1</v>
      </c>
      <c r="F182" s="281" t="s">
        <v>307</v>
      </c>
      <c r="G182" s="279"/>
      <c r="H182" s="282">
        <v>12</v>
      </c>
      <c r="I182" s="283"/>
      <c r="J182" s="279"/>
      <c r="K182" s="279"/>
      <c r="L182" s="284"/>
      <c r="M182" s="285"/>
      <c r="N182" s="286"/>
      <c r="O182" s="286"/>
      <c r="P182" s="286"/>
      <c r="Q182" s="286"/>
      <c r="R182" s="286"/>
      <c r="S182" s="286"/>
      <c r="T182" s="287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8" t="s">
        <v>185</v>
      </c>
      <c r="AU182" s="288" t="s">
        <v>83</v>
      </c>
      <c r="AV182" s="16" t="s">
        <v>183</v>
      </c>
      <c r="AW182" s="16" t="s">
        <v>34</v>
      </c>
      <c r="AX182" s="16" t="s">
        <v>83</v>
      </c>
      <c r="AY182" s="288" t="s">
        <v>176</v>
      </c>
    </row>
    <row r="183" s="2" customFormat="1" ht="24.15" customHeight="1">
      <c r="A183" s="39"/>
      <c r="B183" s="40"/>
      <c r="C183" s="289" t="s">
        <v>384</v>
      </c>
      <c r="D183" s="289" t="s">
        <v>547</v>
      </c>
      <c r="E183" s="290" t="s">
        <v>2571</v>
      </c>
      <c r="F183" s="291" t="s">
        <v>2572</v>
      </c>
      <c r="G183" s="292" t="s">
        <v>243</v>
      </c>
      <c r="H183" s="293">
        <v>12</v>
      </c>
      <c r="I183" s="294"/>
      <c r="J183" s="295">
        <f>ROUND(I183*H183,2)</f>
        <v>0</v>
      </c>
      <c r="K183" s="291" t="s">
        <v>225</v>
      </c>
      <c r="L183" s="296"/>
      <c r="M183" s="297" t="s">
        <v>1</v>
      </c>
      <c r="N183" s="298" t="s">
        <v>41</v>
      </c>
      <c r="O183" s="92"/>
      <c r="P183" s="236">
        <f>O183*H183</f>
        <v>0</v>
      </c>
      <c r="Q183" s="236">
        <v>0.00175</v>
      </c>
      <c r="R183" s="236">
        <f>Q183*H183</f>
        <v>0.021000000000000001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540</v>
      </c>
      <c r="AT183" s="238" t="s">
        <v>547</v>
      </c>
      <c r="AU183" s="238" t="s">
        <v>83</v>
      </c>
      <c r="AY183" s="18" t="s">
        <v>176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324</v>
      </c>
      <c r="BM183" s="238" t="s">
        <v>2573</v>
      </c>
    </row>
    <row r="184" s="2" customFormat="1" ht="24.15" customHeight="1">
      <c r="A184" s="39"/>
      <c r="B184" s="40"/>
      <c r="C184" s="227" t="s">
        <v>391</v>
      </c>
      <c r="D184" s="227" t="s">
        <v>179</v>
      </c>
      <c r="E184" s="228" t="s">
        <v>2574</v>
      </c>
      <c r="F184" s="229" t="s">
        <v>2575</v>
      </c>
      <c r="G184" s="230" t="s">
        <v>243</v>
      </c>
      <c r="H184" s="231">
        <v>12</v>
      </c>
      <c r="I184" s="232"/>
      <c r="J184" s="233">
        <f>ROUND(I184*H184,2)</f>
        <v>0</v>
      </c>
      <c r="K184" s="229" t="s">
        <v>225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0.00036000000000000002</v>
      </c>
      <c r="R184" s="236">
        <f>Q184*H184</f>
        <v>0.0043200000000000001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324</v>
      </c>
      <c r="AT184" s="238" t="s">
        <v>179</v>
      </c>
      <c r="AU184" s="238" t="s">
        <v>83</v>
      </c>
      <c r="AY184" s="18" t="s">
        <v>176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324</v>
      </c>
      <c r="BM184" s="238" t="s">
        <v>2576</v>
      </c>
    </row>
    <row r="185" s="2" customFormat="1">
      <c r="A185" s="39"/>
      <c r="B185" s="40"/>
      <c r="C185" s="41"/>
      <c r="D185" s="262" t="s">
        <v>194</v>
      </c>
      <c r="E185" s="41"/>
      <c r="F185" s="263" t="s">
        <v>2577</v>
      </c>
      <c r="G185" s="41"/>
      <c r="H185" s="41"/>
      <c r="I185" s="264"/>
      <c r="J185" s="41"/>
      <c r="K185" s="41"/>
      <c r="L185" s="45"/>
      <c r="M185" s="265"/>
      <c r="N185" s="26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194</v>
      </c>
      <c r="AU185" s="18" t="s">
        <v>83</v>
      </c>
    </row>
    <row r="186" s="14" customFormat="1">
      <c r="A186" s="14"/>
      <c r="B186" s="251"/>
      <c r="C186" s="252"/>
      <c r="D186" s="242" t="s">
        <v>185</v>
      </c>
      <c r="E186" s="253" t="s">
        <v>1</v>
      </c>
      <c r="F186" s="254" t="s">
        <v>8</v>
      </c>
      <c r="G186" s="252"/>
      <c r="H186" s="255">
        <v>12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185</v>
      </c>
      <c r="AU186" s="261" t="s">
        <v>83</v>
      </c>
      <c r="AV186" s="14" t="s">
        <v>85</v>
      </c>
      <c r="AW186" s="14" t="s">
        <v>34</v>
      </c>
      <c r="AX186" s="14" t="s">
        <v>76</v>
      </c>
      <c r="AY186" s="261" t="s">
        <v>176</v>
      </c>
    </row>
    <row r="187" s="16" customFormat="1">
      <c r="A187" s="16"/>
      <c r="B187" s="278"/>
      <c r="C187" s="279"/>
      <c r="D187" s="242" t="s">
        <v>185</v>
      </c>
      <c r="E187" s="280" t="s">
        <v>1</v>
      </c>
      <c r="F187" s="281" t="s">
        <v>307</v>
      </c>
      <c r="G187" s="279"/>
      <c r="H187" s="282">
        <v>12</v>
      </c>
      <c r="I187" s="283"/>
      <c r="J187" s="279"/>
      <c r="K187" s="279"/>
      <c r="L187" s="284"/>
      <c r="M187" s="285"/>
      <c r="N187" s="286"/>
      <c r="O187" s="286"/>
      <c r="P187" s="286"/>
      <c r="Q187" s="286"/>
      <c r="R187" s="286"/>
      <c r="S187" s="286"/>
      <c r="T187" s="287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8" t="s">
        <v>185</v>
      </c>
      <c r="AU187" s="288" t="s">
        <v>83</v>
      </c>
      <c r="AV187" s="16" t="s">
        <v>183</v>
      </c>
      <c r="AW187" s="16" t="s">
        <v>34</v>
      </c>
      <c r="AX187" s="16" t="s">
        <v>83</v>
      </c>
      <c r="AY187" s="288" t="s">
        <v>176</v>
      </c>
    </row>
    <row r="188" s="2" customFormat="1" ht="24.15" customHeight="1">
      <c r="A188" s="39"/>
      <c r="B188" s="40"/>
      <c r="C188" s="289" t="s">
        <v>428</v>
      </c>
      <c r="D188" s="289" t="s">
        <v>547</v>
      </c>
      <c r="E188" s="290" t="s">
        <v>2578</v>
      </c>
      <c r="F188" s="291" t="s">
        <v>2579</v>
      </c>
      <c r="G188" s="292" t="s">
        <v>243</v>
      </c>
      <c r="H188" s="293">
        <v>12</v>
      </c>
      <c r="I188" s="294"/>
      <c r="J188" s="295">
        <f>ROUND(I188*H188,2)</f>
        <v>0</v>
      </c>
      <c r="K188" s="291" t="s">
        <v>225</v>
      </c>
      <c r="L188" s="296"/>
      <c r="M188" s="305" t="s">
        <v>1</v>
      </c>
      <c r="N188" s="306" t="s">
        <v>41</v>
      </c>
      <c r="O188" s="303"/>
      <c r="P188" s="307">
        <f>O188*H188</f>
        <v>0</v>
      </c>
      <c r="Q188" s="307">
        <v>0.0019499999999999999</v>
      </c>
      <c r="R188" s="307">
        <f>Q188*H188</f>
        <v>0.023399999999999997</v>
      </c>
      <c r="S188" s="307">
        <v>0</v>
      </c>
      <c r="T188" s="30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540</v>
      </c>
      <c r="AT188" s="238" t="s">
        <v>547</v>
      </c>
      <c r="AU188" s="238" t="s">
        <v>83</v>
      </c>
      <c r="AY188" s="18" t="s">
        <v>176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324</v>
      </c>
      <c r="BM188" s="238" t="s">
        <v>2580</v>
      </c>
    </row>
    <row r="189" s="2" customFormat="1" ht="6.96" customHeight="1">
      <c r="A189" s="39"/>
      <c r="B189" s="67"/>
      <c r="C189" s="68"/>
      <c r="D189" s="68"/>
      <c r="E189" s="68"/>
      <c r="F189" s="68"/>
      <c r="G189" s="68"/>
      <c r="H189" s="68"/>
      <c r="I189" s="68"/>
      <c r="J189" s="68"/>
      <c r="K189" s="68"/>
      <c r="L189" s="45"/>
      <c r="M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</sheetData>
  <sheetProtection sheet="1" autoFilter="0" formatColumns="0" formatRows="0" objects="1" scenarios="1" spinCount="100000" saltValue="6o/vPiaNJZ/SaTqhsS9b6SuPdfu8e2XVi5w3yKTKLNqhdDjrqYt3Vg+FYiWkcpHXwd1/qSk0Vh3k30QF/oqgiw==" hashValue="rPqUKbrzSt4YAc2NCOeqW/t6ta1zW84FQoLNiVVs0G/Sc1xhtMs8nsu/WfdCIHo57z+4apoa6jdfgWqGaXfmMw==" algorithmName="SHA-512" password="CC35"/>
  <autoFilter ref="C121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31" r:id="rId1" display="https://podminky.urs.cz/item/CS_URS_2025_01/713463131"/>
    <hyperlink ref="F136" r:id="rId2" display="https://podminky.urs.cz/item/CS_URS_2025_01/783805300"/>
    <hyperlink ref="F142" r:id="rId3" display="https://podminky.urs.cz/item/CS_URS_2025_01/953943211"/>
    <hyperlink ref="F150" r:id="rId4" display="https://podminky.urs.cz/item/CS_URS_2025_01/953993311"/>
    <hyperlink ref="F155" r:id="rId5" display="https://podminky.urs.cz/item/CS_URS_2025_01/953993321"/>
    <hyperlink ref="F180" r:id="rId6" display="https://podminky.urs.cz/item/CS_URS_2025_01/713131151"/>
    <hyperlink ref="F185" r:id="rId7" display="https://podminky.urs.cz/item/CS_URS_2025_01/713411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2581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Avuk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ROUND((SUM(BE125:BE145)),  2)</f>
        <v>0</v>
      </c>
      <c r="G35" s="39"/>
      <c r="H35" s="39"/>
      <c r="I35" s="165">
        <v>0.20999999999999999</v>
      </c>
      <c r="J35" s="164">
        <f>ROUND(((SUM(BE125:BE145))*I35),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ROUND((SUM(BF125:BF145)),  2)</f>
        <v>0</v>
      </c>
      <c r="G36" s="39"/>
      <c r="H36" s="39"/>
      <c r="I36" s="165">
        <v>0.12</v>
      </c>
      <c r="J36" s="164">
        <f>ROUND(((SUM(BF125:BF145))*I36),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ROUND((SUM(BG125:BG145)),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ROUND((SUM(BH125:BH145)),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ROUND((SUM(BI125:BI145)),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D1.01.4a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Avuk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2582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2583</v>
      </c>
      <c r="E100" s="192"/>
      <c r="F100" s="192"/>
      <c r="G100" s="192"/>
      <c r="H100" s="192"/>
      <c r="I100" s="192"/>
      <c r="J100" s="193">
        <f>J129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2584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2585</v>
      </c>
      <c r="E102" s="192"/>
      <c r="F102" s="192"/>
      <c r="G102" s="192"/>
      <c r="H102" s="192"/>
      <c r="I102" s="192"/>
      <c r="J102" s="193">
        <f>J137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2586</v>
      </c>
      <c r="E103" s="192"/>
      <c r="F103" s="192"/>
      <c r="G103" s="192"/>
      <c r="H103" s="192"/>
      <c r="I103" s="192"/>
      <c r="J103" s="193">
        <f>J140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OBJEKT E 1.PP+1.NP ETAPA 1 - stavební úpravy, Krajská zdravotní, a.s. – Nemocnice Děčín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D1.01.4a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Děčín</v>
      </c>
      <c r="G119" s="41"/>
      <c r="H119" s="41"/>
      <c r="I119" s="33" t="s">
        <v>22</v>
      </c>
      <c r="J119" s="80" t="str">
        <f>IF(J14="","",J14)</f>
        <v>24. 6. 2025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Krajská zdravotní, a.s., Ústí nad Labem</v>
      </c>
      <c r="G121" s="41"/>
      <c r="H121" s="41"/>
      <c r="I121" s="33" t="s">
        <v>30</v>
      </c>
      <c r="J121" s="37" t="str">
        <f>E23</f>
        <v>PENTA PROJEKT s.r.o., Jihlava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>Ing. Avuk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162</v>
      </c>
      <c r="D124" s="203" t="s">
        <v>61</v>
      </c>
      <c r="E124" s="203" t="s">
        <v>57</v>
      </c>
      <c r="F124" s="203" t="s">
        <v>58</v>
      </c>
      <c r="G124" s="203" t="s">
        <v>163</v>
      </c>
      <c r="H124" s="203" t="s">
        <v>164</v>
      </c>
      <c r="I124" s="203" t="s">
        <v>165</v>
      </c>
      <c r="J124" s="203" t="s">
        <v>131</v>
      </c>
      <c r="K124" s="204" t="s">
        <v>166</v>
      </c>
      <c r="L124" s="205"/>
      <c r="M124" s="101" t="s">
        <v>1</v>
      </c>
      <c r="N124" s="102" t="s">
        <v>40</v>
      </c>
      <c r="O124" s="102" t="s">
        <v>167</v>
      </c>
      <c r="P124" s="102" t="s">
        <v>168</v>
      </c>
      <c r="Q124" s="102" t="s">
        <v>169</v>
      </c>
      <c r="R124" s="102" t="s">
        <v>170</v>
      </c>
      <c r="S124" s="102" t="s">
        <v>171</v>
      </c>
      <c r="T124" s="103" t="s">
        <v>172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173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P126+P129+P131+P137+P140</f>
        <v>0</v>
      </c>
      <c r="Q125" s="105"/>
      <c r="R125" s="208">
        <f>R126+R129+R131+R137+R140</f>
        <v>0</v>
      </c>
      <c r="S125" s="105"/>
      <c r="T125" s="209">
        <f>T126+T129+T131+T137+T140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133</v>
      </c>
      <c r="BK125" s="210">
        <f>BK126+BK129+BK131+BK137+BK140</f>
        <v>0</v>
      </c>
    </row>
    <row r="126" s="12" customFormat="1" ht="25.92" customHeight="1">
      <c r="A126" s="12"/>
      <c r="B126" s="211"/>
      <c r="C126" s="212"/>
      <c r="D126" s="213" t="s">
        <v>75</v>
      </c>
      <c r="E126" s="214" t="s">
        <v>83</v>
      </c>
      <c r="F126" s="214" t="s">
        <v>2587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SUM(P127:P128)</f>
        <v>0</v>
      </c>
      <c r="Q126" s="219"/>
      <c r="R126" s="220">
        <f>SUM(R127:R128)</f>
        <v>0</v>
      </c>
      <c r="S126" s="219"/>
      <c r="T126" s="221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76</v>
      </c>
      <c r="AY126" s="222" t="s">
        <v>176</v>
      </c>
      <c r="BK126" s="224">
        <f>SUM(BK127:BK128)</f>
        <v>0</v>
      </c>
    </row>
    <row r="127" s="2" customFormat="1" ht="24.15" customHeight="1">
      <c r="A127" s="39"/>
      <c r="B127" s="40"/>
      <c r="C127" s="227" t="s">
        <v>83</v>
      </c>
      <c r="D127" s="227" t="s">
        <v>179</v>
      </c>
      <c r="E127" s="228" t="s">
        <v>2588</v>
      </c>
      <c r="F127" s="229" t="s">
        <v>2589</v>
      </c>
      <c r="G127" s="230" t="s">
        <v>252</v>
      </c>
      <c r="H127" s="231">
        <v>80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183</v>
      </c>
      <c r="AT127" s="238" t="s">
        <v>179</v>
      </c>
      <c r="AU127" s="238" t="s">
        <v>83</v>
      </c>
      <c r="AY127" s="18" t="s">
        <v>176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183</v>
      </c>
      <c r="BM127" s="238" t="s">
        <v>85</v>
      </c>
    </row>
    <row r="128" s="2" customFormat="1" ht="16.5" customHeight="1">
      <c r="A128" s="39"/>
      <c r="B128" s="40"/>
      <c r="C128" s="227" t="s">
        <v>85</v>
      </c>
      <c r="D128" s="227" t="s">
        <v>179</v>
      </c>
      <c r="E128" s="228" t="s">
        <v>2590</v>
      </c>
      <c r="F128" s="229" t="s">
        <v>2591</v>
      </c>
      <c r="G128" s="230" t="s">
        <v>252</v>
      </c>
      <c r="H128" s="231">
        <v>80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183</v>
      </c>
      <c r="AT128" s="238" t="s">
        <v>179</v>
      </c>
      <c r="AU128" s="238" t="s">
        <v>83</v>
      </c>
      <c r="AY128" s="18" t="s">
        <v>176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183</v>
      </c>
      <c r="BM128" s="238" t="s">
        <v>183</v>
      </c>
    </row>
    <row r="129" s="12" customFormat="1" ht="25.92" customHeight="1">
      <c r="A129" s="12"/>
      <c r="B129" s="211"/>
      <c r="C129" s="212"/>
      <c r="D129" s="213" t="s">
        <v>75</v>
      </c>
      <c r="E129" s="214" t="s">
        <v>85</v>
      </c>
      <c r="F129" s="214" t="s">
        <v>2592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76</v>
      </c>
      <c r="AY129" s="222" t="s">
        <v>176</v>
      </c>
      <c r="BK129" s="224">
        <f>BK130</f>
        <v>0</v>
      </c>
    </row>
    <row r="130" s="2" customFormat="1" ht="33" customHeight="1">
      <c r="A130" s="39"/>
      <c r="B130" s="40"/>
      <c r="C130" s="227" t="s">
        <v>177</v>
      </c>
      <c r="D130" s="227" t="s">
        <v>179</v>
      </c>
      <c r="E130" s="228" t="s">
        <v>2593</v>
      </c>
      <c r="F130" s="229" t="s">
        <v>2594</v>
      </c>
      <c r="G130" s="230" t="s">
        <v>1528</v>
      </c>
      <c r="H130" s="231">
        <v>9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183</v>
      </c>
      <c r="AT130" s="238" t="s">
        <v>179</v>
      </c>
      <c r="AU130" s="238" t="s">
        <v>83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183</v>
      </c>
      <c r="BM130" s="238" t="s">
        <v>222</v>
      </c>
    </row>
    <row r="131" s="12" customFormat="1" ht="25.92" customHeight="1">
      <c r="A131" s="12"/>
      <c r="B131" s="211"/>
      <c r="C131" s="212"/>
      <c r="D131" s="213" t="s">
        <v>75</v>
      </c>
      <c r="E131" s="214" t="s">
        <v>177</v>
      </c>
      <c r="F131" s="214" t="s">
        <v>2595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SUM(P132:P136)</f>
        <v>0</v>
      </c>
      <c r="Q131" s="219"/>
      <c r="R131" s="220">
        <f>SUM(R132:R136)</f>
        <v>0</v>
      </c>
      <c r="S131" s="219"/>
      <c r="T131" s="221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76</v>
      </c>
      <c r="AY131" s="222" t="s">
        <v>176</v>
      </c>
      <c r="BK131" s="224">
        <f>SUM(BK132:BK136)</f>
        <v>0</v>
      </c>
    </row>
    <row r="132" s="2" customFormat="1" ht="24.15" customHeight="1">
      <c r="A132" s="39"/>
      <c r="B132" s="40"/>
      <c r="C132" s="227" t="s">
        <v>183</v>
      </c>
      <c r="D132" s="227" t="s">
        <v>179</v>
      </c>
      <c r="E132" s="228" t="s">
        <v>2596</v>
      </c>
      <c r="F132" s="229" t="s">
        <v>2597</v>
      </c>
      <c r="G132" s="230" t="s">
        <v>1528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183</v>
      </c>
      <c r="AT132" s="238" t="s">
        <v>179</v>
      </c>
      <c r="AU132" s="238" t="s">
        <v>83</v>
      </c>
      <c r="AY132" s="18" t="s">
        <v>176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183</v>
      </c>
      <c r="BM132" s="238" t="s">
        <v>240</v>
      </c>
    </row>
    <row r="133" s="2" customFormat="1" ht="24.15" customHeight="1">
      <c r="A133" s="39"/>
      <c r="B133" s="40"/>
      <c r="C133" s="227" t="s">
        <v>210</v>
      </c>
      <c r="D133" s="227" t="s">
        <v>179</v>
      </c>
      <c r="E133" s="228" t="s">
        <v>2598</v>
      </c>
      <c r="F133" s="229" t="s">
        <v>2599</v>
      </c>
      <c r="G133" s="230" t="s">
        <v>1528</v>
      </c>
      <c r="H133" s="231">
        <v>2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183</v>
      </c>
      <c r="AT133" s="238" t="s">
        <v>179</v>
      </c>
      <c r="AU133" s="238" t="s">
        <v>83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183</v>
      </c>
      <c r="BM133" s="238" t="s">
        <v>259</v>
      </c>
    </row>
    <row r="134" s="2" customFormat="1" ht="24.15" customHeight="1">
      <c r="A134" s="39"/>
      <c r="B134" s="40"/>
      <c r="C134" s="227" t="s">
        <v>222</v>
      </c>
      <c r="D134" s="227" t="s">
        <v>179</v>
      </c>
      <c r="E134" s="228" t="s">
        <v>2600</v>
      </c>
      <c r="F134" s="229" t="s">
        <v>2601</v>
      </c>
      <c r="G134" s="230" t="s">
        <v>1528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183</v>
      </c>
      <c r="AT134" s="238" t="s">
        <v>179</v>
      </c>
      <c r="AU134" s="238" t="s">
        <v>83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183</v>
      </c>
      <c r="BM134" s="238" t="s">
        <v>8</v>
      </c>
    </row>
    <row r="135" s="2" customFormat="1" ht="24.15" customHeight="1">
      <c r="A135" s="39"/>
      <c r="B135" s="40"/>
      <c r="C135" s="227" t="s">
        <v>201</v>
      </c>
      <c r="D135" s="227" t="s">
        <v>179</v>
      </c>
      <c r="E135" s="228" t="s">
        <v>2602</v>
      </c>
      <c r="F135" s="229" t="s">
        <v>2603</v>
      </c>
      <c r="G135" s="230" t="s">
        <v>1528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179</v>
      </c>
      <c r="AU135" s="238" t="s">
        <v>83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183</v>
      </c>
      <c r="BM135" s="238" t="s">
        <v>313</v>
      </c>
    </row>
    <row r="136" s="2" customFormat="1" ht="24.15" customHeight="1">
      <c r="A136" s="39"/>
      <c r="B136" s="40"/>
      <c r="C136" s="227" t="s">
        <v>240</v>
      </c>
      <c r="D136" s="227" t="s">
        <v>179</v>
      </c>
      <c r="E136" s="228" t="s">
        <v>2604</v>
      </c>
      <c r="F136" s="229" t="s">
        <v>2605</v>
      </c>
      <c r="G136" s="230" t="s">
        <v>1528</v>
      </c>
      <c r="H136" s="231">
        <v>3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183</v>
      </c>
      <c r="AT136" s="238" t="s">
        <v>179</v>
      </c>
      <c r="AU136" s="238" t="s">
        <v>83</v>
      </c>
      <c r="AY136" s="18" t="s">
        <v>176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183</v>
      </c>
      <c r="BM136" s="238" t="s">
        <v>324</v>
      </c>
    </row>
    <row r="137" s="12" customFormat="1" ht="25.92" customHeight="1">
      <c r="A137" s="12"/>
      <c r="B137" s="211"/>
      <c r="C137" s="212"/>
      <c r="D137" s="213" t="s">
        <v>75</v>
      </c>
      <c r="E137" s="214" t="s">
        <v>183</v>
      </c>
      <c r="F137" s="214" t="s">
        <v>2606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SUM(P138:P139)</f>
        <v>0</v>
      </c>
      <c r="Q137" s="219"/>
      <c r="R137" s="220">
        <f>SUM(R138:R139)</f>
        <v>0</v>
      </c>
      <c r="S137" s="219"/>
      <c r="T137" s="22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83</v>
      </c>
      <c r="AT137" s="223" t="s">
        <v>75</v>
      </c>
      <c r="AU137" s="223" t="s">
        <v>76</v>
      </c>
      <c r="AY137" s="222" t="s">
        <v>176</v>
      </c>
      <c r="BK137" s="224">
        <f>SUM(BK138:BK139)</f>
        <v>0</v>
      </c>
    </row>
    <row r="138" s="2" customFormat="1" ht="16.5" customHeight="1">
      <c r="A138" s="39"/>
      <c r="B138" s="40"/>
      <c r="C138" s="227" t="s">
        <v>196</v>
      </c>
      <c r="D138" s="227" t="s">
        <v>179</v>
      </c>
      <c r="E138" s="228" t="s">
        <v>2607</v>
      </c>
      <c r="F138" s="229" t="s">
        <v>2608</v>
      </c>
      <c r="G138" s="230" t="s">
        <v>252</v>
      </c>
      <c r="H138" s="231">
        <v>80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183</v>
      </c>
      <c r="AT138" s="238" t="s">
        <v>179</v>
      </c>
      <c r="AU138" s="238" t="s">
        <v>83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183</v>
      </c>
      <c r="BM138" s="238" t="s">
        <v>335</v>
      </c>
    </row>
    <row r="139" s="2" customFormat="1" ht="16.5" customHeight="1">
      <c r="A139" s="39"/>
      <c r="B139" s="40"/>
      <c r="C139" s="227" t="s">
        <v>259</v>
      </c>
      <c r="D139" s="227" t="s">
        <v>179</v>
      </c>
      <c r="E139" s="228" t="s">
        <v>2609</v>
      </c>
      <c r="F139" s="229" t="s">
        <v>2610</v>
      </c>
      <c r="G139" s="230" t="s">
        <v>1528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183</v>
      </c>
      <c r="AT139" s="238" t="s">
        <v>179</v>
      </c>
      <c r="AU139" s="238" t="s">
        <v>83</v>
      </c>
      <c r="AY139" s="18" t="s">
        <v>176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183</v>
      </c>
      <c r="BM139" s="238" t="s">
        <v>348</v>
      </c>
    </row>
    <row r="140" s="12" customFormat="1" ht="25.92" customHeight="1">
      <c r="A140" s="12"/>
      <c r="B140" s="211"/>
      <c r="C140" s="212"/>
      <c r="D140" s="213" t="s">
        <v>75</v>
      </c>
      <c r="E140" s="214" t="s">
        <v>210</v>
      </c>
      <c r="F140" s="214" t="s">
        <v>2611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SUM(P141:P145)</f>
        <v>0</v>
      </c>
      <c r="Q140" s="219"/>
      <c r="R140" s="220">
        <f>SUM(R141:R145)</f>
        <v>0</v>
      </c>
      <c r="S140" s="219"/>
      <c r="T140" s="221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83</v>
      </c>
      <c r="AT140" s="223" t="s">
        <v>75</v>
      </c>
      <c r="AU140" s="223" t="s">
        <v>76</v>
      </c>
      <c r="AY140" s="222" t="s">
        <v>176</v>
      </c>
      <c r="BK140" s="224">
        <f>SUM(BK141:BK145)</f>
        <v>0</v>
      </c>
    </row>
    <row r="141" s="2" customFormat="1" ht="16.5" customHeight="1">
      <c r="A141" s="39"/>
      <c r="B141" s="40"/>
      <c r="C141" s="227" t="s">
        <v>189</v>
      </c>
      <c r="D141" s="227" t="s">
        <v>179</v>
      </c>
      <c r="E141" s="228" t="s">
        <v>2612</v>
      </c>
      <c r="F141" s="229" t="s">
        <v>2613</v>
      </c>
      <c r="G141" s="230" t="s">
        <v>2614</v>
      </c>
      <c r="H141" s="231">
        <v>8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179</v>
      </c>
      <c r="AU141" s="238" t="s">
        <v>83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183</v>
      </c>
      <c r="BM141" s="238" t="s">
        <v>376</v>
      </c>
    </row>
    <row r="142" s="2" customFormat="1" ht="16.5" customHeight="1">
      <c r="A142" s="39"/>
      <c r="B142" s="40"/>
      <c r="C142" s="227" t="s">
        <v>8</v>
      </c>
      <c r="D142" s="227" t="s">
        <v>179</v>
      </c>
      <c r="E142" s="228" t="s">
        <v>2615</v>
      </c>
      <c r="F142" s="229" t="s">
        <v>2616</v>
      </c>
      <c r="G142" s="230" t="s">
        <v>2614</v>
      </c>
      <c r="H142" s="231">
        <v>2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183</v>
      </c>
      <c r="AT142" s="238" t="s">
        <v>179</v>
      </c>
      <c r="AU142" s="238" t="s">
        <v>83</v>
      </c>
      <c r="AY142" s="18" t="s">
        <v>176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183</v>
      </c>
      <c r="BM142" s="238" t="s">
        <v>391</v>
      </c>
    </row>
    <row r="143" s="2" customFormat="1" ht="16.5" customHeight="1">
      <c r="A143" s="39"/>
      <c r="B143" s="40"/>
      <c r="C143" s="227" t="s">
        <v>308</v>
      </c>
      <c r="D143" s="227" t="s">
        <v>179</v>
      </c>
      <c r="E143" s="228" t="s">
        <v>2617</v>
      </c>
      <c r="F143" s="229" t="s">
        <v>2618</v>
      </c>
      <c r="G143" s="230" t="s">
        <v>2614</v>
      </c>
      <c r="H143" s="231">
        <v>2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183</v>
      </c>
      <c r="AT143" s="238" t="s">
        <v>179</v>
      </c>
      <c r="AU143" s="238" t="s">
        <v>83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183</v>
      </c>
      <c r="BM143" s="238" t="s">
        <v>433</v>
      </c>
    </row>
    <row r="144" s="2" customFormat="1" ht="16.5" customHeight="1">
      <c r="A144" s="39"/>
      <c r="B144" s="40"/>
      <c r="C144" s="227" t="s">
        <v>313</v>
      </c>
      <c r="D144" s="227" t="s">
        <v>179</v>
      </c>
      <c r="E144" s="228" t="s">
        <v>2619</v>
      </c>
      <c r="F144" s="229" t="s">
        <v>2620</v>
      </c>
      <c r="G144" s="230" t="s">
        <v>2614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183</v>
      </c>
      <c r="AT144" s="238" t="s">
        <v>179</v>
      </c>
      <c r="AU144" s="238" t="s">
        <v>83</v>
      </c>
      <c r="AY144" s="18" t="s">
        <v>176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183</v>
      </c>
      <c r="BM144" s="238" t="s">
        <v>498</v>
      </c>
    </row>
    <row r="145" s="2" customFormat="1" ht="16.5" customHeight="1">
      <c r="A145" s="39"/>
      <c r="B145" s="40"/>
      <c r="C145" s="227" t="s">
        <v>318</v>
      </c>
      <c r="D145" s="227" t="s">
        <v>179</v>
      </c>
      <c r="E145" s="228" t="s">
        <v>2621</v>
      </c>
      <c r="F145" s="229" t="s">
        <v>2622</v>
      </c>
      <c r="G145" s="230" t="s">
        <v>234</v>
      </c>
      <c r="H145" s="231">
        <v>0.20000000000000001</v>
      </c>
      <c r="I145" s="232"/>
      <c r="J145" s="233">
        <f>ROUND(I145*H145,2)</f>
        <v>0</v>
      </c>
      <c r="K145" s="229" t="s">
        <v>1</v>
      </c>
      <c r="L145" s="45"/>
      <c r="M145" s="309" t="s">
        <v>1</v>
      </c>
      <c r="N145" s="310" t="s">
        <v>41</v>
      </c>
      <c r="O145" s="303"/>
      <c r="P145" s="307">
        <f>O145*H145</f>
        <v>0</v>
      </c>
      <c r="Q145" s="307">
        <v>0</v>
      </c>
      <c r="R145" s="307">
        <f>Q145*H145</f>
        <v>0</v>
      </c>
      <c r="S145" s="307">
        <v>0</v>
      </c>
      <c r="T145" s="3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183</v>
      </c>
      <c r="AT145" s="238" t="s">
        <v>179</v>
      </c>
      <c r="AU145" s="238" t="s">
        <v>83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183</v>
      </c>
      <c r="BM145" s="238" t="s">
        <v>518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mpwP0c+xlCe1J/AaKCdW9k3lIlO5fDuvJQw7/0KJwMKeS4uV55G9UNNZAXUHRiNABT0cAc+Cq/iPEN8od1hpmw==" hashValue="Plryrs7VylY51EbIotPh1+yBcrHTut5Dne81uzghklqFy+rYeLZ+ii5TbdtHJxt7WO0kOOWqK5Y51PqHotZvbw==" algorithmName="SHA-512" password="CC35"/>
  <autoFilter ref="C124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2623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Avuk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ROUND((SUM(BE125:BE153)),  2)</f>
        <v>0</v>
      </c>
      <c r="G35" s="39"/>
      <c r="H35" s="39"/>
      <c r="I35" s="165">
        <v>0.20999999999999999</v>
      </c>
      <c r="J35" s="164">
        <f>ROUND(((SUM(BE125:BE153))*I35),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ROUND((SUM(BF125:BF153)),  2)</f>
        <v>0</v>
      </c>
      <c r="G36" s="39"/>
      <c r="H36" s="39"/>
      <c r="I36" s="165">
        <v>0.12</v>
      </c>
      <c r="J36" s="164">
        <f>ROUND(((SUM(BF125:BF153))*I36),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ROUND((SUM(BG125:BG153)),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ROUND((SUM(BH125:BH153)),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ROUND((SUM(BI125:BI153)),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D1.01.4b -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Avuk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2624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2625</v>
      </c>
      <c r="E100" s="192"/>
      <c r="F100" s="192"/>
      <c r="G100" s="192"/>
      <c r="H100" s="192"/>
      <c r="I100" s="192"/>
      <c r="J100" s="193">
        <f>J129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2626</v>
      </c>
      <c r="E101" s="192"/>
      <c r="F101" s="192"/>
      <c r="G101" s="192"/>
      <c r="H101" s="192"/>
      <c r="I101" s="192"/>
      <c r="J101" s="193">
        <f>J136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2585</v>
      </c>
      <c r="E102" s="192"/>
      <c r="F102" s="192"/>
      <c r="G102" s="192"/>
      <c r="H102" s="192"/>
      <c r="I102" s="192"/>
      <c r="J102" s="193">
        <f>J139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2586</v>
      </c>
      <c r="E103" s="192"/>
      <c r="F103" s="192"/>
      <c r="G103" s="192"/>
      <c r="H103" s="192"/>
      <c r="I103" s="192"/>
      <c r="J103" s="193">
        <f>J146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OBJEKT E 1.PP+1.NP ETAPA 1 - stavební úpravy, Krajská zdravotní, a.s. – Nemocnice Děčín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D1.01.4b - Chlazení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Děčín</v>
      </c>
      <c r="G119" s="41"/>
      <c r="H119" s="41"/>
      <c r="I119" s="33" t="s">
        <v>22</v>
      </c>
      <c r="J119" s="80" t="str">
        <f>IF(J14="","",J14)</f>
        <v>24. 6. 2025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Krajská zdravotní, a.s., Ústí nad Labem</v>
      </c>
      <c r="G121" s="41"/>
      <c r="H121" s="41"/>
      <c r="I121" s="33" t="s">
        <v>30</v>
      </c>
      <c r="J121" s="37" t="str">
        <f>E23</f>
        <v>PENTA PROJEKT s.r.o., Jihlava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>Ing. Avuk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162</v>
      </c>
      <c r="D124" s="203" t="s">
        <v>61</v>
      </c>
      <c r="E124" s="203" t="s">
        <v>57</v>
      </c>
      <c r="F124" s="203" t="s">
        <v>58</v>
      </c>
      <c r="G124" s="203" t="s">
        <v>163</v>
      </c>
      <c r="H124" s="203" t="s">
        <v>164</v>
      </c>
      <c r="I124" s="203" t="s">
        <v>165</v>
      </c>
      <c r="J124" s="203" t="s">
        <v>131</v>
      </c>
      <c r="K124" s="204" t="s">
        <v>166</v>
      </c>
      <c r="L124" s="205"/>
      <c r="M124" s="101" t="s">
        <v>1</v>
      </c>
      <c r="N124" s="102" t="s">
        <v>40</v>
      </c>
      <c r="O124" s="102" t="s">
        <v>167</v>
      </c>
      <c r="P124" s="102" t="s">
        <v>168</v>
      </c>
      <c r="Q124" s="102" t="s">
        <v>169</v>
      </c>
      <c r="R124" s="102" t="s">
        <v>170</v>
      </c>
      <c r="S124" s="102" t="s">
        <v>171</v>
      </c>
      <c r="T124" s="103" t="s">
        <v>172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173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P126+P129+P136+P139+P146</f>
        <v>0</v>
      </c>
      <c r="Q125" s="105"/>
      <c r="R125" s="208">
        <f>R126+R129+R136+R139+R146</f>
        <v>0</v>
      </c>
      <c r="S125" s="105"/>
      <c r="T125" s="209">
        <f>T126+T129+T136+T139+T146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133</v>
      </c>
      <c r="BK125" s="210">
        <f>BK126+BK129+BK136+BK139+BK146</f>
        <v>0</v>
      </c>
    </row>
    <row r="126" s="12" customFormat="1" ht="25.92" customHeight="1">
      <c r="A126" s="12"/>
      <c r="B126" s="211"/>
      <c r="C126" s="212"/>
      <c r="D126" s="213" t="s">
        <v>75</v>
      </c>
      <c r="E126" s="214" t="s">
        <v>83</v>
      </c>
      <c r="F126" s="214" t="s">
        <v>2627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SUM(P127:P128)</f>
        <v>0</v>
      </c>
      <c r="Q126" s="219"/>
      <c r="R126" s="220">
        <f>SUM(R127:R128)</f>
        <v>0</v>
      </c>
      <c r="S126" s="219"/>
      <c r="T126" s="221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76</v>
      </c>
      <c r="AY126" s="222" t="s">
        <v>176</v>
      </c>
      <c r="BK126" s="224">
        <f>SUM(BK127:BK128)</f>
        <v>0</v>
      </c>
    </row>
    <row r="127" s="2" customFormat="1" ht="24.15" customHeight="1">
      <c r="A127" s="39"/>
      <c r="B127" s="40"/>
      <c r="C127" s="227" t="s">
        <v>83</v>
      </c>
      <c r="D127" s="227" t="s">
        <v>179</v>
      </c>
      <c r="E127" s="228" t="s">
        <v>2588</v>
      </c>
      <c r="F127" s="229" t="s">
        <v>2628</v>
      </c>
      <c r="G127" s="230" t="s">
        <v>1528</v>
      </c>
      <c r="H127" s="231">
        <v>2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183</v>
      </c>
      <c r="AT127" s="238" t="s">
        <v>179</v>
      </c>
      <c r="AU127" s="238" t="s">
        <v>83</v>
      </c>
      <c r="AY127" s="18" t="s">
        <v>176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183</v>
      </c>
      <c r="BM127" s="238" t="s">
        <v>85</v>
      </c>
    </row>
    <row r="128" s="2" customFormat="1" ht="24.15" customHeight="1">
      <c r="A128" s="39"/>
      <c r="B128" s="40"/>
      <c r="C128" s="227" t="s">
        <v>85</v>
      </c>
      <c r="D128" s="227" t="s">
        <v>179</v>
      </c>
      <c r="E128" s="228" t="s">
        <v>2590</v>
      </c>
      <c r="F128" s="229" t="s">
        <v>2629</v>
      </c>
      <c r="G128" s="230" t="s">
        <v>1528</v>
      </c>
      <c r="H128" s="231">
        <v>4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183</v>
      </c>
      <c r="AT128" s="238" t="s">
        <v>179</v>
      </c>
      <c r="AU128" s="238" t="s">
        <v>83</v>
      </c>
      <c r="AY128" s="18" t="s">
        <v>176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183</v>
      </c>
      <c r="BM128" s="238" t="s">
        <v>183</v>
      </c>
    </row>
    <row r="129" s="12" customFormat="1" ht="25.92" customHeight="1">
      <c r="A129" s="12"/>
      <c r="B129" s="211"/>
      <c r="C129" s="212"/>
      <c r="D129" s="213" t="s">
        <v>75</v>
      </c>
      <c r="E129" s="214" t="s">
        <v>85</v>
      </c>
      <c r="F129" s="214" t="s">
        <v>2587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SUM(P130:P135)</f>
        <v>0</v>
      </c>
      <c r="Q129" s="219"/>
      <c r="R129" s="220">
        <f>SUM(R130:R135)</f>
        <v>0</v>
      </c>
      <c r="S129" s="219"/>
      <c r="T129" s="221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76</v>
      </c>
      <c r="AY129" s="222" t="s">
        <v>176</v>
      </c>
      <c r="BK129" s="224">
        <f>SUM(BK130:BK135)</f>
        <v>0</v>
      </c>
    </row>
    <row r="130" s="2" customFormat="1" ht="24.15" customHeight="1">
      <c r="A130" s="39"/>
      <c r="B130" s="40"/>
      <c r="C130" s="227" t="s">
        <v>177</v>
      </c>
      <c r="D130" s="227" t="s">
        <v>179</v>
      </c>
      <c r="E130" s="228" t="s">
        <v>2593</v>
      </c>
      <c r="F130" s="229" t="s">
        <v>2589</v>
      </c>
      <c r="G130" s="230" t="s">
        <v>252</v>
      </c>
      <c r="H130" s="231">
        <v>30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183</v>
      </c>
      <c r="AT130" s="238" t="s">
        <v>179</v>
      </c>
      <c r="AU130" s="238" t="s">
        <v>83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183</v>
      </c>
      <c r="BM130" s="238" t="s">
        <v>222</v>
      </c>
    </row>
    <row r="131" s="2" customFormat="1" ht="24.15" customHeight="1">
      <c r="A131" s="39"/>
      <c r="B131" s="40"/>
      <c r="C131" s="227" t="s">
        <v>183</v>
      </c>
      <c r="D131" s="227" t="s">
        <v>179</v>
      </c>
      <c r="E131" s="228" t="s">
        <v>2630</v>
      </c>
      <c r="F131" s="229" t="s">
        <v>2631</v>
      </c>
      <c r="G131" s="230" t="s">
        <v>252</v>
      </c>
      <c r="H131" s="231">
        <v>25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179</v>
      </c>
      <c r="AU131" s="238" t="s">
        <v>83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183</v>
      </c>
      <c r="BM131" s="238" t="s">
        <v>240</v>
      </c>
    </row>
    <row r="132" s="2" customFormat="1" ht="24.15" customHeight="1">
      <c r="A132" s="39"/>
      <c r="B132" s="40"/>
      <c r="C132" s="227" t="s">
        <v>210</v>
      </c>
      <c r="D132" s="227" t="s">
        <v>179</v>
      </c>
      <c r="E132" s="228" t="s">
        <v>2632</v>
      </c>
      <c r="F132" s="229" t="s">
        <v>2633</v>
      </c>
      <c r="G132" s="230" t="s">
        <v>252</v>
      </c>
      <c r="H132" s="231">
        <v>10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183</v>
      </c>
      <c r="AT132" s="238" t="s">
        <v>179</v>
      </c>
      <c r="AU132" s="238" t="s">
        <v>83</v>
      </c>
      <c r="AY132" s="18" t="s">
        <v>176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183</v>
      </c>
      <c r="BM132" s="238" t="s">
        <v>259</v>
      </c>
    </row>
    <row r="133" s="2" customFormat="1" ht="24.15" customHeight="1">
      <c r="A133" s="39"/>
      <c r="B133" s="40"/>
      <c r="C133" s="227" t="s">
        <v>222</v>
      </c>
      <c r="D133" s="227" t="s">
        <v>179</v>
      </c>
      <c r="E133" s="228" t="s">
        <v>2634</v>
      </c>
      <c r="F133" s="229" t="s">
        <v>2635</v>
      </c>
      <c r="G133" s="230" t="s">
        <v>252</v>
      </c>
      <c r="H133" s="231">
        <v>30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183</v>
      </c>
      <c r="AT133" s="238" t="s">
        <v>179</v>
      </c>
      <c r="AU133" s="238" t="s">
        <v>83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183</v>
      </c>
      <c r="BM133" s="238" t="s">
        <v>8</v>
      </c>
    </row>
    <row r="134" s="2" customFormat="1" ht="24.15" customHeight="1">
      <c r="A134" s="39"/>
      <c r="B134" s="40"/>
      <c r="C134" s="227" t="s">
        <v>201</v>
      </c>
      <c r="D134" s="227" t="s">
        <v>179</v>
      </c>
      <c r="E134" s="228" t="s">
        <v>2636</v>
      </c>
      <c r="F134" s="229" t="s">
        <v>2637</v>
      </c>
      <c r="G134" s="230" t="s">
        <v>252</v>
      </c>
      <c r="H134" s="231">
        <v>20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183</v>
      </c>
      <c r="AT134" s="238" t="s">
        <v>179</v>
      </c>
      <c r="AU134" s="238" t="s">
        <v>83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183</v>
      </c>
      <c r="BM134" s="238" t="s">
        <v>313</v>
      </c>
    </row>
    <row r="135" s="2" customFormat="1" ht="16.5" customHeight="1">
      <c r="A135" s="39"/>
      <c r="B135" s="40"/>
      <c r="C135" s="227" t="s">
        <v>240</v>
      </c>
      <c r="D135" s="227" t="s">
        <v>179</v>
      </c>
      <c r="E135" s="228" t="s">
        <v>2638</v>
      </c>
      <c r="F135" s="229" t="s">
        <v>2639</v>
      </c>
      <c r="G135" s="230" t="s">
        <v>252</v>
      </c>
      <c r="H135" s="231">
        <v>115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179</v>
      </c>
      <c r="AU135" s="238" t="s">
        <v>83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183</v>
      </c>
      <c r="BM135" s="238" t="s">
        <v>324</v>
      </c>
    </row>
    <row r="136" s="12" customFormat="1" ht="25.92" customHeight="1">
      <c r="A136" s="12"/>
      <c r="B136" s="211"/>
      <c r="C136" s="212"/>
      <c r="D136" s="213" t="s">
        <v>75</v>
      </c>
      <c r="E136" s="214" t="s">
        <v>177</v>
      </c>
      <c r="F136" s="214" t="s">
        <v>2592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SUM(P137:P138)</f>
        <v>0</v>
      </c>
      <c r="Q136" s="219"/>
      <c r="R136" s="220">
        <f>SUM(R137:R138)</f>
        <v>0</v>
      </c>
      <c r="S136" s="219"/>
      <c r="T136" s="221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83</v>
      </c>
      <c r="AT136" s="223" t="s">
        <v>75</v>
      </c>
      <c r="AU136" s="223" t="s">
        <v>76</v>
      </c>
      <c r="AY136" s="222" t="s">
        <v>176</v>
      </c>
      <c r="BK136" s="224">
        <f>SUM(BK137:BK138)</f>
        <v>0</v>
      </c>
    </row>
    <row r="137" s="2" customFormat="1" ht="24.15" customHeight="1">
      <c r="A137" s="39"/>
      <c r="B137" s="40"/>
      <c r="C137" s="227" t="s">
        <v>196</v>
      </c>
      <c r="D137" s="227" t="s">
        <v>179</v>
      </c>
      <c r="E137" s="228" t="s">
        <v>2596</v>
      </c>
      <c r="F137" s="229" t="s">
        <v>2640</v>
      </c>
      <c r="G137" s="230" t="s">
        <v>1528</v>
      </c>
      <c r="H137" s="231">
        <v>6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183</v>
      </c>
      <c r="AT137" s="238" t="s">
        <v>179</v>
      </c>
      <c r="AU137" s="238" t="s">
        <v>83</v>
      </c>
      <c r="AY137" s="18" t="s">
        <v>176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183</v>
      </c>
      <c r="BM137" s="238" t="s">
        <v>335</v>
      </c>
    </row>
    <row r="138" s="2" customFormat="1" ht="16.5" customHeight="1">
      <c r="A138" s="39"/>
      <c r="B138" s="40"/>
      <c r="C138" s="227" t="s">
        <v>259</v>
      </c>
      <c r="D138" s="227" t="s">
        <v>179</v>
      </c>
      <c r="E138" s="228" t="s">
        <v>2598</v>
      </c>
      <c r="F138" s="229" t="s">
        <v>2641</v>
      </c>
      <c r="G138" s="230" t="s">
        <v>1528</v>
      </c>
      <c r="H138" s="231">
        <v>2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183</v>
      </c>
      <c r="AT138" s="238" t="s">
        <v>179</v>
      </c>
      <c r="AU138" s="238" t="s">
        <v>83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183</v>
      </c>
      <c r="BM138" s="238" t="s">
        <v>348</v>
      </c>
    </row>
    <row r="139" s="12" customFormat="1" ht="25.92" customHeight="1">
      <c r="A139" s="12"/>
      <c r="B139" s="211"/>
      <c r="C139" s="212"/>
      <c r="D139" s="213" t="s">
        <v>75</v>
      </c>
      <c r="E139" s="214" t="s">
        <v>183</v>
      </c>
      <c r="F139" s="214" t="s">
        <v>2606</v>
      </c>
      <c r="G139" s="212"/>
      <c r="H139" s="212"/>
      <c r="I139" s="215"/>
      <c r="J139" s="216">
        <f>BK139</f>
        <v>0</v>
      </c>
      <c r="K139" s="212"/>
      <c r="L139" s="217"/>
      <c r="M139" s="218"/>
      <c r="N139" s="219"/>
      <c r="O139" s="219"/>
      <c r="P139" s="220">
        <f>SUM(P140:P145)</f>
        <v>0</v>
      </c>
      <c r="Q139" s="219"/>
      <c r="R139" s="220">
        <f>SUM(R140:R145)</f>
        <v>0</v>
      </c>
      <c r="S139" s="219"/>
      <c r="T139" s="221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83</v>
      </c>
      <c r="AT139" s="223" t="s">
        <v>75</v>
      </c>
      <c r="AU139" s="223" t="s">
        <v>76</v>
      </c>
      <c r="AY139" s="222" t="s">
        <v>176</v>
      </c>
      <c r="BK139" s="224">
        <f>SUM(BK140:BK145)</f>
        <v>0</v>
      </c>
    </row>
    <row r="140" s="2" customFormat="1" ht="16.5" customHeight="1">
      <c r="A140" s="39"/>
      <c r="B140" s="40"/>
      <c r="C140" s="227" t="s">
        <v>189</v>
      </c>
      <c r="D140" s="227" t="s">
        <v>179</v>
      </c>
      <c r="E140" s="228" t="s">
        <v>2607</v>
      </c>
      <c r="F140" s="229" t="s">
        <v>2642</v>
      </c>
      <c r="G140" s="230" t="s">
        <v>252</v>
      </c>
      <c r="H140" s="231">
        <v>30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183</v>
      </c>
      <c r="AT140" s="238" t="s">
        <v>179</v>
      </c>
      <c r="AU140" s="238" t="s">
        <v>83</v>
      </c>
      <c r="AY140" s="18" t="s">
        <v>176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183</v>
      </c>
      <c r="BM140" s="238" t="s">
        <v>376</v>
      </c>
    </row>
    <row r="141" s="2" customFormat="1" ht="16.5" customHeight="1">
      <c r="A141" s="39"/>
      <c r="B141" s="40"/>
      <c r="C141" s="227" t="s">
        <v>8</v>
      </c>
      <c r="D141" s="227" t="s">
        <v>179</v>
      </c>
      <c r="E141" s="228" t="s">
        <v>2609</v>
      </c>
      <c r="F141" s="229" t="s">
        <v>2643</v>
      </c>
      <c r="G141" s="230" t="s">
        <v>252</v>
      </c>
      <c r="H141" s="231">
        <v>25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179</v>
      </c>
      <c r="AU141" s="238" t="s">
        <v>83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183</v>
      </c>
      <c r="BM141" s="238" t="s">
        <v>391</v>
      </c>
    </row>
    <row r="142" s="2" customFormat="1" ht="16.5" customHeight="1">
      <c r="A142" s="39"/>
      <c r="B142" s="40"/>
      <c r="C142" s="227" t="s">
        <v>308</v>
      </c>
      <c r="D142" s="227" t="s">
        <v>179</v>
      </c>
      <c r="E142" s="228" t="s">
        <v>2644</v>
      </c>
      <c r="F142" s="229" t="s">
        <v>2645</v>
      </c>
      <c r="G142" s="230" t="s">
        <v>252</v>
      </c>
      <c r="H142" s="231">
        <v>10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183</v>
      </c>
      <c r="AT142" s="238" t="s">
        <v>179</v>
      </c>
      <c r="AU142" s="238" t="s">
        <v>83</v>
      </c>
      <c r="AY142" s="18" t="s">
        <v>176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183</v>
      </c>
      <c r="BM142" s="238" t="s">
        <v>433</v>
      </c>
    </row>
    <row r="143" s="2" customFormat="1" ht="16.5" customHeight="1">
      <c r="A143" s="39"/>
      <c r="B143" s="40"/>
      <c r="C143" s="227" t="s">
        <v>313</v>
      </c>
      <c r="D143" s="227" t="s">
        <v>179</v>
      </c>
      <c r="E143" s="228" t="s">
        <v>2646</v>
      </c>
      <c r="F143" s="229" t="s">
        <v>2647</v>
      </c>
      <c r="G143" s="230" t="s">
        <v>252</v>
      </c>
      <c r="H143" s="231">
        <v>30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183</v>
      </c>
      <c r="AT143" s="238" t="s">
        <v>179</v>
      </c>
      <c r="AU143" s="238" t="s">
        <v>83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183</v>
      </c>
      <c r="BM143" s="238" t="s">
        <v>498</v>
      </c>
    </row>
    <row r="144" s="2" customFormat="1" ht="16.5" customHeight="1">
      <c r="A144" s="39"/>
      <c r="B144" s="40"/>
      <c r="C144" s="227" t="s">
        <v>318</v>
      </c>
      <c r="D144" s="227" t="s">
        <v>179</v>
      </c>
      <c r="E144" s="228" t="s">
        <v>2648</v>
      </c>
      <c r="F144" s="229" t="s">
        <v>2649</v>
      </c>
      <c r="G144" s="230" t="s">
        <v>252</v>
      </c>
      <c r="H144" s="231">
        <v>20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183</v>
      </c>
      <c r="AT144" s="238" t="s">
        <v>179</v>
      </c>
      <c r="AU144" s="238" t="s">
        <v>83</v>
      </c>
      <c r="AY144" s="18" t="s">
        <v>176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183</v>
      </c>
      <c r="BM144" s="238" t="s">
        <v>518</v>
      </c>
    </row>
    <row r="145" s="2" customFormat="1" ht="16.5" customHeight="1">
      <c r="A145" s="39"/>
      <c r="B145" s="40"/>
      <c r="C145" s="227" t="s">
        <v>324</v>
      </c>
      <c r="D145" s="227" t="s">
        <v>179</v>
      </c>
      <c r="E145" s="228" t="s">
        <v>2650</v>
      </c>
      <c r="F145" s="229" t="s">
        <v>2651</v>
      </c>
      <c r="G145" s="230" t="s">
        <v>2652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183</v>
      </c>
      <c r="AT145" s="238" t="s">
        <v>179</v>
      </c>
      <c r="AU145" s="238" t="s">
        <v>83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183</v>
      </c>
      <c r="BM145" s="238" t="s">
        <v>540</v>
      </c>
    </row>
    <row r="146" s="12" customFormat="1" ht="25.92" customHeight="1">
      <c r="A146" s="12"/>
      <c r="B146" s="211"/>
      <c r="C146" s="212"/>
      <c r="D146" s="213" t="s">
        <v>75</v>
      </c>
      <c r="E146" s="214" t="s">
        <v>210</v>
      </c>
      <c r="F146" s="214" t="s">
        <v>2611</v>
      </c>
      <c r="G146" s="212"/>
      <c r="H146" s="212"/>
      <c r="I146" s="215"/>
      <c r="J146" s="216">
        <f>BK146</f>
        <v>0</v>
      </c>
      <c r="K146" s="212"/>
      <c r="L146" s="217"/>
      <c r="M146" s="218"/>
      <c r="N146" s="219"/>
      <c r="O146" s="219"/>
      <c r="P146" s="220">
        <f>SUM(P147:P153)</f>
        <v>0</v>
      </c>
      <c r="Q146" s="219"/>
      <c r="R146" s="220">
        <f>SUM(R147:R153)</f>
        <v>0</v>
      </c>
      <c r="S146" s="219"/>
      <c r="T146" s="221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83</v>
      </c>
      <c r="AT146" s="223" t="s">
        <v>75</v>
      </c>
      <c r="AU146" s="223" t="s">
        <v>76</v>
      </c>
      <c r="AY146" s="222" t="s">
        <v>176</v>
      </c>
      <c r="BK146" s="224">
        <f>SUM(BK147:BK153)</f>
        <v>0</v>
      </c>
    </row>
    <row r="147" s="2" customFormat="1" ht="16.5" customHeight="1">
      <c r="A147" s="39"/>
      <c r="B147" s="40"/>
      <c r="C147" s="227" t="s">
        <v>329</v>
      </c>
      <c r="D147" s="227" t="s">
        <v>179</v>
      </c>
      <c r="E147" s="228" t="s">
        <v>2612</v>
      </c>
      <c r="F147" s="229" t="s">
        <v>2613</v>
      </c>
      <c r="G147" s="230" t="s">
        <v>2614</v>
      </c>
      <c r="H147" s="231">
        <v>10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183</v>
      </c>
      <c r="AT147" s="238" t="s">
        <v>179</v>
      </c>
      <c r="AU147" s="238" t="s">
        <v>83</v>
      </c>
      <c r="AY147" s="18" t="s">
        <v>176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183</v>
      </c>
      <c r="BM147" s="238" t="s">
        <v>553</v>
      </c>
    </row>
    <row r="148" s="2" customFormat="1" ht="16.5" customHeight="1">
      <c r="A148" s="39"/>
      <c r="B148" s="40"/>
      <c r="C148" s="227" t="s">
        <v>335</v>
      </c>
      <c r="D148" s="227" t="s">
        <v>179</v>
      </c>
      <c r="E148" s="228" t="s">
        <v>2615</v>
      </c>
      <c r="F148" s="229" t="s">
        <v>2653</v>
      </c>
      <c r="G148" s="230" t="s">
        <v>1528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179</v>
      </c>
      <c r="AU148" s="238" t="s">
        <v>83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183</v>
      </c>
      <c r="BM148" s="238" t="s">
        <v>564</v>
      </c>
    </row>
    <row r="149" s="2" customFormat="1" ht="16.5" customHeight="1">
      <c r="A149" s="39"/>
      <c r="B149" s="40"/>
      <c r="C149" s="227" t="s">
        <v>340</v>
      </c>
      <c r="D149" s="227" t="s">
        <v>179</v>
      </c>
      <c r="E149" s="228" t="s">
        <v>2617</v>
      </c>
      <c r="F149" s="229" t="s">
        <v>2654</v>
      </c>
      <c r="G149" s="230" t="s">
        <v>1528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183</v>
      </c>
      <c r="AT149" s="238" t="s">
        <v>179</v>
      </c>
      <c r="AU149" s="238" t="s">
        <v>83</v>
      </c>
      <c r="AY149" s="18" t="s">
        <v>176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183</v>
      </c>
      <c r="BM149" s="238" t="s">
        <v>578</v>
      </c>
    </row>
    <row r="150" s="2" customFormat="1" ht="16.5" customHeight="1">
      <c r="A150" s="39"/>
      <c r="B150" s="40"/>
      <c r="C150" s="227" t="s">
        <v>348</v>
      </c>
      <c r="D150" s="227" t="s">
        <v>179</v>
      </c>
      <c r="E150" s="228" t="s">
        <v>2619</v>
      </c>
      <c r="F150" s="229" t="s">
        <v>2616</v>
      </c>
      <c r="G150" s="230" t="s">
        <v>2614</v>
      </c>
      <c r="H150" s="231">
        <v>2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179</v>
      </c>
      <c r="AU150" s="238" t="s">
        <v>83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183</v>
      </c>
      <c r="BM150" s="238" t="s">
        <v>589</v>
      </c>
    </row>
    <row r="151" s="2" customFormat="1" ht="16.5" customHeight="1">
      <c r="A151" s="39"/>
      <c r="B151" s="40"/>
      <c r="C151" s="227" t="s">
        <v>7</v>
      </c>
      <c r="D151" s="227" t="s">
        <v>179</v>
      </c>
      <c r="E151" s="228" t="s">
        <v>2621</v>
      </c>
      <c r="F151" s="229" t="s">
        <v>2618</v>
      </c>
      <c r="G151" s="230" t="s">
        <v>2614</v>
      </c>
      <c r="H151" s="231">
        <v>2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183</v>
      </c>
      <c r="AT151" s="238" t="s">
        <v>179</v>
      </c>
      <c r="AU151" s="238" t="s">
        <v>83</v>
      </c>
      <c r="AY151" s="18" t="s">
        <v>176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183</v>
      </c>
      <c r="BM151" s="238" t="s">
        <v>600</v>
      </c>
    </row>
    <row r="152" s="2" customFormat="1" ht="16.5" customHeight="1">
      <c r="A152" s="39"/>
      <c r="B152" s="40"/>
      <c r="C152" s="227" t="s">
        <v>376</v>
      </c>
      <c r="D152" s="227" t="s">
        <v>179</v>
      </c>
      <c r="E152" s="228" t="s">
        <v>2655</v>
      </c>
      <c r="F152" s="229" t="s">
        <v>2620</v>
      </c>
      <c r="G152" s="230" t="s">
        <v>2614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183</v>
      </c>
      <c r="AT152" s="238" t="s">
        <v>179</v>
      </c>
      <c r="AU152" s="238" t="s">
        <v>83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183</v>
      </c>
      <c r="BM152" s="238" t="s">
        <v>619</v>
      </c>
    </row>
    <row r="153" s="2" customFormat="1" ht="16.5" customHeight="1">
      <c r="A153" s="39"/>
      <c r="B153" s="40"/>
      <c r="C153" s="227" t="s">
        <v>384</v>
      </c>
      <c r="D153" s="227" t="s">
        <v>179</v>
      </c>
      <c r="E153" s="228" t="s">
        <v>2656</v>
      </c>
      <c r="F153" s="229" t="s">
        <v>2622</v>
      </c>
      <c r="G153" s="230" t="s">
        <v>234</v>
      </c>
      <c r="H153" s="231">
        <v>0.5</v>
      </c>
      <c r="I153" s="232"/>
      <c r="J153" s="233">
        <f>ROUND(I153*H153,2)</f>
        <v>0</v>
      </c>
      <c r="K153" s="229" t="s">
        <v>1</v>
      </c>
      <c r="L153" s="45"/>
      <c r="M153" s="309" t="s">
        <v>1</v>
      </c>
      <c r="N153" s="310" t="s">
        <v>41</v>
      </c>
      <c r="O153" s="303"/>
      <c r="P153" s="307">
        <f>O153*H153</f>
        <v>0</v>
      </c>
      <c r="Q153" s="307">
        <v>0</v>
      </c>
      <c r="R153" s="307">
        <f>Q153*H153</f>
        <v>0</v>
      </c>
      <c r="S153" s="307">
        <v>0</v>
      </c>
      <c r="T153" s="3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183</v>
      </c>
      <c r="AT153" s="238" t="s">
        <v>179</v>
      </c>
      <c r="AU153" s="238" t="s">
        <v>83</v>
      </c>
      <c r="AY153" s="18" t="s">
        <v>176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183</v>
      </c>
      <c r="BM153" s="238" t="s">
        <v>632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3hLBeFZdK7BWGX+gR1rW58L0skv3yJkBgqIcwl8GwEpsIP/tYNOMdHSxTNP5JUGV0PVuKRlJTERc3V1B3FrZzA==" hashValue="PGrEcyyj/ZedG1BInX5azMiODf4rBopmhKeB/wTZzceOEv+/JAjsOgCS0YE7uPRt1uWmbOrSVkCDqdegPqkjmg==" algorithmName="SHA-512" password="CC35"/>
  <autoFilter ref="C124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2657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Avuk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ROUND((SUM(BE122:BE148)),  2)</f>
        <v>0</v>
      </c>
      <c r="G35" s="39"/>
      <c r="H35" s="39"/>
      <c r="I35" s="165">
        <v>0.20999999999999999</v>
      </c>
      <c r="J35" s="164">
        <f>ROUND(((SUM(BE122:BE148))*I35),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ROUND((SUM(BF122:BF148)),  2)</f>
        <v>0</v>
      </c>
      <c r="G36" s="39"/>
      <c r="H36" s="39"/>
      <c r="I36" s="165">
        <v>0.12</v>
      </c>
      <c r="J36" s="164">
        <f>ROUND(((SUM(BF122:BF148))*I36),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ROUND((SUM(BG122:BG148)),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ROUND((SUM(BH122:BH148)),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ROUND((SUM(BI122:BI148)),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D1.01.4c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Avuk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2658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2659</v>
      </c>
      <c r="E100" s="192"/>
      <c r="F100" s="192"/>
      <c r="G100" s="192"/>
      <c r="H100" s="192"/>
      <c r="I100" s="192"/>
      <c r="J100" s="193">
        <f>J144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4" t="str">
        <f>E7</f>
        <v>OBJEKT E 1.PP+1.NP ETAPA 1 - stavební úpravy, Krajská zdravotní, a.s. – Nemocnice Děčín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125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126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D1.01.4c - Vzduchotechnika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Děčín</v>
      </c>
      <c r="G116" s="41"/>
      <c r="H116" s="41"/>
      <c r="I116" s="33" t="s">
        <v>22</v>
      </c>
      <c r="J116" s="80" t="str">
        <f>IF(J14="","",J14)</f>
        <v>24. 6. 2025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Krajská zdravotní, a.s., Ústí nad Labem</v>
      </c>
      <c r="G118" s="41"/>
      <c r="H118" s="41"/>
      <c r="I118" s="33" t="s">
        <v>30</v>
      </c>
      <c r="J118" s="37" t="str">
        <f>E23</f>
        <v>PENTA PROJEKT s.r.o., Jihlava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32</v>
      </c>
      <c r="J119" s="37" t="str">
        <f>E26</f>
        <v>Ing. Avuk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162</v>
      </c>
      <c r="D121" s="203" t="s">
        <v>61</v>
      </c>
      <c r="E121" s="203" t="s">
        <v>57</v>
      </c>
      <c r="F121" s="203" t="s">
        <v>58</v>
      </c>
      <c r="G121" s="203" t="s">
        <v>163</v>
      </c>
      <c r="H121" s="203" t="s">
        <v>164</v>
      </c>
      <c r="I121" s="203" t="s">
        <v>165</v>
      </c>
      <c r="J121" s="203" t="s">
        <v>131</v>
      </c>
      <c r="K121" s="204" t="s">
        <v>166</v>
      </c>
      <c r="L121" s="205"/>
      <c r="M121" s="101" t="s">
        <v>1</v>
      </c>
      <c r="N121" s="102" t="s">
        <v>40</v>
      </c>
      <c r="O121" s="102" t="s">
        <v>167</v>
      </c>
      <c r="P121" s="102" t="s">
        <v>168</v>
      </c>
      <c r="Q121" s="102" t="s">
        <v>169</v>
      </c>
      <c r="R121" s="102" t="s">
        <v>170</v>
      </c>
      <c r="S121" s="102" t="s">
        <v>171</v>
      </c>
      <c r="T121" s="103" t="s">
        <v>172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173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P123+P144</f>
        <v>0</v>
      </c>
      <c r="Q122" s="105"/>
      <c r="R122" s="208">
        <f>R123+R144</f>
        <v>0</v>
      </c>
      <c r="S122" s="105"/>
      <c r="T122" s="209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133</v>
      </c>
      <c r="BK122" s="210">
        <f>BK123+BK144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83</v>
      </c>
      <c r="F123" s="214" t="s">
        <v>2660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SUM(P124:P143)</f>
        <v>0</v>
      </c>
      <c r="Q123" s="219"/>
      <c r="R123" s="220">
        <f>SUM(R124:R143)</f>
        <v>0</v>
      </c>
      <c r="S123" s="219"/>
      <c r="T123" s="221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75</v>
      </c>
      <c r="AU123" s="223" t="s">
        <v>76</v>
      </c>
      <c r="AY123" s="222" t="s">
        <v>176</v>
      </c>
      <c r="BK123" s="224">
        <f>SUM(BK124:BK143)</f>
        <v>0</v>
      </c>
    </row>
    <row r="124" s="2" customFormat="1" ht="66.75" customHeight="1">
      <c r="A124" s="39"/>
      <c r="B124" s="40"/>
      <c r="C124" s="227" t="s">
        <v>83</v>
      </c>
      <c r="D124" s="227" t="s">
        <v>179</v>
      </c>
      <c r="E124" s="228" t="s">
        <v>2588</v>
      </c>
      <c r="F124" s="229" t="s">
        <v>2661</v>
      </c>
      <c r="G124" s="230" t="s">
        <v>1528</v>
      </c>
      <c r="H124" s="231">
        <v>1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183</v>
      </c>
      <c r="AT124" s="238" t="s">
        <v>179</v>
      </c>
      <c r="AU124" s="238" t="s">
        <v>83</v>
      </c>
      <c r="AY124" s="18" t="s">
        <v>176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183</v>
      </c>
      <c r="BM124" s="238" t="s">
        <v>85</v>
      </c>
    </row>
    <row r="125" s="13" customFormat="1">
      <c r="A125" s="13"/>
      <c r="B125" s="240"/>
      <c r="C125" s="241"/>
      <c r="D125" s="242" t="s">
        <v>185</v>
      </c>
      <c r="E125" s="243" t="s">
        <v>1</v>
      </c>
      <c r="F125" s="244" t="s">
        <v>2662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185</v>
      </c>
      <c r="AU125" s="250" t="s">
        <v>83</v>
      </c>
      <c r="AV125" s="13" t="s">
        <v>83</v>
      </c>
      <c r="AW125" s="13" t="s">
        <v>34</v>
      </c>
      <c r="AX125" s="13" t="s">
        <v>76</v>
      </c>
      <c r="AY125" s="250" t="s">
        <v>176</v>
      </c>
    </row>
    <row r="126" s="14" customFormat="1">
      <c r="A126" s="14"/>
      <c r="B126" s="251"/>
      <c r="C126" s="252"/>
      <c r="D126" s="242" t="s">
        <v>185</v>
      </c>
      <c r="E126" s="253" t="s">
        <v>1</v>
      </c>
      <c r="F126" s="254" t="s">
        <v>83</v>
      </c>
      <c r="G126" s="252"/>
      <c r="H126" s="255">
        <v>1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1" t="s">
        <v>185</v>
      </c>
      <c r="AU126" s="261" t="s">
        <v>83</v>
      </c>
      <c r="AV126" s="14" t="s">
        <v>85</v>
      </c>
      <c r="AW126" s="14" t="s">
        <v>34</v>
      </c>
      <c r="AX126" s="14" t="s">
        <v>83</v>
      </c>
      <c r="AY126" s="261" t="s">
        <v>176</v>
      </c>
    </row>
    <row r="127" s="2" customFormat="1" ht="16.5" customHeight="1">
      <c r="A127" s="39"/>
      <c r="B127" s="40"/>
      <c r="C127" s="227" t="s">
        <v>85</v>
      </c>
      <c r="D127" s="227" t="s">
        <v>179</v>
      </c>
      <c r="E127" s="228" t="s">
        <v>2590</v>
      </c>
      <c r="F127" s="229" t="s">
        <v>2663</v>
      </c>
      <c r="G127" s="230" t="s">
        <v>1528</v>
      </c>
      <c r="H127" s="231">
        <v>2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183</v>
      </c>
      <c r="AT127" s="238" t="s">
        <v>179</v>
      </c>
      <c r="AU127" s="238" t="s">
        <v>83</v>
      </c>
      <c r="AY127" s="18" t="s">
        <v>176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183</v>
      </c>
      <c r="BM127" s="238" t="s">
        <v>183</v>
      </c>
    </row>
    <row r="128" s="2" customFormat="1" ht="16.5" customHeight="1">
      <c r="A128" s="39"/>
      <c r="B128" s="40"/>
      <c r="C128" s="227" t="s">
        <v>177</v>
      </c>
      <c r="D128" s="227" t="s">
        <v>179</v>
      </c>
      <c r="E128" s="228" t="s">
        <v>2664</v>
      </c>
      <c r="F128" s="229" t="s">
        <v>2665</v>
      </c>
      <c r="G128" s="230" t="s">
        <v>1528</v>
      </c>
      <c r="H128" s="231">
        <v>2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183</v>
      </c>
      <c r="AT128" s="238" t="s">
        <v>179</v>
      </c>
      <c r="AU128" s="238" t="s">
        <v>83</v>
      </c>
      <c r="AY128" s="18" t="s">
        <v>176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183</v>
      </c>
      <c r="BM128" s="238" t="s">
        <v>222</v>
      </c>
    </row>
    <row r="129" s="2" customFormat="1" ht="16.5" customHeight="1">
      <c r="A129" s="39"/>
      <c r="B129" s="40"/>
      <c r="C129" s="227" t="s">
        <v>183</v>
      </c>
      <c r="D129" s="227" t="s">
        <v>179</v>
      </c>
      <c r="E129" s="228" t="s">
        <v>2666</v>
      </c>
      <c r="F129" s="229" t="s">
        <v>2667</v>
      </c>
      <c r="G129" s="230" t="s">
        <v>1528</v>
      </c>
      <c r="H129" s="231">
        <v>2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179</v>
      </c>
      <c r="AU129" s="238" t="s">
        <v>83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183</v>
      </c>
      <c r="BM129" s="238" t="s">
        <v>240</v>
      </c>
    </row>
    <row r="130" s="2" customFormat="1" ht="21.75" customHeight="1">
      <c r="A130" s="39"/>
      <c r="B130" s="40"/>
      <c r="C130" s="227" t="s">
        <v>210</v>
      </c>
      <c r="D130" s="227" t="s">
        <v>179</v>
      </c>
      <c r="E130" s="228" t="s">
        <v>2668</v>
      </c>
      <c r="F130" s="229" t="s">
        <v>2669</v>
      </c>
      <c r="G130" s="230" t="s">
        <v>1528</v>
      </c>
      <c r="H130" s="231">
        <v>13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183</v>
      </c>
      <c r="AT130" s="238" t="s">
        <v>179</v>
      </c>
      <c r="AU130" s="238" t="s">
        <v>83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183</v>
      </c>
      <c r="BM130" s="238" t="s">
        <v>259</v>
      </c>
    </row>
    <row r="131" s="2" customFormat="1" ht="21.75" customHeight="1">
      <c r="A131" s="39"/>
      <c r="B131" s="40"/>
      <c r="C131" s="227" t="s">
        <v>222</v>
      </c>
      <c r="D131" s="227" t="s">
        <v>179</v>
      </c>
      <c r="E131" s="228" t="s">
        <v>2670</v>
      </c>
      <c r="F131" s="229" t="s">
        <v>2671</v>
      </c>
      <c r="G131" s="230" t="s">
        <v>1528</v>
      </c>
      <c r="H131" s="231">
        <v>4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179</v>
      </c>
      <c r="AU131" s="238" t="s">
        <v>83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183</v>
      </c>
      <c r="BM131" s="238" t="s">
        <v>8</v>
      </c>
    </row>
    <row r="132" s="2" customFormat="1" ht="21.75" customHeight="1">
      <c r="A132" s="39"/>
      <c r="B132" s="40"/>
      <c r="C132" s="227" t="s">
        <v>201</v>
      </c>
      <c r="D132" s="227" t="s">
        <v>179</v>
      </c>
      <c r="E132" s="228" t="s">
        <v>2672</v>
      </c>
      <c r="F132" s="229" t="s">
        <v>2673</v>
      </c>
      <c r="G132" s="230" t="s">
        <v>1528</v>
      </c>
      <c r="H132" s="231">
        <v>2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183</v>
      </c>
      <c r="AT132" s="238" t="s">
        <v>179</v>
      </c>
      <c r="AU132" s="238" t="s">
        <v>83</v>
      </c>
      <c r="AY132" s="18" t="s">
        <v>176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183</v>
      </c>
      <c r="BM132" s="238" t="s">
        <v>313</v>
      </c>
    </row>
    <row r="133" s="2" customFormat="1" ht="33" customHeight="1">
      <c r="A133" s="39"/>
      <c r="B133" s="40"/>
      <c r="C133" s="227" t="s">
        <v>240</v>
      </c>
      <c r="D133" s="227" t="s">
        <v>179</v>
      </c>
      <c r="E133" s="228" t="s">
        <v>2674</v>
      </c>
      <c r="F133" s="229" t="s">
        <v>2675</v>
      </c>
      <c r="G133" s="230" t="s">
        <v>1528</v>
      </c>
      <c r="H133" s="231">
        <v>6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183</v>
      </c>
      <c r="AT133" s="238" t="s">
        <v>179</v>
      </c>
      <c r="AU133" s="238" t="s">
        <v>83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183</v>
      </c>
      <c r="BM133" s="238" t="s">
        <v>324</v>
      </c>
    </row>
    <row r="134" s="2" customFormat="1" ht="21.75" customHeight="1">
      <c r="A134" s="39"/>
      <c r="B134" s="40"/>
      <c r="C134" s="227" t="s">
        <v>196</v>
      </c>
      <c r="D134" s="227" t="s">
        <v>179</v>
      </c>
      <c r="E134" s="228" t="s">
        <v>2676</v>
      </c>
      <c r="F134" s="229" t="s">
        <v>2677</v>
      </c>
      <c r="G134" s="230" t="s">
        <v>252</v>
      </c>
      <c r="H134" s="231">
        <v>60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183</v>
      </c>
      <c r="AT134" s="238" t="s">
        <v>179</v>
      </c>
      <c r="AU134" s="238" t="s">
        <v>83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183</v>
      </c>
      <c r="BM134" s="238" t="s">
        <v>335</v>
      </c>
    </row>
    <row r="135" s="2" customFormat="1" ht="21.75" customHeight="1">
      <c r="A135" s="39"/>
      <c r="B135" s="40"/>
      <c r="C135" s="227" t="s">
        <v>259</v>
      </c>
      <c r="D135" s="227" t="s">
        <v>179</v>
      </c>
      <c r="E135" s="228" t="s">
        <v>2678</v>
      </c>
      <c r="F135" s="229" t="s">
        <v>2679</v>
      </c>
      <c r="G135" s="230" t="s">
        <v>252</v>
      </c>
      <c r="H135" s="231">
        <v>15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179</v>
      </c>
      <c r="AU135" s="238" t="s">
        <v>83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183</v>
      </c>
      <c r="BM135" s="238" t="s">
        <v>348</v>
      </c>
    </row>
    <row r="136" s="2" customFormat="1" ht="21.75" customHeight="1">
      <c r="A136" s="39"/>
      <c r="B136" s="40"/>
      <c r="C136" s="227" t="s">
        <v>189</v>
      </c>
      <c r="D136" s="227" t="s">
        <v>179</v>
      </c>
      <c r="E136" s="228" t="s">
        <v>2680</v>
      </c>
      <c r="F136" s="229" t="s">
        <v>2681</v>
      </c>
      <c r="G136" s="230" t="s">
        <v>252</v>
      </c>
      <c r="H136" s="231">
        <v>15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183</v>
      </c>
      <c r="AT136" s="238" t="s">
        <v>179</v>
      </c>
      <c r="AU136" s="238" t="s">
        <v>83</v>
      </c>
      <c r="AY136" s="18" t="s">
        <v>176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183</v>
      </c>
      <c r="BM136" s="238" t="s">
        <v>376</v>
      </c>
    </row>
    <row r="137" s="2" customFormat="1" ht="21.75" customHeight="1">
      <c r="A137" s="39"/>
      <c r="B137" s="40"/>
      <c r="C137" s="227" t="s">
        <v>8</v>
      </c>
      <c r="D137" s="227" t="s">
        <v>179</v>
      </c>
      <c r="E137" s="228" t="s">
        <v>2682</v>
      </c>
      <c r="F137" s="229" t="s">
        <v>2683</v>
      </c>
      <c r="G137" s="230" t="s">
        <v>252</v>
      </c>
      <c r="H137" s="231">
        <v>25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183</v>
      </c>
      <c r="AT137" s="238" t="s">
        <v>179</v>
      </c>
      <c r="AU137" s="238" t="s">
        <v>83</v>
      </c>
      <c r="AY137" s="18" t="s">
        <v>176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183</v>
      </c>
      <c r="BM137" s="238" t="s">
        <v>498</v>
      </c>
    </row>
    <row r="138" s="2" customFormat="1" ht="24.15" customHeight="1">
      <c r="A138" s="39"/>
      <c r="B138" s="40"/>
      <c r="C138" s="227" t="s">
        <v>308</v>
      </c>
      <c r="D138" s="227" t="s">
        <v>179</v>
      </c>
      <c r="E138" s="228" t="s">
        <v>2684</v>
      </c>
      <c r="F138" s="229" t="s">
        <v>2685</v>
      </c>
      <c r="G138" s="230" t="s">
        <v>252</v>
      </c>
      <c r="H138" s="231">
        <v>30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183</v>
      </c>
      <c r="AT138" s="238" t="s">
        <v>179</v>
      </c>
      <c r="AU138" s="238" t="s">
        <v>83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183</v>
      </c>
      <c r="BM138" s="238" t="s">
        <v>391</v>
      </c>
    </row>
    <row r="139" s="2" customFormat="1" ht="24.15" customHeight="1">
      <c r="A139" s="39"/>
      <c r="B139" s="40"/>
      <c r="C139" s="227" t="s">
        <v>313</v>
      </c>
      <c r="D139" s="227" t="s">
        <v>179</v>
      </c>
      <c r="E139" s="228" t="s">
        <v>2686</v>
      </c>
      <c r="F139" s="229" t="s">
        <v>2687</v>
      </c>
      <c r="G139" s="230" t="s">
        <v>252</v>
      </c>
      <c r="H139" s="231">
        <v>30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183</v>
      </c>
      <c r="AT139" s="238" t="s">
        <v>179</v>
      </c>
      <c r="AU139" s="238" t="s">
        <v>83</v>
      </c>
      <c r="AY139" s="18" t="s">
        <v>176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183</v>
      </c>
      <c r="BM139" s="238" t="s">
        <v>433</v>
      </c>
    </row>
    <row r="140" s="2" customFormat="1" ht="16.5" customHeight="1">
      <c r="A140" s="39"/>
      <c r="B140" s="40"/>
      <c r="C140" s="227" t="s">
        <v>318</v>
      </c>
      <c r="D140" s="227" t="s">
        <v>179</v>
      </c>
      <c r="E140" s="228" t="s">
        <v>2688</v>
      </c>
      <c r="F140" s="229" t="s">
        <v>2689</v>
      </c>
      <c r="G140" s="230" t="s">
        <v>1528</v>
      </c>
      <c r="H140" s="231">
        <v>2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183</v>
      </c>
      <c r="AT140" s="238" t="s">
        <v>179</v>
      </c>
      <c r="AU140" s="238" t="s">
        <v>83</v>
      </c>
      <c r="AY140" s="18" t="s">
        <v>176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183</v>
      </c>
      <c r="BM140" s="238" t="s">
        <v>518</v>
      </c>
    </row>
    <row r="141" s="2" customFormat="1" ht="24.15" customHeight="1">
      <c r="A141" s="39"/>
      <c r="B141" s="40"/>
      <c r="C141" s="227" t="s">
        <v>324</v>
      </c>
      <c r="D141" s="227" t="s">
        <v>179</v>
      </c>
      <c r="E141" s="228" t="s">
        <v>2690</v>
      </c>
      <c r="F141" s="229" t="s">
        <v>2691</v>
      </c>
      <c r="G141" s="230" t="s">
        <v>243</v>
      </c>
      <c r="H141" s="231">
        <v>18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179</v>
      </c>
      <c r="AU141" s="238" t="s">
        <v>83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183</v>
      </c>
      <c r="BM141" s="238" t="s">
        <v>540</v>
      </c>
    </row>
    <row r="142" s="2" customFormat="1" ht="16.5" customHeight="1">
      <c r="A142" s="39"/>
      <c r="B142" s="40"/>
      <c r="C142" s="227" t="s">
        <v>329</v>
      </c>
      <c r="D142" s="227" t="s">
        <v>179</v>
      </c>
      <c r="E142" s="228" t="s">
        <v>2692</v>
      </c>
      <c r="F142" s="229" t="s">
        <v>2693</v>
      </c>
      <c r="G142" s="230" t="s">
        <v>1528</v>
      </c>
      <c r="H142" s="231">
        <v>15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183</v>
      </c>
      <c r="AT142" s="238" t="s">
        <v>179</v>
      </c>
      <c r="AU142" s="238" t="s">
        <v>83</v>
      </c>
      <c r="AY142" s="18" t="s">
        <v>176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183</v>
      </c>
      <c r="BM142" s="238" t="s">
        <v>553</v>
      </c>
    </row>
    <row r="143" s="2" customFormat="1" ht="16.5" customHeight="1">
      <c r="A143" s="39"/>
      <c r="B143" s="40"/>
      <c r="C143" s="227" t="s">
        <v>335</v>
      </c>
      <c r="D143" s="227" t="s">
        <v>179</v>
      </c>
      <c r="E143" s="228" t="s">
        <v>2694</v>
      </c>
      <c r="F143" s="229" t="s">
        <v>2695</v>
      </c>
      <c r="G143" s="230" t="s">
        <v>662</v>
      </c>
      <c r="H143" s="231">
        <v>30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183</v>
      </c>
      <c r="AT143" s="238" t="s">
        <v>179</v>
      </c>
      <c r="AU143" s="238" t="s">
        <v>83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183</v>
      </c>
      <c r="BM143" s="238" t="s">
        <v>564</v>
      </c>
    </row>
    <row r="144" s="12" customFormat="1" ht="25.92" customHeight="1">
      <c r="A144" s="12"/>
      <c r="B144" s="211"/>
      <c r="C144" s="212"/>
      <c r="D144" s="213" t="s">
        <v>75</v>
      </c>
      <c r="E144" s="214" t="s">
        <v>85</v>
      </c>
      <c r="F144" s="214" t="s">
        <v>2611</v>
      </c>
      <c r="G144" s="212"/>
      <c r="H144" s="212"/>
      <c r="I144" s="215"/>
      <c r="J144" s="216">
        <f>BK144</f>
        <v>0</v>
      </c>
      <c r="K144" s="212"/>
      <c r="L144" s="217"/>
      <c r="M144" s="218"/>
      <c r="N144" s="219"/>
      <c r="O144" s="219"/>
      <c r="P144" s="220">
        <f>SUM(P145:P148)</f>
        <v>0</v>
      </c>
      <c r="Q144" s="219"/>
      <c r="R144" s="220">
        <f>SUM(R145:R148)</f>
        <v>0</v>
      </c>
      <c r="S144" s="219"/>
      <c r="T144" s="22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83</v>
      </c>
      <c r="AT144" s="223" t="s">
        <v>75</v>
      </c>
      <c r="AU144" s="223" t="s">
        <v>76</v>
      </c>
      <c r="AY144" s="222" t="s">
        <v>176</v>
      </c>
      <c r="BK144" s="224">
        <f>SUM(BK145:BK148)</f>
        <v>0</v>
      </c>
    </row>
    <row r="145" s="2" customFormat="1" ht="16.5" customHeight="1">
      <c r="A145" s="39"/>
      <c r="B145" s="40"/>
      <c r="C145" s="227" t="s">
        <v>340</v>
      </c>
      <c r="D145" s="227" t="s">
        <v>179</v>
      </c>
      <c r="E145" s="228" t="s">
        <v>2593</v>
      </c>
      <c r="F145" s="229" t="s">
        <v>2696</v>
      </c>
      <c r="G145" s="230" t="s">
        <v>2614</v>
      </c>
      <c r="H145" s="231">
        <v>8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183</v>
      </c>
      <c r="AT145" s="238" t="s">
        <v>179</v>
      </c>
      <c r="AU145" s="238" t="s">
        <v>83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183</v>
      </c>
      <c r="BM145" s="238" t="s">
        <v>578</v>
      </c>
    </row>
    <row r="146" s="2" customFormat="1" ht="16.5" customHeight="1">
      <c r="A146" s="39"/>
      <c r="B146" s="40"/>
      <c r="C146" s="227" t="s">
        <v>348</v>
      </c>
      <c r="D146" s="227" t="s">
        <v>179</v>
      </c>
      <c r="E146" s="228" t="s">
        <v>2630</v>
      </c>
      <c r="F146" s="229" t="s">
        <v>2697</v>
      </c>
      <c r="G146" s="230" t="s">
        <v>234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183</v>
      </c>
      <c r="AT146" s="238" t="s">
        <v>179</v>
      </c>
      <c r="AU146" s="238" t="s">
        <v>83</v>
      </c>
      <c r="AY146" s="18" t="s">
        <v>176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183</v>
      </c>
      <c r="BM146" s="238" t="s">
        <v>589</v>
      </c>
    </row>
    <row r="147" s="2" customFormat="1" ht="16.5" customHeight="1">
      <c r="A147" s="39"/>
      <c r="B147" s="40"/>
      <c r="C147" s="227" t="s">
        <v>7</v>
      </c>
      <c r="D147" s="227" t="s">
        <v>179</v>
      </c>
      <c r="E147" s="228" t="s">
        <v>2632</v>
      </c>
      <c r="F147" s="229" t="s">
        <v>2698</v>
      </c>
      <c r="G147" s="230" t="s">
        <v>2614</v>
      </c>
      <c r="H147" s="231">
        <v>12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183</v>
      </c>
      <c r="AT147" s="238" t="s">
        <v>179</v>
      </c>
      <c r="AU147" s="238" t="s">
        <v>83</v>
      </c>
      <c r="AY147" s="18" t="s">
        <v>176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183</v>
      </c>
      <c r="BM147" s="238" t="s">
        <v>600</v>
      </c>
    </row>
    <row r="148" s="2" customFormat="1" ht="16.5" customHeight="1">
      <c r="A148" s="39"/>
      <c r="B148" s="40"/>
      <c r="C148" s="227" t="s">
        <v>376</v>
      </c>
      <c r="D148" s="227" t="s">
        <v>179</v>
      </c>
      <c r="E148" s="228" t="s">
        <v>2634</v>
      </c>
      <c r="F148" s="229" t="s">
        <v>2699</v>
      </c>
      <c r="G148" s="230" t="s">
        <v>2614</v>
      </c>
      <c r="H148" s="231">
        <v>4</v>
      </c>
      <c r="I148" s="232"/>
      <c r="J148" s="233">
        <f>ROUND(I148*H148,2)</f>
        <v>0</v>
      </c>
      <c r="K148" s="229" t="s">
        <v>1</v>
      </c>
      <c r="L148" s="45"/>
      <c r="M148" s="309" t="s">
        <v>1</v>
      </c>
      <c r="N148" s="310" t="s">
        <v>41</v>
      </c>
      <c r="O148" s="303"/>
      <c r="P148" s="307">
        <f>O148*H148</f>
        <v>0</v>
      </c>
      <c r="Q148" s="307">
        <v>0</v>
      </c>
      <c r="R148" s="307">
        <f>Q148*H148</f>
        <v>0</v>
      </c>
      <c r="S148" s="307">
        <v>0</v>
      </c>
      <c r="T148" s="3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179</v>
      </c>
      <c r="AU148" s="238" t="s">
        <v>83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183</v>
      </c>
      <c r="BM148" s="238" t="s">
        <v>619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tmEYjXGFjUJErlKDNwyJCMCNToU7Q5vQFd/mjn0m0cGq3cdc9avCVd5SP1AP/CrDL0pjCKxIPXQmI8UB35WBqQ==" hashValue="eaEqF3GhiilS2XkljSL4rDhczJ666y9i74uoFealN7QYyMxFOUpSlhB6lRs9LYObTxrsqHaXRjBN6TTiyIr7ug==" algorithmName="SHA-512" password="CC35"/>
  <autoFilter ref="C121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2700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Avuk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ROUND((SUM(BE125:BE165)),  2)</f>
        <v>0</v>
      </c>
      <c r="G35" s="39"/>
      <c r="H35" s="39"/>
      <c r="I35" s="165">
        <v>0.20999999999999999</v>
      </c>
      <c r="J35" s="164">
        <f>ROUND(((SUM(BE125:BE165))*I35),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ROUND((SUM(BF125:BF165)),  2)</f>
        <v>0</v>
      </c>
      <c r="G36" s="39"/>
      <c r="H36" s="39"/>
      <c r="I36" s="165">
        <v>0.12</v>
      </c>
      <c r="J36" s="164">
        <f>ROUND(((SUM(BF125:BF165))*I36),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ROUND((SUM(BG125:BG165)),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ROUND((SUM(BH125:BH165)),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ROUND((SUM(BI125:BI165)),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D1.01.4d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Avuk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2701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2702</v>
      </c>
      <c r="E100" s="192"/>
      <c r="F100" s="192"/>
      <c r="G100" s="192"/>
      <c r="H100" s="192"/>
      <c r="I100" s="192"/>
      <c r="J100" s="193">
        <f>J132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2703</v>
      </c>
      <c r="E101" s="192"/>
      <c r="F101" s="192"/>
      <c r="G101" s="192"/>
      <c r="H101" s="192"/>
      <c r="I101" s="192"/>
      <c r="J101" s="193">
        <f>J144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2704</v>
      </c>
      <c r="E102" s="192"/>
      <c r="F102" s="192"/>
      <c r="G102" s="192"/>
      <c r="H102" s="192"/>
      <c r="I102" s="192"/>
      <c r="J102" s="193">
        <f>J146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2705</v>
      </c>
      <c r="E103" s="192"/>
      <c r="F103" s="192"/>
      <c r="G103" s="192"/>
      <c r="H103" s="192"/>
      <c r="I103" s="192"/>
      <c r="J103" s="193">
        <f>J157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OBJEKT E 1.PP+1.NP ETAPA 1 - stavební úpravy, Krajská zdravotní, a.s. – Nemocnice Děčín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D1.01.4d - Měření a regulace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Děčín</v>
      </c>
      <c r="G119" s="41"/>
      <c r="H119" s="41"/>
      <c r="I119" s="33" t="s">
        <v>22</v>
      </c>
      <c r="J119" s="80" t="str">
        <f>IF(J14="","",J14)</f>
        <v>24. 6. 2025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Krajská zdravotní, a.s., Ústí nad Labem</v>
      </c>
      <c r="G121" s="41"/>
      <c r="H121" s="41"/>
      <c r="I121" s="33" t="s">
        <v>30</v>
      </c>
      <c r="J121" s="37" t="str">
        <f>E23</f>
        <v>PENTA PROJEKT s.r.o., Jihlava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>Ing. Avuk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162</v>
      </c>
      <c r="D124" s="203" t="s">
        <v>61</v>
      </c>
      <c r="E124" s="203" t="s">
        <v>57</v>
      </c>
      <c r="F124" s="203" t="s">
        <v>58</v>
      </c>
      <c r="G124" s="203" t="s">
        <v>163</v>
      </c>
      <c r="H124" s="203" t="s">
        <v>164</v>
      </c>
      <c r="I124" s="203" t="s">
        <v>165</v>
      </c>
      <c r="J124" s="203" t="s">
        <v>131</v>
      </c>
      <c r="K124" s="204" t="s">
        <v>166</v>
      </c>
      <c r="L124" s="205"/>
      <c r="M124" s="101" t="s">
        <v>1</v>
      </c>
      <c r="N124" s="102" t="s">
        <v>40</v>
      </c>
      <c r="O124" s="102" t="s">
        <v>167</v>
      </c>
      <c r="P124" s="102" t="s">
        <v>168</v>
      </c>
      <c r="Q124" s="102" t="s">
        <v>169</v>
      </c>
      <c r="R124" s="102" t="s">
        <v>170</v>
      </c>
      <c r="S124" s="102" t="s">
        <v>171</v>
      </c>
      <c r="T124" s="103" t="s">
        <v>172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173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P126+P132+P144+P146+P157</f>
        <v>0</v>
      </c>
      <c r="Q125" s="105"/>
      <c r="R125" s="208">
        <f>R126+R132+R144+R146+R157</f>
        <v>0</v>
      </c>
      <c r="S125" s="105"/>
      <c r="T125" s="209">
        <f>T126+T132+T144+T146+T157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133</v>
      </c>
      <c r="BK125" s="210">
        <f>BK126+BK132+BK144+BK146+BK157</f>
        <v>0</v>
      </c>
    </row>
    <row r="126" s="12" customFormat="1" ht="25.92" customHeight="1">
      <c r="A126" s="12"/>
      <c r="B126" s="211"/>
      <c r="C126" s="212"/>
      <c r="D126" s="213" t="s">
        <v>75</v>
      </c>
      <c r="E126" s="214" t="s">
        <v>2706</v>
      </c>
      <c r="F126" s="214" t="s">
        <v>2707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SUM(P127:P131)</f>
        <v>0</v>
      </c>
      <c r="Q126" s="219"/>
      <c r="R126" s="220">
        <f>SUM(R127:R131)</f>
        <v>0</v>
      </c>
      <c r="S126" s="219"/>
      <c r="T126" s="221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76</v>
      </c>
      <c r="AY126" s="222" t="s">
        <v>176</v>
      </c>
      <c r="BK126" s="224">
        <f>SUM(BK127:BK131)</f>
        <v>0</v>
      </c>
    </row>
    <row r="127" s="2" customFormat="1" ht="21.75" customHeight="1">
      <c r="A127" s="39"/>
      <c r="B127" s="40"/>
      <c r="C127" s="227" t="s">
        <v>83</v>
      </c>
      <c r="D127" s="227" t="s">
        <v>179</v>
      </c>
      <c r="E127" s="228" t="s">
        <v>2708</v>
      </c>
      <c r="F127" s="229" t="s">
        <v>2709</v>
      </c>
      <c r="G127" s="230" t="s">
        <v>1528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183</v>
      </c>
      <c r="AT127" s="238" t="s">
        <v>179</v>
      </c>
      <c r="AU127" s="238" t="s">
        <v>83</v>
      </c>
      <c r="AY127" s="18" t="s">
        <v>176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183</v>
      </c>
      <c r="BM127" s="238" t="s">
        <v>85</v>
      </c>
    </row>
    <row r="128" s="2" customFormat="1" ht="16.5" customHeight="1">
      <c r="A128" s="39"/>
      <c r="B128" s="40"/>
      <c r="C128" s="227" t="s">
        <v>85</v>
      </c>
      <c r="D128" s="227" t="s">
        <v>179</v>
      </c>
      <c r="E128" s="228" t="s">
        <v>2710</v>
      </c>
      <c r="F128" s="229" t="s">
        <v>2711</v>
      </c>
      <c r="G128" s="230" t="s">
        <v>1528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183</v>
      </c>
      <c r="AT128" s="238" t="s">
        <v>179</v>
      </c>
      <c r="AU128" s="238" t="s">
        <v>83</v>
      </c>
      <c r="AY128" s="18" t="s">
        <v>176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183</v>
      </c>
      <c r="BM128" s="238" t="s">
        <v>183</v>
      </c>
    </row>
    <row r="129" s="2" customFormat="1" ht="16.5" customHeight="1">
      <c r="A129" s="39"/>
      <c r="B129" s="40"/>
      <c r="C129" s="227" t="s">
        <v>177</v>
      </c>
      <c r="D129" s="227" t="s">
        <v>179</v>
      </c>
      <c r="E129" s="228" t="s">
        <v>2712</v>
      </c>
      <c r="F129" s="229" t="s">
        <v>2713</v>
      </c>
      <c r="G129" s="230" t="s">
        <v>1528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179</v>
      </c>
      <c r="AU129" s="238" t="s">
        <v>83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183</v>
      </c>
      <c r="BM129" s="238" t="s">
        <v>222</v>
      </c>
    </row>
    <row r="130" s="2" customFormat="1" ht="16.5" customHeight="1">
      <c r="A130" s="39"/>
      <c r="B130" s="40"/>
      <c r="C130" s="227" t="s">
        <v>183</v>
      </c>
      <c r="D130" s="227" t="s">
        <v>179</v>
      </c>
      <c r="E130" s="228" t="s">
        <v>2714</v>
      </c>
      <c r="F130" s="229" t="s">
        <v>2715</v>
      </c>
      <c r="G130" s="230" t="s">
        <v>1528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183</v>
      </c>
      <c r="AT130" s="238" t="s">
        <v>179</v>
      </c>
      <c r="AU130" s="238" t="s">
        <v>83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183</v>
      </c>
      <c r="BM130" s="238" t="s">
        <v>240</v>
      </c>
    </row>
    <row r="131" s="2" customFormat="1" ht="16.5" customHeight="1">
      <c r="A131" s="39"/>
      <c r="B131" s="40"/>
      <c r="C131" s="227" t="s">
        <v>210</v>
      </c>
      <c r="D131" s="227" t="s">
        <v>179</v>
      </c>
      <c r="E131" s="228" t="s">
        <v>2716</v>
      </c>
      <c r="F131" s="229" t="s">
        <v>2717</v>
      </c>
      <c r="G131" s="230" t="s">
        <v>1528</v>
      </c>
      <c r="H131" s="231">
        <v>31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179</v>
      </c>
      <c r="AU131" s="238" t="s">
        <v>83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183</v>
      </c>
      <c r="BM131" s="238" t="s">
        <v>259</v>
      </c>
    </row>
    <row r="132" s="12" customFormat="1" ht="25.92" customHeight="1">
      <c r="A132" s="12"/>
      <c r="B132" s="211"/>
      <c r="C132" s="212"/>
      <c r="D132" s="213" t="s">
        <v>75</v>
      </c>
      <c r="E132" s="214" t="s">
        <v>2718</v>
      </c>
      <c r="F132" s="214" t="s">
        <v>2719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SUM(P133:P143)</f>
        <v>0</v>
      </c>
      <c r="Q132" s="219"/>
      <c r="R132" s="220">
        <f>SUM(R133:R143)</f>
        <v>0</v>
      </c>
      <c r="S132" s="219"/>
      <c r="T132" s="221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83</v>
      </c>
      <c r="AT132" s="223" t="s">
        <v>75</v>
      </c>
      <c r="AU132" s="223" t="s">
        <v>76</v>
      </c>
      <c r="AY132" s="222" t="s">
        <v>176</v>
      </c>
      <c r="BK132" s="224">
        <f>SUM(BK133:BK143)</f>
        <v>0</v>
      </c>
    </row>
    <row r="133" s="2" customFormat="1" ht="16.5" customHeight="1">
      <c r="A133" s="39"/>
      <c r="B133" s="40"/>
      <c r="C133" s="227" t="s">
        <v>222</v>
      </c>
      <c r="D133" s="227" t="s">
        <v>179</v>
      </c>
      <c r="E133" s="228" t="s">
        <v>2720</v>
      </c>
      <c r="F133" s="229" t="s">
        <v>2721</v>
      </c>
      <c r="G133" s="230" t="s">
        <v>1528</v>
      </c>
      <c r="H133" s="231">
        <v>4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183</v>
      </c>
      <c r="AT133" s="238" t="s">
        <v>179</v>
      </c>
      <c r="AU133" s="238" t="s">
        <v>83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183</v>
      </c>
      <c r="BM133" s="238" t="s">
        <v>8</v>
      </c>
    </row>
    <row r="134" s="2" customFormat="1" ht="16.5" customHeight="1">
      <c r="A134" s="39"/>
      <c r="B134" s="40"/>
      <c r="C134" s="227" t="s">
        <v>201</v>
      </c>
      <c r="D134" s="227" t="s">
        <v>179</v>
      </c>
      <c r="E134" s="228" t="s">
        <v>2722</v>
      </c>
      <c r="F134" s="229" t="s">
        <v>2723</v>
      </c>
      <c r="G134" s="230" t="s">
        <v>1528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183</v>
      </c>
      <c r="AT134" s="238" t="s">
        <v>179</v>
      </c>
      <c r="AU134" s="238" t="s">
        <v>83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183</v>
      </c>
      <c r="BM134" s="238" t="s">
        <v>313</v>
      </c>
    </row>
    <row r="135" s="2" customFormat="1" ht="16.5" customHeight="1">
      <c r="A135" s="39"/>
      <c r="B135" s="40"/>
      <c r="C135" s="227" t="s">
        <v>240</v>
      </c>
      <c r="D135" s="227" t="s">
        <v>179</v>
      </c>
      <c r="E135" s="228" t="s">
        <v>2724</v>
      </c>
      <c r="F135" s="229" t="s">
        <v>2725</v>
      </c>
      <c r="G135" s="230" t="s">
        <v>1528</v>
      </c>
      <c r="H135" s="231">
        <v>3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179</v>
      </c>
      <c r="AU135" s="238" t="s">
        <v>83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183</v>
      </c>
      <c r="BM135" s="238" t="s">
        <v>324</v>
      </c>
    </row>
    <row r="136" s="2" customFormat="1" ht="24.15" customHeight="1">
      <c r="A136" s="39"/>
      <c r="B136" s="40"/>
      <c r="C136" s="227" t="s">
        <v>196</v>
      </c>
      <c r="D136" s="227" t="s">
        <v>179</v>
      </c>
      <c r="E136" s="228" t="s">
        <v>2726</v>
      </c>
      <c r="F136" s="229" t="s">
        <v>2727</v>
      </c>
      <c r="G136" s="230" t="s">
        <v>1528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183</v>
      </c>
      <c r="AT136" s="238" t="s">
        <v>179</v>
      </c>
      <c r="AU136" s="238" t="s">
        <v>83</v>
      </c>
      <c r="AY136" s="18" t="s">
        <v>176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183</v>
      </c>
      <c r="BM136" s="238" t="s">
        <v>335</v>
      </c>
    </row>
    <row r="137" s="2" customFormat="1" ht="37.8" customHeight="1">
      <c r="A137" s="39"/>
      <c r="B137" s="40"/>
      <c r="C137" s="227" t="s">
        <v>259</v>
      </c>
      <c r="D137" s="227" t="s">
        <v>179</v>
      </c>
      <c r="E137" s="228" t="s">
        <v>2728</v>
      </c>
      <c r="F137" s="229" t="s">
        <v>2729</v>
      </c>
      <c r="G137" s="230" t="s">
        <v>1528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183</v>
      </c>
      <c r="AT137" s="238" t="s">
        <v>179</v>
      </c>
      <c r="AU137" s="238" t="s">
        <v>83</v>
      </c>
      <c r="AY137" s="18" t="s">
        <v>176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183</v>
      </c>
      <c r="BM137" s="238" t="s">
        <v>348</v>
      </c>
    </row>
    <row r="138" s="2" customFormat="1" ht="24.15" customHeight="1">
      <c r="A138" s="39"/>
      <c r="B138" s="40"/>
      <c r="C138" s="227" t="s">
        <v>189</v>
      </c>
      <c r="D138" s="227" t="s">
        <v>179</v>
      </c>
      <c r="E138" s="228" t="s">
        <v>2730</v>
      </c>
      <c r="F138" s="229" t="s">
        <v>2731</v>
      </c>
      <c r="G138" s="230" t="s">
        <v>1528</v>
      </c>
      <c r="H138" s="231">
        <v>2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183</v>
      </c>
      <c r="AT138" s="238" t="s">
        <v>179</v>
      </c>
      <c r="AU138" s="238" t="s">
        <v>83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183</v>
      </c>
      <c r="BM138" s="238" t="s">
        <v>376</v>
      </c>
    </row>
    <row r="139" s="2" customFormat="1" ht="24.15" customHeight="1">
      <c r="A139" s="39"/>
      <c r="B139" s="40"/>
      <c r="C139" s="227" t="s">
        <v>8</v>
      </c>
      <c r="D139" s="227" t="s">
        <v>179</v>
      </c>
      <c r="E139" s="228" t="s">
        <v>2732</v>
      </c>
      <c r="F139" s="229" t="s">
        <v>2733</v>
      </c>
      <c r="G139" s="230" t="s">
        <v>1528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183</v>
      </c>
      <c r="AT139" s="238" t="s">
        <v>179</v>
      </c>
      <c r="AU139" s="238" t="s">
        <v>83</v>
      </c>
      <c r="AY139" s="18" t="s">
        <v>176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183</v>
      </c>
      <c r="BM139" s="238" t="s">
        <v>391</v>
      </c>
    </row>
    <row r="140" s="2" customFormat="1" ht="16.5" customHeight="1">
      <c r="A140" s="39"/>
      <c r="B140" s="40"/>
      <c r="C140" s="227" t="s">
        <v>308</v>
      </c>
      <c r="D140" s="227" t="s">
        <v>179</v>
      </c>
      <c r="E140" s="228" t="s">
        <v>2734</v>
      </c>
      <c r="F140" s="229" t="s">
        <v>2735</v>
      </c>
      <c r="G140" s="230" t="s">
        <v>1528</v>
      </c>
      <c r="H140" s="231">
        <v>2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183</v>
      </c>
      <c r="AT140" s="238" t="s">
        <v>179</v>
      </c>
      <c r="AU140" s="238" t="s">
        <v>83</v>
      </c>
      <c r="AY140" s="18" t="s">
        <v>176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183</v>
      </c>
      <c r="BM140" s="238" t="s">
        <v>433</v>
      </c>
    </row>
    <row r="141" s="2" customFormat="1" ht="16.5" customHeight="1">
      <c r="A141" s="39"/>
      <c r="B141" s="40"/>
      <c r="C141" s="227" t="s">
        <v>313</v>
      </c>
      <c r="D141" s="227" t="s">
        <v>179</v>
      </c>
      <c r="E141" s="228" t="s">
        <v>2736</v>
      </c>
      <c r="F141" s="229" t="s">
        <v>2737</v>
      </c>
      <c r="G141" s="230" t="s">
        <v>1528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179</v>
      </c>
      <c r="AU141" s="238" t="s">
        <v>83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183</v>
      </c>
      <c r="BM141" s="238" t="s">
        <v>498</v>
      </c>
    </row>
    <row r="142" s="2" customFormat="1" ht="16.5" customHeight="1">
      <c r="A142" s="39"/>
      <c r="B142" s="40"/>
      <c r="C142" s="227" t="s">
        <v>318</v>
      </c>
      <c r="D142" s="227" t="s">
        <v>179</v>
      </c>
      <c r="E142" s="228" t="s">
        <v>2738</v>
      </c>
      <c r="F142" s="229" t="s">
        <v>2739</v>
      </c>
      <c r="G142" s="230" t="s">
        <v>1528</v>
      </c>
      <c r="H142" s="231">
        <v>4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183</v>
      </c>
      <c r="AT142" s="238" t="s">
        <v>179</v>
      </c>
      <c r="AU142" s="238" t="s">
        <v>83</v>
      </c>
      <c r="AY142" s="18" t="s">
        <v>176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183</v>
      </c>
      <c r="BM142" s="238" t="s">
        <v>518</v>
      </c>
    </row>
    <row r="143" s="2" customFormat="1" ht="16.5" customHeight="1">
      <c r="A143" s="39"/>
      <c r="B143" s="40"/>
      <c r="C143" s="227" t="s">
        <v>324</v>
      </c>
      <c r="D143" s="227" t="s">
        <v>179</v>
      </c>
      <c r="E143" s="228" t="s">
        <v>2740</v>
      </c>
      <c r="F143" s="229" t="s">
        <v>2741</v>
      </c>
      <c r="G143" s="230" t="s">
        <v>2742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183</v>
      </c>
      <c r="AT143" s="238" t="s">
        <v>179</v>
      </c>
      <c r="AU143" s="238" t="s">
        <v>83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183</v>
      </c>
      <c r="BM143" s="238" t="s">
        <v>540</v>
      </c>
    </row>
    <row r="144" s="12" customFormat="1" ht="25.92" customHeight="1">
      <c r="A144" s="12"/>
      <c r="B144" s="211"/>
      <c r="C144" s="212"/>
      <c r="D144" s="213" t="s">
        <v>75</v>
      </c>
      <c r="E144" s="214" t="s">
        <v>2743</v>
      </c>
      <c r="F144" s="214" t="s">
        <v>2744</v>
      </c>
      <c r="G144" s="212"/>
      <c r="H144" s="212"/>
      <c r="I144" s="215"/>
      <c r="J144" s="216">
        <f>BK144</f>
        <v>0</v>
      </c>
      <c r="K144" s="212"/>
      <c r="L144" s="217"/>
      <c r="M144" s="218"/>
      <c r="N144" s="219"/>
      <c r="O144" s="219"/>
      <c r="P144" s="220">
        <f>P145</f>
        <v>0</v>
      </c>
      <c r="Q144" s="219"/>
      <c r="R144" s="220">
        <f>R145</f>
        <v>0</v>
      </c>
      <c r="S144" s="219"/>
      <c r="T144" s="22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83</v>
      </c>
      <c r="AT144" s="223" t="s">
        <v>75</v>
      </c>
      <c r="AU144" s="223" t="s">
        <v>76</v>
      </c>
      <c r="AY144" s="222" t="s">
        <v>176</v>
      </c>
      <c r="BK144" s="224">
        <f>BK145</f>
        <v>0</v>
      </c>
    </row>
    <row r="145" s="2" customFormat="1" ht="33" customHeight="1">
      <c r="A145" s="39"/>
      <c r="B145" s="40"/>
      <c r="C145" s="227" t="s">
        <v>329</v>
      </c>
      <c r="D145" s="227" t="s">
        <v>179</v>
      </c>
      <c r="E145" s="228" t="s">
        <v>2745</v>
      </c>
      <c r="F145" s="229" t="s">
        <v>2746</v>
      </c>
      <c r="G145" s="230" t="s">
        <v>1528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183</v>
      </c>
      <c r="AT145" s="238" t="s">
        <v>179</v>
      </c>
      <c r="AU145" s="238" t="s">
        <v>83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183</v>
      </c>
      <c r="BM145" s="238" t="s">
        <v>553</v>
      </c>
    </row>
    <row r="146" s="12" customFormat="1" ht="25.92" customHeight="1">
      <c r="A146" s="12"/>
      <c r="B146" s="211"/>
      <c r="C146" s="212"/>
      <c r="D146" s="213" t="s">
        <v>75</v>
      </c>
      <c r="E146" s="214" t="s">
        <v>2747</v>
      </c>
      <c r="F146" s="214" t="s">
        <v>2748</v>
      </c>
      <c r="G146" s="212"/>
      <c r="H146" s="212"/>
      <c r="I146" s="215"/>
      <c r="J146" s="216">
        <f>BK146</f>
        <v>0</v>
      </c>
      <c r="K146" s="212"/>
      <c r="L146" s="217"/>
      <c r="M146" s="218"/>
      <c r="N146" s="219"/>
      <c r="O146" s="219"/>
      <c r="P146" s="220">
        <f>SUM(P147:P156)</f>
        <v>0</v>
      </c>
      <c r="Q146" s="219"/>
      <c r="R146" s="220">
        <f>SUM(R147:R156)</f>
        <v>0</v>
      </c>
      <c r="S146" s="219"/>
      <c r="T146" s="221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83</v>
      </c>
      <c r="AT146" s="223" t="s">
        <v>75</v>
      </c>
      <c r="AU146" s="223" t="s">
        <v>76</v>
      </c>
      <c r="AY146" s="222" t="s">
        <v>176</v>
      </c>
      <c r="BK146" s="224">
        <f>SUM(BK147:BK156)</f>
        <v>0</v>
      </c>
    </row>
    <row r="147" s="2" customFormat="1" ht="16.5" customHeight="1">
      <c r="A147" s="39"/>
      <c r="B147" s="40"/>
      <c r="C147" s="227" t="s">
        <v>335</v>
      </c>
      <c r="D147" s="227" t="s">
        <v>179</v>
      </c>
      <c r="E147" s="228" t="s">
        <v>2749</v>
      </c>
      <c r="F147" s="229" t="s">
        <v>2750</v>
      </c>
      <c r="G147" s="230" t="s">
        <v>252</v>
      </c>
      <c r="H147" s="231">
        <v>25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183</v>
      </c>
      <c r="AT147" s="238" t="s">
        <v>179</v>
      </c>
      <c r="AU147" s="238" t="s">
        <v>83</v>
      </c>
      <c r="AY147" s="18" t="s">
        <v>176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183</v>
      </c>
      <c r="BM147" s="238" t="s">
        <v>564</v>
      </c>
    </row>
    <row r="148" s="2" customFormat="1" ht="16.5" customHeight="1">
      <c r="A148" s="39"/>
      <c r="B148" s="40"/>
      <c r="C148" s="227" t="s">
        <v>340</v>
      </c>
      <c r="D148" s="227" t="s">
        <v>179</v>
      </c>
      <c r="E148" s="228" t="s">
        <v>2751</v>
      </c>
      <c r="F148" s="229" t="s">
        <v>2752</v>
      </c>
      <c r="G148" s="230" t="s">
        <v>252</v>
      </c>
      <c r="H148" s="231">
        <v>350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179</v>
      </c>
      <c r="AU148" s="238" t="s">
        <v>83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183</v>
      </c>
      <c r="BM148" s="238" t="s">
        <v>578</v>
      </c>
    </row>
    <row r="149" s="2" customFormat="1" ht="16.5" customHeight="1">
      <c r="A149" s="39"/>
      <c r="B149" s="40"/>
      <c r="C149" s="227" t="s">
        <v>348</v>
      </c>
      <c r="D149" s="227" t="s">
        <v>179</v>
      </c>
      <c r="E149" s="228" t="s">
        <v>2753</v>
      </c>
      <c r="F149" s="229" t="s">
        <v>2754</v>
      </c>
      <c r="G149" s="230" t="s">
        <v>252</v>
      </c>
      <c r="H149" s="231">
        <v>50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183</v>
      </c>
      <c r="AT149" s="238" t="s">
        <v>179</v>
      </c>
      <c r="AU149" s="238" t="s">
        <v>83</v>
      </c>
      <c r="AY149" s="18" t="s">
        <v>176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183</v>
      </c>
      <c r="BM149" s="238" t="s">
        <v>589</v>
      </c>
    </row>
    <row r="150" s="2" customFormat="1" ht="16.5" customHeight="1">
      <c r="A150" s="39"/>
      <c r="B150" s="40"/>
      <c r="C150" s="227" t="s">
        <v>7</v>
      </c>
      <c r="D150" s="227" t="s">
        <v>179</v>
      </c>
      <c r="E150" s="228" t="s">
        <v>2755</v>
      </c>
      <c r="F150" s="229" t="s">
        <v>2756</v>
      </c>
      <c r="G150" s="230" t="s">
        <v>252</v>
      </c>
      <c r="H150" s="231">
        <v>75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179</v>
      </c>
      <c r="AU150" s="238" t="s">
        <v>83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183</v>
      </c>
      <c r="BM150" s="238" t="s">
        <v>600</v>
      </c>
    </row>
    <row r="151" s="2" customFormat="1" ht="16.5" customHeight="1">
      <c r="A151" s="39"/>
      <c r="B151" s="40"/>
      <c r="C151" s="227" t="s">
        <v>376</v>
      </c>
      <c r="D151" s="227" t="s">
        <v>179</v>
      </c>
      <c r="E151" s="228" t="s">
        <v>2757</v>
      </c>
      <c r="F151" s="229" t="s">
        <v>2758</v>
      </c>
      <c r="G151" s="230" t="s">
        <v>252</v>
      </c>
      <c r="H151" s="231">
        <v>50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183</v>
      </c>
      <c r="AT151" s="238" t="s">
        <v>179</v>
      </c>
      <c r="AU151" s="238" t="s">
        <v>83</v>
      </c>
      <c r="AY151" s="18" t="s">
        <v>176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183</v>
      </c>
      <c r="BM151" s="238" t="s">
        <v>619</v>
      </c>
    </row>
    <row r="152" s="2" customFormat="1" ht="16.5" customHeight="1">
      <c r="A152" s="39"/>
      <c r="B152" s="40"/>
      <c r="C152" s="227" t="s">
        <v>384</v>
      </c>
      <c r="D152" s="227" t="s">
        <v>179</v>
      </c>
      <c r="E152" s="228" t="s">
        <v>2759</v>
      </c>
      <c r="F152" s="229" t="s">
        <v>2760</v>
      </c>
      <c r="G152" s="230" t="s">
        <v>252</v>
      </c>
      <c r="H152" s="231">
        <v>25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183</v>
      </c>
      <c r="AT152" s="238" t="s">
        <v>179</v>
      </c>
      <c r="AU152" s="238" t="s">
        <v>83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183</v>
      </c>
      <c r="BM152" s="238" t="s">
        <v>632</v>
      </c>
    </row>
    <row r="153" s="2" customFormat="1" ht="24.15" customHeight="1">
      <c r="A153" s="39"/>
      <c r="B153" s="40"/>
      <c r="C153" s="227" t="s">
        <v>391</v>
      </c>
      <c r="D153" s="227" t="s">
        <v>179</v>
      </c>
      <c r="E153" s="228" t="s">
        <v>2761</v>
      </c>
      <c r="F153" s="229" t="s">
        <v>2762</v>
      </c>
      <c r="G153" s="230" t="s">
        <v>252</v>
      </c>
      <c r="H153" s="231">
        <v>12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183</v>
      </c>
      <c r="AT153" s="238" t="s">
        <v>179</v>
      </c>
      <c r="AU153" s="238" t="s">
        <v>83</v>
      </c>
      <c r="AY153" s="18" t="s">
        <v>176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183</v>
      </c>
      <c r="BM153" s="238" t="s">
        <v>644</v>
      </c>
    </row>
    <row r="154" s="2" customFormat="1" ht="16.5" customHeight="1">
      <c r="A154" s="39"/>
      <c r="B154" s="40"/>
      <c r="C154" s="227" t="s">
        <v>428</v>
      </c>
      <c r="D154" s="227" t="s">
        <v>179</v>
      </c>
      <c r="E154" s="228" t="s">
        <v>2763</v>
      </c>
      <c r="F154" s="229" t="s">
        <v>2764</v>
      </c>
      <c r="G154" s="230" t="s">
        <v>252</v>
      </c>
      <c r="H154" s="231">
        <v>25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179</v>
      </c>
      <c r="AU154" s="238" t="s">
        <v>83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183</v>
      </c>
      <c r="BM154" s="238" t="s">
        <v>654</v>
      </c>
    </row>
    <row r="155" s="2" customFormat="1" ht="21.75" customHeight="1">
      <c r="A155" s="39"/>
      <c r="B155" s="40"/>
      <c r="C155" s="227" t="s">
        <v>433</v>
      </c>
      <c r="D155" s="227" t="s">
        <v>179</v>
      </c>
      <c r="E155" s="228" t="s">
        <v>2765</v>
      </c>
      <c r="F155" s="229" t="s">
        <v>2766</v>
      </c>
      <c r="G155" s="230" t="s">
        <v>252</v>
      </c>
      <c r="H155" s="231">
        <v>25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183</v>
      </c>
      <c r="AT155" s="238" t="s">
        <v>179</v>
      </c>
      <c r="AU155" s="238" t="s">
        <v>83</v>
      </c>
      <c r="AY155" s="18" t="s">
        <v>176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183</v>
      </c>
      <c r="BM155" s="238" t="s">
        <v>669</v>
      </c>
    </row>
    <row r="156" s="2" customFormat="1" ht="66.75" customHeight="1">
      <c r="A156" s="39"/>
      <c r="B156" s="40"/>
      <c r="C156" s="227" t="s">
        <v>462</v>
      </c>
      <c r="D156" s="227" t="s">
        <v>179</v>
      </c>
      <c r="E156" s="228" t="s">
        <v>2767</v>
      </c>
      <c r="F156" s="229" t="s">
        <v>2768</v>
      </c>
      <c r="G156" s="230" t="s">
        <v>2742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183</v>
      </c>
      <c r="AT156" s="238" t="s">
        <v>179</v>
      </c>
      <c r="AU156" s="238" t="s">
        <v>83</v>
      </c>
      <c r="AY156" s="18" t="s">
        <v>176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183</v>
      </c>
      <c r="BM156" s="238" t="s">
        <v>695</v>
      </c>
    </row>
    <row r="157" s="12" customFormat="1" ht="25.92" customHeight="1">
      <c r="A157" s="12"/>
      <c r="B157" s="211"/>
      <c r="C157" s="212"/>
      <c r="D157" s="213" t="s">
        <v>75</v>
      </c>
      <c r="E157" s="214" t="s">
        <v>2769</v>
      </c>
      <c r="F157" s="214" t="s">
        <v>2770</v>
      </c>
      <c r="G157" s="212"/>
      <c r="H157" s="212"/>
      <c r="I157" s="215"/>
      <c r="J157" s="216">
        <f>BK157</f>
        <v>0</v>
      </c>
      <c r="K157" s="212"/>
      <c r="L157" s="217"/>
      <c r="M157" s="218"/>
      <c r="N157" s="219"/>
      <c r="O157" s="219"/>
      <c r="P157" s="220">
        <f>SUM(P158:P165)</f>
        <v>0</v>
      </c>
      <c r="Q157" s="219"/>
      <c r="R157" s="220">
        <f>SUM(R158:R165)</f>
        <v>0</v>
      </c>
      <c r="S157" s="219"/>
      <c r="T157" s="221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83</v>
      </c>
      <c r="AT157" s="223" t="s">
        <v>75</v>
      </c>
      <c r="AU157" s="223" t="s">
        <v>76</v>
      </c>
      <c r="AY157" s="222" t="s">
        <v>176</v>
      </c>
      <c r="BK157" s="224">
        <f>SUM(BK158:BK165)</f>
        <v>0</v>
      </c>
    </row>
    <row r="158" s="2" customFormat="1" ht="16.5" customHeight="1">
      <c r="A158" s="39"/>
      <c r="B158" s="40"/>
      <c r="C158" s="227" t="s">
        <v>498</v>
      </c>
      <c r="D158" s="227" t="s">
        <v>179</v>
      </c>
      <c r="E158" s="228" t="s">
        <v>2771</v>
      </c>
      <c r="F158" s="229" t="s">
        <v>2772</v>
      </c>
      <c r="G158" s="230" t="s">
        <v>1528</v>
      </c>
      <c r="H158" s="231">
        <v>1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183</v>
      </c>
      <c r="AT158" s="238" t="s">
        <v>179</v>
      </c>
      <c r="AU158" s="238" t="s">
        <v>83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183</v>
      </c>
      <c r="BM158" s="238" t="s">
        <v>717</v>
      </c>
    </row>
    <row r="159" s="2" customFormat="1" ht="49.05" customHeight="1">
      <c r="A159" s="39"/>
      <c r="B159" s="40"/>
      <c r="C159" s="227" t="s">
        <v>508</v>
      </c>
      <c r="D159" s="227" t="s">
        <v>179</v>
      </c>
      <c r="E159" s="228" t="s">
        <v>2773</v>
      </c>
      <c r="F159" s="229" t="s">
        <v>2774</v>
      </c>
      <c r="G159" s="230" t="s">
        <v>2742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183</v>
      </c>
      <c r="AT159" s="238" t="s">
        <v>179</v>
      </c>
      <c r="AU159" s="238" t="s">
        <v>83</v>
      </c>
      <c r="AY159" s="18" t="s">
        <v>176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183</v>
      </c>
      <c r="BM159" s="238" t="s">
        <v>729</v>
      </c>
    </row>
    <row r="160" s="2" customFormat="1" ht="21.75" customHeight="1">
      <c r="A160" s="39"/>
      <c r="B160" s="40"/>
      <c r="C160" s="227" t="s">
        <v>518</v>
      </c>
      <c r="D160" s="227" t="s">
        <v>179</v>
      </c>
      <c r="E160" s="228" t="s">
        <v>2775</v>
      </c>
      <c r="F160" s="229" t="s">
        <v>2776</v>
      </c>
      <c r="G160" s="230" t="s">
        <v>2742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183</v>
      </c>
      <c r="AT160" s="238" t="s">
        <v>179</v>
      </c>
      <c r="AU160" s="238" t="s">
        <v>83</v>
      </c>
      <c r="AY160" s="18" t="s">
        <v>176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183</v>
      </c>
      <c r="BM160" s="238" t="s">
        <v>740</v>
      </c>
    </row>
    <row r="161" s="2" customFormat="1" ht="16.5" customHeight="1">
      <c r="A161" s="39"/>
      <c r="B161" s="40"/>
      <c r="C161" s="227" t="s">
        <v>535</v>
      </c>
      <c r="D161" s="227" t="s">
        <v>179</v>
      </c>
      <c r="E161" s="228" t="s">
        <v>2777</v>
      </c>
      <c r="F161" s="229" t="s">
        <v>2778</v>
      </c>
      <c r="G161" s="230" t="s">
        <v>2742</v>
      </c>
      <c r="H161" s="231">
        <v>1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183</v>
      </c>
      <c r="AT161" s="238" t="s">
        <v>179</v>
      </c>
      <c r="AU161" s="238" t="s">
        <v>83</v>
      </c>
      <c r="AY161" s="18" t="s">
        <v>176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183</v>
      </c>
      <c r="BM161" s="238" t="s">
        <v>753</v>
      </c>
    </row>
    <row r="162" s="2" customFormat="1" ht="16.5" customHeight="1">
      <c r="A162" s="39"/>
      <c r="B162" s="40"/>
      <c r="C162" s="227" t="s">
        <v>540</v>
      </c>
      <c r="D162" s="227" t="s">
        <v>179</v>
      </c>
      <c r="E162" s="228" t="s">
        <v>2779</v>
      </c>
      <c r="F162" s="229" t="s">
        <v>2780</v>
      </c>
      <c r="G162" s="230" t="s">
        <v>2742</v>
      </c>
      <c r="H162" s="231">
        <v>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183</v>
      </c>
      <c r="AT162" s="238" t="s">
        <v>179</v>
      </c>
      <c r="AU162" s="238" t="s">
        <v>83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183</v>
      </c>
      <c r="BM162" s="238" t="s">
        <v>567</v>
      </c>
    </row>
    <row r="163" s="2" customFormat="1" ht="16.5" customHeight="1">
      <c r="A163" s="39"/>
      <c r="B163" s="40"/>
      <c r="C163" s="227" t="s">
        <v>546</v>
      </c>
      <c r="D163" s="227" t="s">
        <v>179</v>
      </c>
      <c r="E163" s="228" t="s">
        <v>2781</v>
      </c>
      <c r="F163" s="229" t="s">
        <v>2782</v>
      </c>
      <c r="G163" s="230" t="s">
        <v>2742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183</v>
      </c>
      <c r="AT163" s="238" t="s">
        <v>179</v>
      </c>
      <c r="AU163" s="238" t="s">
        <v>83</v>
      </c>
      <c r="AY163" s="18" t="s">
        <v>176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183</v>
      </c>
      <c r="BM163" s="238" t="s">
        <v>802</v>
      </c>
    </row>
    <row r="164" s="2" customFormat="1" ht="24.15" customHeight="1">
      <c r="A164" s="39"/>
      <c r="B164" s="40"/>
      <c r="C164" s="227" t="s">
        <v>553</v>
      </c>
      <c r="D164" s="227" t="s">
        <v>179</v>
      </c>
      <c r="E164" s="228" t="s">
        <v>2783</v>
      </c>
      <c r="F164" s="229" t="s">
        <v>2784</v>
      </c>
      <c r="G164" s="230" t="s">
        <v>2742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183</v>
      </c>
      <c r="AT164" s="238" t="s">
        <v>179</v>
      </c>
      <c r="AU164" s="238" t="s">
        <v>83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183</v>
      </c>
      <c r="BM164" s="238" t="s">
        <v>812</v>
      </c>
    </row>
    <row r="165" s="2" customFormat="1" ht="16.5" customHeight="1">
      <c r="A165" s="39"/>
      <c r="B165" s="40"/>
      <c r="C165" s="227" t="s">
        <v>558</v>
      </c>
      <c r="D165" s="227" t="s">
        <v>179</v>
      </c>
      <c r="E165" s="228" t="s">
        <v>2785</v>
      </c>
      <c r="F165" s="229" t="s">
        <v>2786</v>
      </c>
      <c r="G165" s="230" t="s">
        <v>2742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309" t="s">
        <v>1</v>
      </c>
      <c r="N165" s="310" t="s">
        <v>41</v>
      </c>
      <c r="O165" s="303"/>
      <c r="P165" s="307">
        <f>O165*H165</f>
        <v>0</v>
      </c>
      <c r="Q165" s="307">
        <v>0</v>
      </c>
      <c r="R165" s="307">
        <f>Q165*H165</f>
        <v>0</v>
      </c>
      <c r="S165" s="307">
        <v>0</v>
      </c>
      <c r="T165" s="3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183</v>
      </c>
      <c r="AT165" s="238" t="s">
        <v>179</v>
      </c>
      <c r="AU165" s="238" t="s">
        <v>83</v>
      </c>
      <c r="AY165" s="18" t="s">
        <v>176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183</v>
      </c>
      <c r="BM165" s="238" t="s">
        <v>822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E56n/xS78hu1dfGkbuha/kJt+m8Lv0cb8/Ns3KcOPZy1D9djuaxQu13/o+Z8ylgDU+A/lLq9NZsMgp5+hlg7yg==" hashValue="FiwubkIeVxaDVBkzi0kfKb3N3doqC7iIPTAalz3C+XDlNRPX4fwyXQPPQrMD+ZchaVpKfVA66Cp8+ZyPsLXhiQ==" algorithmName="SHA-512" password="CC35"/>
  <autoFilter ref="C124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2787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Avuk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ROUND(J143,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ROUND((SUM(BE143:BE372)),  2)</f>
        <v>0</v>
      </c>
      <c r="G35" s="39"/>
      <c r="H35" s="39"/>
      <c r="I35" s="165">
        <v>0.20999999999999999</v>
      </c>
      <c r="J35" s="164">
        <f>ROUND(((SUM(BE143:BE372))*I35),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ROUND((SUM(BF143:BF372)),  2)</f>
        <v>0</v>
      </c>
      <c r="G36" s="39"/>
      <c r="H36" s="39"/>
      <c r="I36" s="165">
        <v>0.12</v>
      </c>
      <c r="J36" s="164">
        <f>ROUND(((SUM(BF143:BF372))*I36),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ROUND((SUM(BG143:BG372)),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ROUND((SUM(BH143:BH372)),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ROUND((SUM(BI143:BI372)),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D1.01.4e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Avuk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J143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2788</v>
      </c>
      <c r="E99" s="192"/>
      <c r="F99" s="192"/>
      <c r="G99" s="192"/>
      <c r="H99" s="192"/>
      <c r="I99" s="192"/>
      <c r="J99" s="193">
        <f>J144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2789</v>
      </c>
      <c r="E100" s="197"/>
      <c r="F100" s="197"/>
      <c r="G100" s="197"/>
      <c r="H100" s="197"/>
      <c r="I100" s="197"/>
      <c r="J100" s="198">
        <f>J145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2790</v>
      </c>
      <c r="E101" s="197"/>
      <c r="F101" s="197"/>
      <c r="G101" s="197"/>
      <c r="H101" s="197"/>
      <c r="I101" s="197"/>
      <c r="J101" s="198">
        <f>J164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2791</v>
      </c>
      <c r="E102" s="197"/>
      <c r="F102" s="197"/>
      <c r="G102" s="197"/>
      <c r="H102" s="197"/>
      <c r="I102" s="197"/>
      <c r="J102" s="198">
        <f>J170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2792</v>
      </c>
      <c r="E103" s="197"/>
      <c r="F103" s="197"/>
      <c r="G103" s="197"/>
      <c r="H103" s="197"/>
      <c r="I103" s="197"/>
      <c r="J103" s="198">
        <f>J175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2793</v>
      </c>
      <c r="E104" s="197"/>
      <c r="F104" s="197"/>
      <c r="G104" s="197"/>
      <c r="H104" s="197"/>
      <c r="I104" s="197"/>
      <c r="J104" s="198">
        <f>J180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2794</v>
      </c>
      <c r="E105" s="197"/>
      <c r="F105" s="197"/>
      <c r="G105" s="197"/>
      <c r="H105" s="197"/>
      <c r="I105" s="197"/>
      <c r="J105" s="198">
        <f>J184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2795</v>
      </c>
      <c r="E106" s="197"/>
      <c r="F106" s="197"/>
      <c r="G106" s="197"/>
      <c r="H106" s="197"/>
      <c r="I106" s="197"/>
      <c r="J106" s="198">
        <f>J189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2796</v>
      </c>
      <c r="E107" s="197"/>
      <c r="F107" s="197"/>
      <c r="G107" s="197"/>
      <c r="H107" s="197"/>
      <c r="I107" s="197"/>
      <c r="J107" s="198">
        <f>J195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2797</v>
      </c>
      <c r="E108" s="197"/>
      <c r="F108" s="197"/>
      <c r="G108" s="197"/>
      <c r="H108" s="197"/>
      <c r="I108" s="197"/>
      <c r="J108" s="198">
        <f>J202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2798</v>
      </c>
      <c r="E109" s="192"/>
      <c r="F109" s="192"/>
      <c r="G109" s="192"/>
      <c r="H109" s="192"/>
      <c r="I109" s="192"/>
      <c r="J109" s="193">
        <f>J207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34"/>
      <c r="D110" s="196" t="s">
        <v>2799</v>
      </c>
      <c r="E110" s="197"/>
      <c r="F110" s="197"/>
      <c r="G110" s="197"/>
      <c r="H110" s="197"/>
      <c r="I110" s="197"/>
      <c r="J110" s="198">
        <f>J208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2800</v>
      </c>
      <c r="E111" s="197"/>
      <c r="F111" s="197"/>
      <c r="G111" s="197"/>
      <c r="H111" s="197"/>
      <c r="I111" s="197"/>
      <c r="J111" s="198">
        <f>J216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2801</v>
      </c>
      <c r="E112" s="197"/>
      <c r="F112" s="197"/>
      <c r="G112" s="197"/>
      <c r="H112" s="197"/>
      <c r="I112" s="197"/>
      <c r="J112" s="198">
        <f>J243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2802</v>
      </c>
      <c r="E113" s="197"/>
      <c r="F113" s="197"/>
      <c r="G113" s="197"/>
      <c r="H113" s="197"/>
      <c r="I113" s="197"/>
      <c r="J113" s="198">
        <f>J275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5"/>
      <c r="C114" s="134"/>
      <c r="D114" s="196" t="s">
        <v>2803</v>
      </c>
      <c r="E114" s="197"/>
      <c r="F114" s="197"/>
      <c r="G114" s="197"/>
      <c r="H114" s="197"/>
      <c r="I114" s="197"/>
      <c r="J114" s="198">
        <f>J282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136</v>
      </c>
      <c r="E115" s="197"/>
      <c r="F115" s="197"/>
      <c r="G115" s="197"/>
      <c r="H115" s="197"/>
      <c r="I115" s="197"/>
      <c r="J115" s="198">
        <f>J289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139</v>
      </c>
      <c r="E116" s="197"/>
      <c r="F116" s="197"/>
      <c r="G116" s="197"/>
      <c r="H116" s="197"/>
      <c r="I116" s="197"/>
      <c r="J116" s="198">
        <f>J305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2804</v>
      </c>
      <c r="E117" s="197"/>
      <c r="F117" s="197"/>
      <c r="G117" s="197"/>
      <c r="H117" s="197"/>
      <c r="I117" s="197"/>
      <c r="J117" s="198">
        <f>J334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2805</v>
      </c>
      <c r="E118" s="197"/>
      <c r="F118" s="197"/>
      <c r="G118" s="197"/>
      <c r="H118" s="197"/>
      <c r="I118" s="197"/>
      <c r="J118" s="198">
        <f>J344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89"/>
      <c r="C119" s="190"/>
      <c r="D119" s="191" t="s">
        <v>142</v>
      </c>
      <c r="E119" s="192"/>
      <c r="F119" s="192"/>
      <c r="G119" s="192"/>
      <c r="H119" s="192"/>
      <c r="I119" s="192"/>
      <c r="J119" s="193">
        <f>J347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5"/>
      <c r="C120" s="134"/>
      <c r="D120" s="196" t="s">
        <v>2806</v>
      </c>
      <c r="E120" s="197"/>
      <c r="F120" s="197"/>
      <c r="G120" s="197"/>
      <c r="H120" s="197"/>
      <c r="I120" s="197"/>
      <c r="J120" s="198">
        <f>J348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2807</v>
      </c>
      <c r="E121" s="197"/>
      <c r="F121" s="197"/>
      <c r="G121" s="197"/>
      <c r="H121" s="197"/>
      <c r="I121" s="197"/>
      <c r="J121" s="198">
        <f>J363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7" s="2" customFormat="1" ht="6.96" customHeight="1">
      <c r="A127" s="39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96" customHeight="1">
      <c r="A128" s="39"/>
      <c r="B128" s="40"/>
      <c r="C128" s="24" t="s">
        <v>161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6.25" customHeight="1">
      <c r="A131" s="39"/>
      <c r="B131" s="40"/>
      <c r="C131" s="41"/>
      <c r="D131" s="41"/>
      <c r="E131" s="184" t="str">
        <f>E7</f>
        <v>OBJEKT E 1.PP+1.NP ETAPA 1 - stavební úpravy, Krajská zdravotní, a.s. – Nemocnice Děčín</v>
      </c>
      <c r="F131" s="33"/>
      <c r="G131" s="33"/>
      <c r="H131" s="33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" customFormat="1" ht="12" customHeight="1">
      <c r="B132" s="22"/>
      <c r="C132" s="33" t="s">
        <v>125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6.5" customHeight="1">
      <c r="A133" s="39"/>
      <c r="B133" s="40"/>
      <c r="C133" s="41"/>
      <c r="D133" s="41"/>
      <c r="E133" s="184" t="s">
        <v>126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127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E11</f>
        <v>D1.01.4e - Zdravotně technické instalace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F14</f>
        <v>Děčín</v>
      </c>
      <c r="G137" s="41"/>
      <c r="H137" s="41"/>
      <c r="I137" s="33" t="s">
        <v>22</v>
      </c>
      <c r="J137" s="80" t="str">
        <f>IF(J14="","",J14)</f>
        <v>24. 6. 2025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E17</f>
        <v>Krajská zdravotní, a.s., Ústí nad Labem</v>
      </c>
      <c r="G139" s="41"/>
      <c r="H139" s="41"/>
      <c r="I139" s="33" t="s">
        <v>30</v>
      </c>
      <c r="J139" s="37" t="str">
        <f>E23</f>
        <v>PENTA PROJEKT s.r.o., Jihlava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IF(E20="","",E20)</f>
        <v>Vyplň údaj</v>
      </c>
      <c r="G140" s="41"/>
      <c r="H140" s="41"/>
      <c r="I140" s="33" t="s">
        <v>32</v>
      </c>
      <c r="J140" s="37" t="str">
        <f>E26</f>
        <v>Ing. Avuk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0"/>
      <c r="B142" s="201"/>
      <c r="C142" s="202" t="s">
        <v>162</v>
      </c>
      <c r="D142" s="203" t="s">
        <v>61</v>
      </c>
      <c r="E142" s="203" t="s">
        <v>57</v>
      </c>
      <c r="F142" s="203" t="s">
        <v>58</v>
      </c>
      <c r="G142" s="203" t="s">
        <v>163</v>
      </c>
      <c r="H142" s="203" t="s">
        <v>164</v>
      </c>
      <c r="I142" s="203" t="s">
        <v>165</v>
      </c>
      <c r="J142" s="203" t="s">
        <v>131</v>
      </c>
      <c r="K142" s="204" t="s">
        <v>166</v>
      </c>
      <c r="L142" s="205"/>
      <c r="M142" s="101" t="s">
        <v>1</v>
      </c>
      <c r="N142" s="102" t="s">
        <v>40</v>
      </c>
      <c r="O142" s="102" t="s">
        <v>167</v>
      </c>
      <c r="P142" s="102" t="s">
        <v>168</v>
      </c>
      <c r="Q142" s="102" t="s">
        <v>169</v>
      </c>
      <c r="R142" s="102" t="s">
        <v>170</v>
      </c>
      <c r="S142" s="102" t="s">
        <v>171</v>
      </c>
      <c r="T142" s="103" t="s">
        <v>172</v>
      </c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</row>
    <row r="143" s="2" customFormat="1" ht="22.8" customHeight="1">
      <c r="A143" s="39"/>
      <c r="B143" s="40"/>
      <c r="C143" s="108" t="s">
        <v>173</v>
      </c>
      <c r="D143" s="41"/>
      <c r="E143" s="41"/>
      <c r="F143" s="41"/>
      <c r="G143" s="41"/>
      <c r="H143" s="41"/>
      <c r="I143" s="41"/>
      <c r="J143" s="206">
        <f>BK143</f>
        <v>0</v>
      </c>
      <c r="K143" s="41"/>
      <c r="L143" s="45"/>
      <c r="M143" s="104"/>
      <c r="N143" s="207"/>
      <c r="O143" s="105"/>
      <c r="P143" s="208">
        <f>P144+P207+P347</f>
        <v>0</v>
      </c>
      <c r="Q143" s="105"/>
      <c r="R143" s="208">
        <f>R144+R207+R347</f>
        <v>6.2221239800000001</v>
      </c>
      <c r="S143" s="105"/>
      <c r="T143" s="209">
        <f>T144+T207+T347</f>
        <v>1.8857340000000002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133</v>
      </c>
      <c r="BK143" s="210">
        <f>BK144+BK207+BK347</f>
        <v>0</v>
      </c>
    </row>
    <row r="144" s="12" customFormat="1" ht="25.92" customHeight="1">
      <c r="A144" s="12"/>
      <c r="B144" s="211"/>
      <c r="C144" s="212"/>
      <c r="D144" s="213" t="s">
        <v>75</v>
      </c>
      <c r="E144" s="214" t="s">
        <v>83</v>
      </c>
      <c r="F144" s="214" t="s">
        <v>2808</v>
      </c>
      <c r="G144" s="212"/>
      <c r="H144" s="212"/>
      <c r="I144" s="215"/>
      <c r="J144" s="216">
        <f>BK144</f>
        <v>0</v>
      </c>
      <c r="K144" s="212"/>
      <c r="L144" s="217"/>
      <c r="M144" s="218"/>
      <c r="N144" s="219"/>
      <c r="O144" s="219"/>
      <c r="P144" s="220">
        <f>P145+P164+P170+P175+P180+P184+P189+P195+P202</f>
        <v>0</v>
      </c>
      <c r="Q144" s="219"/>
      <c r="R144" s="220">
        <f>R145+R164+R170+R175+R180+R184+R189+R195+R202</f>
        <v>0</v>
      </c>
      <c r="S144" s="219"/>
      <c r="T144" s="221">
        <f>T145+T164+T170+T175+T180+T184+T189+T195+T202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83</v>
      </c>
      <c r="AT144" s="223" t="s">
        <v>75</v>
      </c>
      <c r="AU144" s="223" t="s">
        <v>76</v>
      </c>
      <c r="AY144" s="222" t="s">
        <v>176</v>
      </c>
      <c r="BK144" s="224">
        <f>BK145+BK164+BK170+BK175+BK180+BK184+BK189+BK195+BK202</f>
        <v>0</v>
      </c>
    </row>
    <row r="145" s="12" customFormat="1" ht="22.8" customHeight="1">
      <c r="A145" s="12"/>
      <c r="B145" s="211"/>
      <c r="C145" s="212"/>
      <c r="D145" s="213" t="s">
        <v>75</v>
      </c>
      <c r="E145" s="225" t="s">
        <v>2588</v>
      </c>
      <c r="F145" s="225" t="s">
        <v>2809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SUM(P146:P163)</f>
        <v>0</v>
      </c>
      <c r="Q145" s="219"/>
      <c r="R145" s="220">
        <f>SUM(R146:R163)</f>
        <v>0</v>
      </c>
      <c r="S145" s="219"/>
      <c r="T145" s="221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83</v>
      </c>
      <c r="AT145" s="223" t="s">
        <v>75</v>
      </c>
      <c r="AU145" s="223" t="s">
        <v>83</v>
      </c>
      <c r="AY145" s="222" t="s">
        <v>176</v>
      </c>
      <c r="BK145" s="224">
        <f>SUM(BK146:BK163)</f>
        <v>0</v>
      </c>
    </row>
    <row r="146" s="2" customFormat="1" ht="16.5" customHeight="1">
      <c r="A146" s="39"/>
      <c r="B146" s="40"/>
      <c r="C146" s="227" t="s">
        <v>83</v>
      </c>
      <c r="D146" s="227" t="s">
        <v>179</v>
      </c>
      <c r="E146" s="228" t="s">
        <v>2810</v>
      </c>
      <c r="F146" s="229" t="s">
        <v>2811</v>
      </c>
      <c r="G146" s="230" t="s">
        <v>1528</v>
      </c>
      <c r="H146" s="231">
        <v>3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183</v>
      </c>
      <c r="AT146" s="238" t="s">
        <v>179</v>
      </c>
      <c r="AU146" s="238" t="s">
        <v>85</v>
      </c>
      <c r="AY146" s="18" t="s">
        <v>176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183</v>
      </c>
      <c r="BM146" s="238" t="s">
        <v>85</v>
      </c>
    </row>
    <row r="147" s="2" customFormat="1" ht="16.5" customHeight="1">
      <c r="A147" s="39"/>
      <c r="B147" s="40"/>
      <c r="C147" s="227" t="s">
        <v>85</v>
      </c>
      <c r="D147" s="227" t="s">
        <v>179</v>
      </c>
      <c r="E147" s="228" t="s">
        <v>2812</v>
      </c>
      <c r="F147" s="229" t="s">
        <v>2813</v>
      </c>
      <c r="G147" s="230" t="s">
        <v>1528</v>
      </c>
      <c r="H147" s="231">
        <v>3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183</v>
      </c>
      <c r="AT147" s="238" t="s">
        <v>179</v>
      </c>
      <c r="AU147" s="238" t="s">
        <v>85</v>
      </c>
      <c r="AY147" s="18" t="s">
        <v>176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183</v>
      </c>
      <c r="BM147" s="238" t="s">
        <v>183</v>
      </c>
    </row>
    <row r="148" s="2" customFormat="1" ht="16.5" customHeight="1">
      <c r="A148" s="39"/>
      <c r="B148" s="40"/>
      <c r="C148" s="227" t="s">
        <v>177</v>
      </c>
      <c r="D148" s="227" t="s">
        <v>179</v>
      </c>
      <c r="E148" s="228" t="s">
        <v>2814</v>
      </c>
      <c r="F148" s="229" t="s">
        <v>2815</v>
      </c>
      <c r="G148" s="230" t="s">
        <v>1528</v>
      </c>
      <c r="H148" s="231">
        <v>3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179</v>
      </c>
      <c r="AU148" s="238" t="s">
        <v>85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183</v>
      </c>
      <c r="BM148" s="238" t="s">
        <v>222</v>
      </c>
    </row>
    <row r="149" s="2" customFormat="1" ht="16.5" customHeight="1">
      <c r="A149" s="39"/>
      <c r="B149" s="40"/>
      <c r="C149" s="227" t="s">
        <v>183</v>
      </c>
      <c r="D149" s="227" t="s">
        <v>179</v>
      </c>
      <c r="E149" s="228" t="s">
        <v>2816</v>
      </c>
      <c r="F149" s="229" t="s">
        <v>2817</v>
      </c>
      <c r="G149" s="230" t="s">
        <v>1528</v>
      </c>
      <c r="H149" s="231">
        <v>3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183</v>
      </c>
      <c r="AT149" s="238" t="s">
        <v>179</v>
      </c>
      <c r="AU149" s="238" t="s">
        <v>85</v>
      </c>
      <c r="AY149" s="18" t="s">
        <v>176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183</v>
      </c>
      <c r="BM149" s="238" t="s">
        <v>240</v>
      </c>
    </row>
    <row r="150" s="2" customFormat="1" ht="16.5" customHeight="1">
      <c r="A150" s="39"/>
      <c r="B150" s="40"/>
      <c r="C150" s="227" t="s">
        <v>210</v>
      </c>
      <c r="D150" s="227" t="s">
        <v>179</v>
      </c>
      <c r="E150" s="228" t="s">
        <v>2818</v>
      </c>
      <c r="F150" s="229" t="s">
        <v>2819</v>
      </c>
      <c r="G150" s="230" t="s">
        <v>1528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179</v>
      </c>
      <c r="AU150" s="238" t="s">
        <v>85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183</v>
      </c>
      <c r="BM150" s="238" t="s">
        <v>259</v>
      </c>
    </row>
    <row r="151" s="2" customFormat="1" ht="16.5" customHeight="1">
      <c r="A151" s="39"/>
      <c r="B151" s="40"/>
      <c r="C151" s="227" t="s">
        <v>222</v>
      </c>
      <c r="D151" s="227" t="s">
        <v>179</v>
      </c>
      <c r="E151" s="228" t="s">
        <v>2820</v>
      </c>
      <c r="F151" s="229" t="s">
        <v>2821</v>
      </c>
      <c r="G151" s="230" t="s">
        <v>1528</v>
      </c>
      <c r="H151" s="231">
        <v>1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183</v>
      </c>
      <c r="AT151" s="238" t="s">
        <v>179</v>
      </c>
      <c r="AU151" s="238" t="s">
        <v>85</v>
      </c>
      <c r="AY151" s="18" t="s">
        <v>176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183</v>
      </c>
      <c r="BM151" s="238" t="s">
        <v>8</v>
      </c>
    </row>
    <row r="152" s="2" customFormat="1" ht="16.5" customHeight="1">
      <c r="A152" s="39"/>
      <c r="B152" s="40"/>
      <c r="C152" s="227" t="s">
        <v>201</v>
      </c>
      <c r="D152" s="227" t="s">
        <v>179</v>
      </c>
      <c r="E152" s="228" t="s">
        <v>2822</v>
      </c>
      <c r="F152" s="229" t="s">
        <v>2823</v>
      </c>
      <c r="G152" s="230" t="s">
        <v>1528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183</v>
      </c>
      <c r="AT152" s="238" t="s">
        <v>179</v>
      </c>
      <c r="AU152" s="238" t="s">
        <v>85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183</v>
      </c>
      <c r="BM152" s="238" t="s">
        <v>313</v>
      </c>
    </row>
    <row r="153" s="2" customFormat="1" ht="16.5" customHeight="1">
      <c r="A153" s="39"/>
      <c r="B153" s="40"/>
      <c r="C153" s="227" t="s">
        <v>240</v>
      </c>
      <c r="D153" s="227" t="s">
        <v>179</v>
      </c>
      <c r="E153" s="228" t="s">
        <v>2824</v>
      </c>
      <c r="F153" s="229" t="s">
        <v>2825</v>
      </c>
      <c r="G153" s="230" t="s">
        <v>1528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183</v>
      </c>
      <c r="AT153" s="238" t="s">
        <v>179</v>
      </c>
      <c r="AU153" s="238" t="s">
        <v>85</v>
      </c>
      <c r="AY153" s="18" t="s">
        <v>176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183</v>
      </c>
      <c r="BM153" s="238" t="s">
        <v>324</v>
      </c>
    </row>
    <row r="154" s="2" customFormat="1" ht="24.15" customHeight="1">
      <c r="A154" s="39"/>
      <c r="B154" s="40"/>
      <c r="C154" s="227" t="s">
        <v>196</v>
      </c>
      <c r="D154" s="227" t="s">
        <v>179</v>
      </c>
      <c r="E154" s="228" t="s">
        <v>2826</v>
      </c>
      <c r="F154" s="229" t="s">
        <v>2827</v>
      </c>
      <c r="G154" s="230" t="s">
        <v>1528</v>
      </c>
      <c r="H154" s="231">
        <v>2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179</v>
      </c>
      <c r="AU154" s="238" t="s">
        <v>85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183</v>
      </c>
      <c r="BM154" s="238" t="s">
        <v>335</v>
      </c>
    </row>
    <row r="155" s="2" customFormat="1" ht="24.15" customHeight="1">
      <c r="A155" s="39"/>
      <c r="B155" s="40"/>
      <c r="C155" s="227" t="s">
        <v>259</v>
      </c>
      <c r="D155" s="227" t="s">
        <v>179</v>
      </c>
      <c r="E155" s="228" t="s">
        <v>2828</v>
      </c>
      <c r="F155" s="229" t="s">
        <v>2829</v>
      </c>
      <c r="G155" s="230" t="s">
        <v>1528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183</v>
      </c>
      <c r="AT155" s="238" t="s">
        <v>179</v>
      </c>
      <c r="AU155" s="238" t="s">
        <v>85</v>
      </c>
      <c r="AY155" s="18" t="s">
        <v>176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183</v>
      </c>
      <c r="BM155" s="238" t="s">
        <v>348</v>
      </c>
    </row>
    <row r="156" s="2" customFormat="1" ht="24.15" customHeight="1">
      <c r="A156" s="39"/>
      <c r="B156" s="40"/>
      <c r="C156" s="227" t="s">
        <v>189</v>
      </c>
      <c r="D156" s="227" t="s">
        <v>179</v>
      </c>
      <c r="E156" s="228" t="s">
        <v>2830</v>
      </c>
      <c r="F156" s="229" t="s">
        <v>2831</v>
      </c>
      <c r="G156" s="230" t="s">
        <v>1528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183</v>
      </c>
      <c r="AT156" s="238" t="s">
        <v>179</v>
      </c>
      <c r="AU156" s="238" t="s">
        <v>85</v>
      </c>
      <c r="AY156" s="18" t="s">
        <v>176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183</v>
      </c>
      <c r="BM156" s="238" t="s">
        <v>376</v>
      </c>
    </row>
    <row r="157" s="2" customFormat="1" ht="16.5" customHeight="1">
      <c r="A157" s="39"/>
      <c r="B157" s="40"/>
      <c r="C157" s="227" t="s">
        <v>8</v>
      </c>
      <c r="D157" s="227" t="s">
        <v>179</v>
      </c>
      <c r="E157" s="228" t="s">
        <v>2832</v>
      </c>
      <c r="F157" s="229" t="s">
        <v>2833</v>
      </c>
      <c r="G157" s="230" t="s">
        <v>1528</v>
      </c>
      <c r="H157" s="231">
        <v>9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183</v>
      </c>
      <c r="AT157" s="238" t="s">
        <v>179</v>
      </c>
      <c r="AU157" s="238" t="s">
        <v>85</v>
      </c>
      <c r="AY157" s="18" t="s">
        <v>176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183</v>
      </c>
      <c r="BM157" s="238" t="s">
        <v>391</v>
      </c>
    </row>
    <row r="158" s="2" customFormat="1" ht="16.5" customHeight="1">
      <c r="A158" s="39"/>
      <c r="B158" s="40"/>
      <c r="C158" s="227" t="s">
        <v>308</v>
      </c>
      <c r="D158" s="227" t="s">
        <v>179</v>
      </c>
      <c r="E158" s="228" t="s">
        <v>2834</v>
      </c>
      <c r="F158" s="229" t="s">
        <v>2835</v>
      </c>
      <c r="G158" s="230" t="s">
        <v>1528</v>
      </c>
      <c r="H158" s="231">
        <v>1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183</v>
      </c>
      <c r="AT158" s="238" t="s">
        <v>179</v>
      </c>
      <c r="AU158" s="238" t="s">
        <v>85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183</v>
      </c>
      <c r="BM158" s="238" t="s">
        <v>433</v>
      </c>
    </row>
    <row r="159" s="2" customFormat="1" ht="16.5" customHeight="1">
      <c r="A159" s="39"/>
      <c r="B159" s="40"/>
      <c r="C159" s="227" t="s">
        <v>313</v>
      </c>
      <c r="D159" s="227" t="s">
        <v>179</v>
      </c>
      <c r="E159" s="228" t="s">
        <v>2836</v>
      </c>
      <c r="F159" s="229" t="s">
        <v>2837</v>
      </c>
      <c r="G159" s="230" t="s">
        <v>1528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183</v>
      </c>
      <c r="AT159" s="238" t="s">
        <v>179</v>
      </c>
      <c r="AU159" s="238" t="s">
        <v>85</v>
      </c>
      <c r="AY159" s="18" t="s">
        <v>176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183</v>
      </c>
      <c r="BM159" s="238" t="s">
        <v>498</v>
      </c>
    </row>
    <row r="160" s="2" customFormat="1" ht="16.5" customHeight="1">
      <c r="A160" s="39"/>
      <c r="B160" s="40"/>
      <c r="C160" s="227" t="s">
        <v>318</v>
      </c>
      <c r="D160" s="227" t="s">
        <v>179</v>
      </c>
      <c r="E160" s="228" t="s">
        <v>2838</v>
      </c>
      <c r="F160" s="229" t="s">
        <v>2839</v>
      </c>
      <c r="G160" s="230" t="s">
        <v>1528</v>
      </c>
      <c r="H160" s="231">
        <v>2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183</v>
      </c>
      <c r="AT160" s="238" t="s">
        <v>179</v>
      </c>
      <c r="AU160" s="238" t="s">
        <v>85</v>
      </c>
      <c r="AY160" s="18" t="s">
        <v>176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183</v>
      </c>
      <c r="BM160" s="238" t="s">
        <v>518</v>
      </c>
    </row>
    <row r="161" s="2" customFormat="1" ht="16.5" customHeight="1">
      <c r="A161" s="39"/>
      <c r="B161" s="40"/>
      <c r="C161" s="227" t="s">
        <v>324</v>
      </c>
      <c r="D161" s="227" t="s">
        <v>179</v>
      </c>
      <c r="E161" s="228" t="s">
        <v>2840</v>
      </c>
      <c r="F161" s="229" t="s">
        <v>2841</v>
      </c>
      <c r="G161" s="230" t="s">
        <v>1528</v>
      </c>
      <c r="H161" s="231">
        <v>2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183</v>
      </c>
      <c r="AT161" s="238" t="s">
        <v>179</v>
      </c>
      <c r="AU161" s="238" t="s">
        <v>85</v>
      </c>
      <c r="AY161" s="18" t="s">
        <v>176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183</v>
      </c>
      <c r="BM161" s="238" t="s">
        <v>540</v>
      </c>
    </row>
    <row r="162" s="2" customFormat="1" ht="16.5" customHeight="1">
      <c r="A162" s="39"/>
      <c r="B162" s="40"/>
      <c r="C162" s="227" t="s">
        <v>329</v>
      </c>
      <c r="D162" s="227" t="s">
        <v>179</v>
      </c>
      <c r="E162" s="228" t="s">
        <v>2842</v>
      </c>
      <c r="F162" s="229" t="s">
        <v>2843</v>
      </c>
      <c r="G162" s="230" t="s">
        <v>1528</v>
      </c>
      <c r="H162" s="231">
        <v>2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183</v>
      </c>
      <c r="AT162" s="238" t="s">
        <v>179</v>
      </c>
      <c r="AU162" s="238" t="s">
        <v>85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183</v>
      </c>
      <c r="BM162" s="238" t="s">
        <v>553</v>
      </c>
    </row>
    <row r="163" s="2" customFormat="1" ht="16.5" customHeight="1">
      <c r="A163" s="39"/>
      <c r="B163" s="40"/>
      <c r="C163" s="227" t="s">
        <v>335</v>
      </c>
      <c r="D163" s="227" t="s">
        <v>179</v>
      </c>
      <c r="E163" s="228" t="s">
        <v>2844</v>
      </c>
      <c r="F163" s="229" t="s">
        <v>2845</v>
      </c>
      <c r="G163" s="230" t="s">
        <v>1528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183</v>
      </c>
      <c r="AT163" s="238" t="s">
        <v>179</v>
      </c>
      <c r="AU163" s="238" t="s">
        <v>85</v>
      </c>
      <c r="AY163" s="18" t="s">
        <v>176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183</v>
      </c>
      <c r="BM163" s="238" t="s">
        <v>564</v>
      </c>
    </row>
    <row r="164" s="12" customFormat="1" ht="22.8" customHeight="1">
      <c r="A164" s="12"/>
      <c r="B164" s="211"/>
      <c r="C164" s="212"/>
      <c r="D164" s="213" t="s">
        <v>75</v>
      </c>
      <c r="E164" s="225" t="s">
        <v>2590</v>
      </c>
      <c r="F164" s="225" t="s">
        <v>2846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SUM(P165:P169)</f>
        <v>0</v>
      </c>
      <c r="Q164" s="219"/>
      <c r="R164" s="220">
        <f>SUM(R165:R169)</f>
        <v>0</v>
      </c>
      <c r="S164" s="219"/>
      <c r="T164" s="221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83</v>
      </c>
      <c r="AT164" s="223" t="s">
        <v>75</v>
      </c>
      <c r="AU164" s="223" t="s">
        <v>83</v>
      </c>
      <c r="AY164" s="222" t="s">
        <v>176</v>
      </c>
      <c r="BK164" s="224">
        <f>SUM(BK165:BK169)</f>
        <v>0</v>
      </c>
    </row>
    <row r="165" s="2" customFormat="1" ht="16.5" customHeight="1">
      <c r="A165" s="39"/>
      <c r="B165" s="40"/>
      <c r="C165" s="227" t="s">
        <v>340</v>
      </c>
      <c r="D165" s="227" t="s">
        <v>179</v>
      </c>
      <c r="E165" s="228" t="s">
        <v>2847</v>
      </c>
      <c r="F165" s="229" t="s">
        <v>2848</v>
      </c>
      <c r="G165" s="230" t="s">
        <v>1528</v>
      </c>
      <c r="H165" s="231">
        <v>10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183</v>
      </c>
      <c r="AT165" s="238" t="s">
        <v>179</v>
      </c>
      <c r="AU165" s="238" t="s">
        <v>85</v>
      </c>
      <c r="AY165" s="18" t="s">
        <v>176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183</v>
      </c>
      <c r="BM165" s="238" t="s">
        <v>578</v>
      </c>
    </row>
    <row r="166" s="2" customFormat="1" ht="21.75" customHeight="1">
      <c r="A166" s="39"/>
      <c r="B166" s="40"/>
      <c r="C166" s="227" t="s">
        <v>348</v>
      </c>
      <c r="D166" s="227" t="s">
        <v>179</v>
      </c>
      <c r="E166" s="228" t="s">
        <v>2849</v>
      </c>
      <c r="F166" s="229" t="s">
        <v>2850</v>
      </c>
      <c r="G166" s="230" t="s">
        <v>1528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183</v>
      </c>
      <c r="AT166" s="238" t="s">
        <v>179</v>
      </c>
      <c r="AU166" s="238" t="s">
        <v>85</v>
      </c>
      <c r="AY166" s="18" t="s">
        <v>176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183</v>
      </c>
      <c r="BM166" s="238" t="s">
        <v>589</v>
      </c>
    </row>
    <row r="167" s="2" customFormat="1" ht="24.15" customHeight="1">
      <c r="A167" s="39"/>
      <c r="B167" s="40"/>
      <c r="C167" s="227" t="s">
        <v>7</v>
      </c>
      <c r="D167" s="227" t="s">
        <v>179</v>
      </c>
      <c r="E167" s="228" t="s">
        <v>2851</v>
      </c>
      <c r="F167" s="229" t="s">
        <v>2852</v>
      </c>
      <c r="G167" s="230" t="s">
        <v>1528</v>
      </c>
      <c r="H167" s="231">
        <v>2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183</v>
      </c>
      <c r="AT167" s="238" t="s">
        <v>179</v>
      </c>
      <c r="AU167" s="238" t="s">
        <v>85</v>
      </c>
      <c r="AY167" s="18" t="s">
        <v>176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183</v>
      </c>
      <c r="BM167" s="238" t="s">
        <v>600</v>
      </c>
    </row>
    <row r="168" s="2" customFormat="1" ht="16.5" customHeight="1">
      <c r="A168" s="39"/>
      <c r="B168" s="40"/>
      <c r="C168" s="227" t="s">
        <v>376</v>
      </c>
      <c r="D168" s="227" t="s">
        <v>179</v>
      </c>
      <c r="E168" s="228" t="s">
        <v>2853</v>
      </c>
      <c r="F168" s="229" t="s">
        <v>2854</v>
      </c>
      <c r="G168" s="230" t="s">
        <v>1528</v>
      </c>
      <c r="H168" s="231">
        <v>2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183</v>
      </c>
      <c r="AT168" s="238" t="s">
        <v>179</v>
      </c>
      <c r="AU168" s="238" t="s">
        <v>85</v>
      </c>
      <c r="AY168" s="18" t="s">
        <v>176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183</v>
      </c>
      <c r="BM168" s="238" t="s">
        <v>619</v>
      </c>
    </row>
    <row r="169" s="2" customFormat="1" ht="21.75" customHeight="1">
      <c r="A169" s="39"/>
      <c r="B169" s="40"/>
      <c r="C169" s="227" t="s">
        <v>384</v>
      </c>
      <c r="D169" s="227" t="s">
        <v>179</v>
      </c>
      <c r="E169" s="228" t="s">
        <v>2855</v>
      </c>
      <c r="F169" s="229" t="s">
        <v>2856</v>
      </c>
      <c r="G169" s="230" t="s">
        <v>1528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183</v>
      </c>
      <c r="AT169" s="238" t="s">
        <v>179</v>
      </c>
      <c r="AU169" s="238" t="s">
        <v>85</v>
      </c>
      <c r="AY169" s="18" t="s">
        <v>176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183</v>
      </c>
      <c r="BM169" s="238" t="s">
        <v>632</v>
      </c>
    </row>
    <row r="170" s="12" customFormat="1" ht="22.8" customHeight="1">
      <c r="A170" s="12"/>
      <c r="B170" s="211"/>
      <c r="C170" s="212"/>
      <c r="D170" s="213" t="s">
        <v>75</v>
      </c>
      <c r="E170" s="225" t="s">
        <v>2664</v>
      </c>
      <c r="F170" s="225" t="s">
        <v>2587</v>
      </c>
      <c r="G170" s="212"/>
      <c r="H170" s="212"/>
      <c r="I170" s="215"/>
      <c r="J170" s="226">
        <f>BK170</f>
        <v>0</v>
      </c>
      <c r="K170" s="212"/>
      <c r="L170" s="217"/>
      <c r="M170" s="218"/>
      <c r="N170" s="219"/>
      <c r="O170" s="219"/>
      <c r="P170" s="220">
        <f>SUM(P171:P174)</f>
        <v>0</v>
      </c>
      <c r="Q170" s="219"/>
      <c r="R170" s="220">
        <f>SUM(R171:R174)</f>
        <v>0</v>
      </c>
      <c r="S170" s="219"/>
      <c r="T170" s="221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83</v>
      </c>
      <c r="AT170" s="223" t="s">
        <v>75</v>
      </c>
      <c r="AU170" s="223" t="s">
        <v>83</v>
      </c>
      <c r="AY170" s="222" t="s">
        <v>176</v>
      </c>
      <c r="BK170" s="224">
        <f>SUM(BK171:BK174)</f>
        <v>0</v>
      </c>
    </row>
    <row r="171" s="2" customFormat="1" ht="24.15" customHeight="1">
      <c r="A171" s="39"/>
      <c r="B171" s="40"/>
      <c r="C171" s="227" t="s">
        <v>391</v>
      </c>
      <c r="D171" s="227" t="s">
        <v>179</v>
      </c>
      <c r="E171" s="228" t="s">
        <v>2857</v>
      </c>
      <c r="F171" s="229" t="s">
        <v>2858</v>
      </c>
      <c r="G171" s="230" t="s">
        <v>252</v>
      </c>
      <c r="H171" s="231">
        <v>120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183</v>
      </c>
      <c r="AT171" s="238" t="s">
        <v>179</v>
      </c>
      <c r="AU171" s="238" t="s">
        <v>85</v>
      </c>
      <c r="AY171" s="18" t="s">
        <v>176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183</v>
      </c>
      <c r="BM171" s="238" t="s">
        <v>644</v>
      </c>
    </row>
    <row r="172" s="2" customFormat="1" ht="24.15" customHeight="1">
      <c r="A172" s="39"/>
      <c r="B172" s="40"/>
      <c r="C172" s="227" t="s">
        <v>428</v>
      </c>
      <c r="D172" s="227" t="s">
        <v>179</v>
      </c>
      <c r="E172" s="228" t="s">
        <v>2859</v>
      </c>
      <c r="F172" s="229" t="s">
        <v>2860</v>
      </c>
      <c r="G172" s="230" t="s">
        <v>252</v>
      </c>
      <c r="H172" s="231">
        <v>14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183</v>
      </c>
      <c r="AT172" s="238" t="s">
        <v>179</v>
      </c>
      <c r="AU172" s="238" t="s">
        <v>85</v>
      </c>
      <c r="AY172" s="18" t="s">
        <v>176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183</v>
      </c>
      <c r="BM172" s="238" t="s">
        <v>654</v>
      </c>
    </row>
    <row r="173" s="2" customFormat="1" ht="37.8" customHeight="1">
      <c r="A173" s="39"/>
      <c r="B173" s="40"/>
      <c r="C173" s="227" t="s">
        <v>433</v>
      </c>
      <c r="D173" s="227" t="s">
        <v>179</v>
      </c>
      <c r="E173" s="228" t="s">
        <v>2861</v>
      </c>
      <c r="F173" s="229" t="s">
        <v>2862</v>
      </c>
      <c r="G173" s="230" t="s">
        <v>252</v>
      </c>
      <c r="H173" s="231">
        <v>25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183</v>
      </c>
      <c r="AT173" s="238" t="s">
        <v>179</v>
      </c>
      <c r="AU173" s="238" t="s">
        <v>85</v>
      </c>
      <c r="AY173" s="18" t="s">
        <v>176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183</v>
      </c>
      <c r="BM173" s="238" t="s">
        <v>669</v>
      </c>
    </row>
    <row r="174" s="2" customFormat="1" ht="16.5" customHeight="1">
      <c r="A174" s="39"/>
      <c r="B174" s="40"/>
      <c r="C174" s="227" t="s">
        <v>462</v>
      </c>
      <c r="D174" s="227" t="s">
        <v>179</v>
      </c>
      <c r="E174" s="228" t="s">
        <v>2863</v>
      </c>
      <c r="F174" s="229" t="s">
        <v>2864</v>
      </c>
      <c r="G174" s="230" t="s">
        <v>252</v>
      </c>
      <c r="H174" s="231">
        <v>159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183</v>
      </c>
      <c r="AT174" s="238" t="s">
        <v>179</v>
      </c>
      <c r="AU174" s="238" t="s">
        <v>85</v>
      </c>
      <c r="AY174" s="18" t="s">
        <v>176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183</v>
      </c>
      <c r="BM174" s="238" t="s">
        <v>695</v>
      </c>
    </row>
    <row r="175" s="12" customFormat="1" ht="22.8" customHeight="1">
      <c r="A175" s="12"/>
      <c r="B175" s="211"/>
      <c r="C175" s="212"/>
      <c r="D175" s="213" t="s">
        <v>75</v>
      </c>
      <c r="E175" s="225" t="s">
        <v>2666</v>
      </c>
      <c r="F175" s="225" t="s">
        <v>2865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SUM(P176:P179)</f>
        <v>0</v>
      </c>
      <c r="Q175" s="219"/>
      <c r="R175" s="220">
        <f>SUM(R176:R179)</f>
        <v>0</v>
      </c>
      <c r="S175" s="219"/>
      <c r="T175" s="221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83</v>
      </c>
      <c r="AT175" s="223" t="s">
        <v>75</v>
      </c>
      <c r="AU175" s="223" t="s">
        <v>83</v>
      </c>
      <c r="AY175" s="222" t="s">
        <v>176</v>
      </c>
      <c r="BK175" s="224">
        <f>SUM(BK176:BK179)</f>
        <v>0</v>
      </c>
    </row>
    <row r="176" s="2" customFormat="1" ht="16.5" customHeight="1">
      <c r="A176" s="39"/>
      <c r="B176" s="40"/>
      <c r="C176" s="227" t="s">
        <v>498</v>
      </c>
      <c r="D176" s="227" t="s">
        <v>179</v>
      </c>
      <c r="E176" s="228" t="s">
        <v>2866</v>
      </c>
      <c r="F176" s="229" t="s">
        <v>2867</v>
      </c>
      <c r="G176" s="230" t="s">
        <v>252</v>
      </c>
      <c r="H176" s="231">
        <v>120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183</v>
      </c>
      <c r="AT176" s="238" t="s">
        <v>179</v>
      </c>
      <c r="AU176" s="238" t="s">
        <v>85</v>
      </c>
      <c r="AY176" s="18" t="s">
        <v>176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183</v>
      </c>
      <c r="BM176" s="238" t="s">
        <v>717</v>
      </c>
    </row>
    <row r="177" s="2" customFormat="1" ht="16.5" customHeight="1">
      <c r="A177" s="39"/>
      <c r="B177" s="40"/>
      <c r="C177" s="227" t="s">
        <v>508</v>
      </c>
      <c r="D177" s="227" t="s">
        <v>179</v>
      </c>
      <c r="E177" s="228" t="s">
        <v>2868</v>
      </c>
      <c r="F177" s="229" t="s">
        <v>2869</v>
      </c>
      <c r="G177" s="230" t="s">
        <v>252</v>
      </c>
      <c r="H177" s="231">
        <v>14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183</v>
      </c>
      <c r="AT177" s="238" t="s">
        <v>179</v>
      </c>
      <c r="AU177" s="238" t="s">
        <v>85</v>
      </c>
      <c r="AY177" s="18" t="s">
        <v>176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183</v>
      </c>
      <c r="BM177" s="238" t="s">
        <v>729</v>
      </c>
    </row>
    <row r="178" s="2" customFormat="1" ht="16.5" customHeight="1">
      <c r="A178" s="39"/>
      <c r="B178" s="40"/>
      <c r="C178" s="227" t="s">
        <v>518</v>
      </c>
      <c r="D178" s="227" t="s">
        <v>179</v>
      </c>
      <c r="E178" s="228" t="s">
        <v>2870</v>
      </c>
      <c r="F178" s="229" t="s">
        <v>2871</v>
      </c>
      <c r="G178" s="230" t="s">
        <v>252</v>
      </c>
      <c r="H178" s="231">
        <v>25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183</v>
      </c>
      <c r="AT178" s="238" t="s">
        <v>179</v>
      </c>
      <c r="AU178" s="238" t="s">
        <v>85</v>
      </c>
      <c r="AY178" s="18" t="s">
        <v>176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183</v>
      </c>
      <c r="BM178" s="238" t="s">
        <v>740</v>
      </c>
    </row>
    <row r="179" s="2" customFormat="1" ht="16.5" customHeight="1">
      <c r="A179" s="39"/>
      <c r="B179" s="40"/>
      <c r="C179" s="227" t="s">
        <v>535</v>
      </c>
      <c r="D179" s="227" t="s">
        <v>179</v>
      </c>
      <c r="E179" s="228" t="s">
        <v>2872</v>
      </c>
      <c r="F179" s="229" t="s">
        <v>2873</v>
      </c>
      <c r="G179" s="230" t="s">
        <v>2742</v>
      </c>
      <c r="H179" s="231">
        <v>1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183</v>
      </c>
      <c r="AT179" s="238" t="s">
        <v>179</v>
      </c>
      <c r="AU179" s="238" t="s">
        <v>85</v>
      </c>
      <c r="AY179" s="18" t="s">
        <v>176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183</v>
      </c>
      <c r="BM179" s="238" t="s">
        <v>753</v>
      </c>
    </row>
    <row r="180" s="12" customFormat="1" ht="22.8" customHeight="1">
      <c r="A180" s="12"/>
      <c r="B180" s="211"/>
      <c r="C180" s="212"/>
      <c r="D180" s="213" t="s">
        <v>75</v>
      </c>
      <c r="E180" s="225" t="s">
        <v>2668</v>
      </c>
      <c r="F180" s="225" t="s">
        <v>2874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SUM(P181:P183)</f>
        <v>0</v>
      </c>
      <c r="Q180" s="219"/>
      <c r="R180" s="220">
        <f>SUM(R181:R183)</f>
        <v>0</v>
      </c>
      <c r="S180" s="219"/>
      <c r="T180" s="221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83</v>
      </c>
      <c r="AT180" s="223" t="s">
        <v>75</v>
      </c>
      <c r="AU180" s="223" t="s">
        <v>83</v>
      </c>
      <c r="AY180" s="222" t="s">
        <v>176</v>
      </c>
      <c r="BK180" s="224">
        <f>SUM(BK181:BK183)</f>
        <v>0</v>
      </c>
    </row>
    <row r="181" s="2" customFormat="1" ht="16.5" customHeight="1">
      <c r="A181" s="39"/>
      <c r="B181" s="40"/>
      <c r="C181" s="227" t="s">
        <v>540</v>
      </c>
      <c r="D181" s="227" t="s">
        <v>179</v>
      </c>
      <c r="E181" s="228" t="s">
        <v>2875</v>
      </c>
      <c r="F181" s="229" t="s">
        <v>2876</v>
      </c>
      <c r="G181" s="230" t="s">
        <v>1528</v>
      </c>
      <c r="H181" s="231">
        <v>26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183</v>
      </c>
      <c r="AT181" s="238" t="s">
        <v>179</v>
      </c>
      <c r="AU181" s="238" t="s">
        <v>85</v>
      </c>
      <c r="AY181" s="18" t="s">
        <v>176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183</v>
      </c>
      <c r="BM181" s="238" t="s">
        <v>567</v>
      </c>
    </row>
    <row r="182" s="2" customFormat="1" ht="16.5" customHeight="1">
      <c r="A182" s="39"/>
      <c r="B182" s="40"/>
      <c r="C182" s="227" t="s">
        <v>546</v>
      </c>
      <c r="D182" s="227" t="s">
        <v>179</v>
      </c>
      <c r="E182" s="228" t="s">
        <v>2877</v>
      </c>
      <c r="F182" s="229" t="s">
        <v>2878</v>
      </c>
      <c r="G182" s="230" t="s">
        <v>1528</v>
      </c>
      <c r="H182" s="231">
        <v>26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183</v>
      </c>
      <c r="AT182" s="238" t="s">
        <v>179</v>
      </c>
      <c r="AU182" s="238" t="s">
        <v>85</v>
      </c>
      <c r="AY182" s="18" t="s">
        <v>176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183</v>
      </c>
      <c r="BM182" s="238" t="s">
        <v>778</v>
      </c>
    </row>
    <row r="183" s="2" customFormat="1" ht="16.5" customHeight="1">
      <c r="A183" s="39"/>
      <c r="B183" s="40"/>
      <c r="C183" s="227" t="s">
        <v>553</v>
      </c>
      <c r="D183" s="227" t="s">
        <v>179</v>
      </c>
      <c r="E183" s="228" t="s">
        <v>2879</v>
      </c>
      <c r="F183" s="229" t="s">
        <v>2880</v>
      </c>
      <c r="G183" s="230" t="s">
        <v>1528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183</v>
      </c>
      <c r="AT183" s="238" t="s">
        <v>179</v>
      </c>
      <c r="AU183" s="238" t="s">
        <v>85</v>
      </c>
      <c r="AY183" s="18" t="s">
        <v>176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183</v>
      </c>
      <c r="BM183" s="238" t="s">
        <v>790</v>
      </c>
    </row>
    <row r="184" s="12" customFormat="1" ht="22.8" customHeight="1">
      <c r="A184" s="12"/>
      <c r="B184" s="211"/>
      <c r="C184" s="212"/>
      <c r="D184" s="213" t="s">
        <v>75</v>
      </c>
      <c r="E184" s="225" t="s">
        <v>2670</v>
      </c>
      <c r="F184" s="225" t="s">
        <v>2611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SUM(P185:P188)</f>
        <v>0</v>
      </c>
      <c r="Q184" s="219"/>
      <c r="R184" s="220">
        <f>SUM(R185:R188)</f>
        <v>0</v>
      </c>
      <c r="S184" s="219"/>
      <c r="T184" s="221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83</v>
      </c>
      <c r="AT184" s="223" t="s">
        <v>75</v>
      </c>
      <c r="AU184" s="223" t="s">
        <v>83</v>
      </c>
      <c r="AY184" s="222" t="s">
        <v>176</v>
      </c>
      <c r="BK184" s="224">
        <f>SUM(BK185:BK188)</f>
        <v>0</v>
      </c>
    </row>
    <row r="185" s="2" customFormat="1" ht="16.5" customHeight="1">
      <c r="A185" s="39"/>
      <c r="B185" s="40"/>
      <c r="C185" s="227" t="s">
        <v>558</v>
      </c>
      <c r="D185" s="227" t="s">
        <v>179</v>
      </c>
      <c r="E185" s="228" t="s">
        <v>2881</v>
      </c>
      <c r="F185" s="229" t="s">
        <v>2882</v>
      </c>
      <c r="G185" s="230" t="s">
        <v>1528</v>
      </c>
      <c r="H185" s="231">
        <v>8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183</v>
      </c>
      <c r="AT185" s="238" t="s">
        <v>179</v>
      </c>
      <c r="AU185" s="238" t="s">
        <v>85</v>
      </c>
      <c r="AY185" s="18" t="s">
        <v>176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183</v>
      </c>
      <c r="BM185" s="238" t="s">
        <v>802</v>
      </c>
    </row>
    <row r="186" s="2" customFormat="1" ht="16.5" customHeight="1">
      <c r="A186" s="39"/>
      <c r="B186" s="40"/>
      <c r="C186" s="227" t="s">
        <v>564</v>
      </c>
      <c r="D186" s="227" t="s">
        <v>179</v>
      </c>
      <c r="E186" s="228" t="s">
        <v>2883</v>
      </c>
      <c r="F186" s="229" t="s">
        <v>2697</v>
      </c>
      <c r="G186" s="230" t="s">
        <v>234</v>
      </c>
      <c r="H186" s="231">
        <v>0.29999999999999999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183</v>
      </c>
      <c r="AT186" s="238" t="s">
        <v>179</v>
      </c>
      <c r="AU186" s="238" t="s">
        <v>85</v>
      </c>
      <c r="AY186" s="18" t="s">
        <v>176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183</v>
      </c>
      <c r="BM186" s="238" t="s">
        <v>812</v>
      </c>
    </row>
    <row r="187" s="2" customFormat="1" ht="16.5" customHeight="1">
      <c r="A187" s="39"/>
      <c r="B187" s="40"/>
      <c r="C187" s="227" t="s">
        <v>572</v>
      </c>
      <c r="D187" s="227" t="s">
        <v>179</v>
      </c>
      <c r="E187" s="228" t="s">
        <v>2884</v>
      </c>
      <c r="F187" s="229" t="s">
        <v>2885</v>
      </c>
      <c r="G187" s="230" t="s">
        <v>2614</v>
      </c>
      <c r="H187" s="231">
        <v>24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183</v>
      </c>
      <c r="AT187" s="238" t="s">
        <v>179</v>
      </c>
      <c r="AU187" s="238" t="s">
        <v>85</v>
      </c>
      <c r="AY187" s="18" t="s">
        <v>176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183</v>
      </c>
      <c r="BM187" s="238" t="s">
        <v>822</v>
      </c>
    </row>
    <row r="188" s="2" customFormat="1" ht="16.5" customHeight="1">
      <c r="A188" s="39"/>
      <c r="B188" s="40"/>
      <c r="C188" s="227" t="s">
        <v>578</v>
      </c>
      <c r="D188" s="227" t="s">
        <v>179</v>
      </c>
      <c r="E188" s="228" t="s">
        <v>2886</v>
      </c>
      <c r="F188" s="229" t="s">
        <v>2620</v>
      </c>
      <c r="G188" s="230" t="s">
        <v>2614</v>
      </c>
      <c r="H188" s="231">
        <v>4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183</v>
      </c>
      <c r="AT188" s="238" t="s">
        <v>179</v>
      </c>
      <c r="AU188" s="238" t="s">
        <v>85</v>
      </c>
      <c r="AY188" s="18" t="s">
        <v>176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183</v>
      </c>
      <c r="BM188" s="238" t="s">
        <v>832</v>
      </c>
    </row>
    <row r="189" s="12" customFormat="1" ht="22.8" customHeight="1">
      <c r="A189" s="12"/>
      <c r="B189" s="211"/>
      <c r="C189" s="212"/>
      <c r="D189" s="213" t="s">
        <v>75</v>
      </c>
      <c r="E189" s="225" t="s">
        <v>2593</v>
      </c>
      <c r="F189" s="225" t="s">
        <v>2587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SUM(P190:P194)</f>
        <v>0</v>
      </c>
      <c r="Q189" s="219"/>
      <c r="R189" s="220">
        <f>SUM(R190:R194)</f>
        <v>0</v>
      </c>
      <c r="S189" s="219"/>
      <c r="T189" s="221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83</v>
      </c>
      <c r="AT189" s="223" t="s">
        <v>75</v>
      </c>
      <c r="AU189" s="223" t="s">
        <v>83</v>
      </c>
      <c r="AY189" s="222" t="s">
        <v>176</v>
      </c>
      <c r="BK189" s="224">
        <f>SUM(BK190:BK194)</f>
        <v>0</v>
      </c>
    </row>
    <row r="190" s="2" customFormat="1" ht="16.5" customHeight="1">
      <c r="A190" s="39"/>
      <c r="B190" s="40"/>
      <c r="C190" s="227" t="s">
        <v>583</v>
      </c>
      <c r="D190" s="227" t="s">
        <v>179</v>
      </c>
      <c r="E190" s="228" t="s">
        <v>2887</v>
      </c>
      <c r="F190" s="229" t="s">
        <v>2888</v>
      </c>
      <c r="G190" s="230" t="s">
        <v>252</v>
      </c>
      <c r="H190" s="231">
        <v>30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183</v>
      </c>
      <c r="AT190" s="238" t="s">
        <v>179</v>
      </c>
      <c r="AU190" s="238" t="s">
        <v>85</v>
      </c>
      <c r="AY190" s="18" t="s">
        <v>176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183</v>
      </c>
      <c r="BM190" s="238" t="s">
        <v>842</v>
      </c>
    </row>
    <row r="191" s="2" customFormat="1" ht="16.5" customHeight="1">
      <c r="A191" s="39"/>
      <c r="B191" s="40"/>
      <c r="C191" s="227" t="s">
        <v>589</v>
      </c>
      <c r="D191" s="227" t="s">
        <v>179</v>
      </c>
      <c r="E191" s="228" t="s">
        <v>2889</v>
      </c>
      <c r="F191" s="229" t="s">
        <v>2890</v>
      </c>
      <c r="G191" s="230" t="s">
        <v>252</v>
      </c>
      <c r="H191" s="231">
        <v>10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183</v>
      </c>
      <c r="AT191" s="238" t="s">
        <v>179</v>
      </c>
      <c r="AU191" s="238" t="s">
        <v>85</v>
      </c>
      <c r="AY191" s="18" t="s">
        <v>176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183</v>
      </c>
      <c r="BM191" s="238" t="s">
        <v>852</v>
      </c>
    </row>
    <row r="192" s="2" customFormat="1" ht="16.5" customHeight="1">
      <c r="A192" s="39"/>
      <c r="B192" s="40"/>
      <c r="C192" s="227" t="s">
        <v>594</v>
      </c>
      <c r="D192" s="227" t="s">
        <v>179</v>
      </c>
      <c r="E192" s="228" t="s">
        <v>2891</v>
      </c>
      <c r="F192" s="229" t="s">
        <v>2892</v>
      </c>
      <c r="G192" s="230" t="s">
        <v>252</v>
      </c>
      <c r="H192" s="231">
        <v>4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183</v>
      </c>
      <c r="AT192" s="238" t="s">
        <v>179</v>
      </c>
      <c r="AU192" s="238" t="s">
        <v>85</v>
      </c>
      <c r="AY192" s="18" t="s">
        <v>176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183</v>
      </c>
      <c r="BM192" s="238" t="s">
        <v>862</v>
      </c>
    </row>
    <row r="193" s="2" customFormat="1" ht="16.5" customHeight="1">
      <c r="A193" s="39"/>
      <c r="B193" s="40"/>
      <c r="C193" s="227" t="s">
        <v>600</v>
      </c>
      <c r="D193" s="227" t="s">
        <v>179</v>
      </c>
      <c r="E193" s="228" t="s">
        <v>2893</v>
      </c>
      <c r="F193" s="229" t="s">
        <v>2894</v>
      </c>
      <c r="G193" s="230" t="s">
        <v>252</v>
      </c>
      <c r="H193" s="231">
        <v>16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183</v>
      </c>
      <c r="AT193" s="238" t="s">
        <v>179</v>
      </c>
      <c r="AU193" s="238" t="s">
        <v>85</v>
      </c>
      <c r="AY193" s="18" t="s">
        <v>176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183</v>
      </c>
      <c r="BM193" s="238" t="s">
        <v>873</v>
      </c>
    </row>
    <row r="194" s="2" customFormat="1" ht="16.5" customHeight="1">
      <c r="A194" s="39"/>
      <c r="B194" s="40"/>
      <c r="C194" s="227" t="s">
        <v>607</v>
      </c>
      <c r="D194" s="227" t="s">
        <v>179</v>
      </c>
      <c r="E194" s="228" t="s">
        <v>2895</v>
      </c>
      <c r="F194" s="229" t="s">
        <v>2896</v>
      </c>
      <c r="G194" s="230" t="s">
        <v>252</v>
      </c>
      <c r="H194" s="231">
        <v>60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183</v>
      </c>
      <c r="AT194" s="238" t="s">
        <v>179</v>
      </c>
      <c r="AU194" s="238" t="s">
        <v>85</v>
      </c>
      <c r="AY194" s="18" t="s">
        <v>176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183</v>
      </c>
      <c r="BM194" s="238" t="s">
        <v>883</v>
      </c>
    </row>
    <row r="195" s="12" customFormat="1" ht="22.8" customHeight="1">
      <c r="A195" s="12"/>
      <c r="B195" s="211"/>
      <c r="C195" s="212"/>
      <c r="D195" s="213" t="s">
        <v>75</v>
      </c>
      <c r="E195" s="225" t="s">
        <v>2630</v>
      </c>
      <c r="F195" s="225" t="s">
        <v>2627</v>
      </c>
      <c r="G195" s="212"/>
      <c r="H195" s="212"/>
      <c r="I195" s="215"/>
      <c r="J195" s="226">
        <f>BK195</f>
        <v>0</v>
      </c>
      <c r="K195" s="212"/>
      <c r="L195" s="217"/>
      <c r="M195" s="218"/>
      <c r="N195" s="219"/>
      <c r="O195" s="219"/>
      <c r="P195" s="220">
        <f>SUM(P196:P201)</f>
        <v>0</v>
      </c>
      <c r="Q195" s="219"/>
      <c r="R195" s="220">
        <f>SUM(R196:R201)</f>
        <v>0</v>
      </c>
      <c r="S195" s="219"/>
      <c r="T195" s="221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2" t="s">
        <v>83</v>
      </c>
      <c r="AT195" s="223" t="s">
        <v>75</v>
      </c>
      <c r="AU195" s="223" t="s">
        <v>83</v>
      </c>
      <c r="AY195" s="222" t="s">
        <v>176</v>
      </c>
      <c r="BK195" s="224">
        <f>SUM(BK196:BK201)</f>
        <v>0</v>
      </c>
    </row>
    <row r="196" s="2" customFormat="1" ht="16.5" customHeight="1">
      <c r="A196" s="39"/>
      <c r="B196" s="40"/>
      <c r="C196" s="227" t="s">
        <v>619</v>
      </c>
      <c r="D196" s="227" t="s">
        <v>179</v>
      </c>
      <c r="E196" s="228" t="s">
        <v>2897</v>
      </c>
      <c r="F196" s="229" t="s">
        <v>2898</v>
      </c>
      <c r="G196" s="230" t="s">
        <v>1528</v>
      </c>
      <c r="H196" s="231">
        <v>10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183</v>
      </c>
      <c r="AT196" s="238" t="s">
        <v>179</v>
      </c>
      <c r="AU196" s="238" t="s">
        <v>85</v>
      </c>
      <c r="AY196" s="18" t="s">
        <v>176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183</v>
      </c>
      <c r="BM196" s="238" t="s">
        <v>893</v>
      </c>
    </row>
    <row r="197" s="2" customFormat="1" ht="16.5" customHeight="1">
      <c r="A197" s="39"/>
      <c r="B197" s="40"/>
      <c r="C197" s="227" t="s">
        <v>623</v>
      </c>
      <c r="D197" s="227" t="s">
        <v>179</v>
      </c>
      <c r="E197" s="228" t="s">
        <v>2899</v>
      </c>
      <c r="F197" s="229" t="s">
        <v>2900</v>
      </c>
      <c r="G197" s="230" t="s">
        <v>1528</v>
      </c>
      <c r="H197" s="231">
        <v>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183</v>
      </c>
      <c r="AT197" s="238" t="s">
        <v>179</v>
      </c>
      <c r="AU197" s="238" t="s">
        <v>85</v>
      </c>
      <c r="AY197" s="18" t="s">
        <v>176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183</v>
      </c>
      <c r="BM197" s="238" t="s">
        <v>903</v>
      </c>
    </row>
    <row r="198" s="2" customFormat="1" ht="16.5" customHeight="1">
      <c r="A198" s="39"/>
      <c r="B198" s="40"/>
      <c r="C198" s="227" t="s">
        <v>632</v>
      </c>
      <c r="D198" s="227" t="s">
        <v>179</v>
      </c>
      <c r="E198" s="228" t="s">
        <v>2901</v>
      </c>
      <c r="F198" s="229" t="s">
        <v>2902</v>
      </c>
      <c r="G198" s="230" t="s">
        <v>1528</v>
      </c>
      <c r="H198" s="231">
        <v>2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183</v>
      </c>
      <c r="AT198" s="238" t="s">
        <v>179</v>
      </c>
      <c r="AU198" s="238" t="s">
        <v>85</v>
      </c>
      <c r="AY198" s="18" t="s">
        <v>176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183</v>
      </c>
      <c r="BM198" s="238" t="s">
        <v>913</v>
      </c>
    </row>
    <row r="199" s="2" customFormat="1" ht="16.5" customHeight="1">
      <c r="A199" s="39"/>
      <c r="B199" s="40"/>
      <c r="C199" s="227" t="s">
        <v>639</v>
      </c>
      <c r="D199" s="227" t="s">
        <v>179</v>
      </c>
      <c r="E199" s="228" t="s">
        <v>2903</v>
      </c>
      <c r="F199" s="229" t="s">
        <v>2904</v>
      </c>
      <c r="G199" s="230" t="s">
        <v>1528</v>
      </c>
      <c r="H199" s="231">
        <v>2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183</v>
      </c>
      <c r="AT199" s="238" t="s">
        <v>179</v>
      </c>
      <c r="AU199" s="238" t="s">
        <v>85</v>
      </c>
      <c r="AY199" s="18" t="s">
        <v>176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183</v>
      </c>
      <c r="BM199" s="238" t="s">
        <v>923</v>
      </c>
    </row>
    <row r="200" s="2" customFormat="1" ht="16.5" customHeight="1">
      <c r="A200" s="39"/>
      <c r="B200" s="40"/>
      <c r="C200" s="227" t="s">
        <v>644</v>
      </c>
      <c r="D200" s="227" t="s">
        <v>179</v>
      </c>
      <c r="E200" s="228" t="s">
        <v>2905</v>
      </c>
      <c r="F200" s="229" t="s">
        <v>2906</v>
      </c>
      <c r="G200" s="230" t="s">
        <v>1528</v>
      </c>
      <c r="H200" s="231">
        <v>7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183</v>
      </c>
      <c r="AT200" s="238" t="s">
        <v>179</v>
      </c>
      <c r="AU200" s="238" t="s">
        <v>85</v>
      </c>
      <c r="AY200" s="18" t="s">
        <v>176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183</v>
      </c>
      <c r="BM200" s="238" t="s">
        <v>562</v>
      </c>
    </row>
    <row r="201" s="2" customFormat="1" ht="16.5" customHeight="1">
      <c r="A201" s="39"/>
      <c r="B201" s="40"/>
      <c r="C201" s="227" t="s">
        <v>649</v>
      </c>
      <c r="D201" s="227" t="s">
        <v>179</v>
      </c>
      <c r="E201" s="228" t="s">
        <v>2907</v>
      </c>
      <c r="F201" s="229" t="s">
        <v>2908</v>
      </c>
      <c r="G201" s="230" t="s">
        <v>1528</v>
      </c>
      <c r="H201" s="231">
        <v>2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183</v>
      </c>
      <c r="AT201" s="238" t="s">
        <v>179</v>
      </c>
      <c r="AU201" s="238" t="s">
        <v>85</v>
      </c>
      <c r="AY201" s="18" t="s">
        <v>176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183</v>
      </c>
      <c r="BM201" s="238" t="s">
        <v>942</v>
      </c>
    </row>
    <row r="202" s="12" customFormat="1" ht="22.8" customHeight="1">
      <c r="A202" s="12"/>
      <c r="B202" s="211"/>
      <c r="C202" s="212"/>
      <c r="D202" s="213" t="s">
        <v>75</v>
      </c>
      <c r="E202" s="225" t="s">
        <v>2632</v>
      </c>
      <c r="F202" s="225" t="s">
        <v>2611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SUM(P203:P206)</f>
        <v>0</v>
      </c>
      <c r="Q202" s="219"/>
      <c r="R202" s="220">
        <f>SUM(R203:R206)</f>
        <v>0</v>
      </c>
      <c r="S202" s="219"/>
      <c r="T202" s="221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83</v>
      </c>
      <c r="AT202" s="223" t="s">
        <v>75</v>
      </c>
      <c r="AU202" s="223" t="s">
        <v>83</v>
      </c>
      <c r="AY202" s="222" t="s">
        <v>176</v>
      </c>
      <c r="BK202" s="224">
        <f>SUM(BK203:BK206)</f>
        <v>0</v>
      </c>
    </row>
    <row r="203" s="2" customFormat="1" ht="16.5" customHeight="1">
      <c r="A203" s="39"/>
      <c r="B203" s="40"/>
      <c r="C203" s="227" t="s">
        <v>654</v>
      </c>
      <c r="D203" s="227" t="s">
        <v>179</v>
      </c>
      <c r="E203" s="228" t="s">
        <v>2909</v>
      </c>
      <c r="F203" s="229" t="s">
        <v>2910</v>
      </c>
      <c r="G203" s="230" t="s">
        <v>1528</v>
      </c>
      <c r="H203" s="231">
        <v>7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183</v>
      </c>
      <c r="AT203" s="238" t="s">
        <v>179</v>
      </c>
      <c r="AU203" s="238" t="s">
        <v>85</v>
      </c>
      <c r="AY203" s="18" t="s">
        <v>176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183</v>
      </c>
      <c r="BM203" s="238" t="s">
        <v>957</v>
      </c>
    </row>
    <row r="204" s="2" customFormat="1" ht="16.5" customHeight="1">
      <c r="A204" s="39"/>
      <c r="B204" s="40"/>
      <c r="C204" s="227" t="s">
        <v>659</v>
      </c>
      <c r="D204" s="227" t="s">
        <v>179</v>
      </c>
      <c r="E204" s="228" t="s">
        <v>2911</v>
      </c>
      <c r="F204" s="229" t="s">
        <v>2697</v>
      </c>
      <c r="G204" s="230" t="s">
        <v>234</v>
      </c>
      <c r="H204" s="231">
        <v>0.5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183</v>
      </c>
      <c r="AT204" s="238" t="s">
        <v>179</v>
      </c>
      <c r="AU204" s="238" t="s">
        <v>85</v>
      </c>
      <c r="AY204" s="18" t="s">
        <v>176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183</v>
      </c>
      <c r="BM204" s="238" t="s">
        <v>970</v>
      </c>
    </row>
    <row r="205" s="2" customFormat="1" ht="16.5" customHeight="1">
      <c r="A205" s="39"/>
      <c r="B205" s="40"/>
      <c r="C205" s="227" t="s">
        <v>669</v>
      </c>
      <c r="D205" s="227" t="s">
        <v>179</v>
      </c>
      <c r="E205" s="228" t="s">
        <v>2912</v>
      </c>
      <c r="F205" s="229" t="s">
        <v>2885</v>
      </c>
      <c r="G205" s="230" t="s">
        <v>2614</v>
      </c>
      <c r="H205" s="231">
        <v>20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183</v>
      </c>
      <c r="AT205" s="238" t="s">
        <v>179</v>
      </c>
      <c r="AU205" s="238" t="s">
        <v>85</v>
      </c>
      <c r="AY205" s="18" t="s">
        <v>176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183</v>
      </c>
      <c r="BM205" s="238" t="s">
        <v>982</v>
      </c>
    </row>
    <row r="206" s="2" customFormat="1" ht="16.5" customHeight="1">
      <c r="A206" s="39"/>
      <c r="B206" s="40"/>
      <c r="C206" s="227" t="s">
        <v>688</v>
      </c>
      <c r="D206" s="227" t="s">
        <v>179</v>
      </c>
      <c r="E206" s="228" t="s">
        <v>2913</v>
      </c>
      <c r="F206" s="229" t="s">
        <v>2620</v>
      </c>
      <c r="G206" s="230" t="s">
        <v>2614</v>
      </c>
      <c r="H206" s="231">
        <v>2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183</v>
      </c>
      <c r="AT206" s="238" t="s">
        <v>179</v>
      </c>
      <c r="AU206" s="238" t="s">
        <v>85</v>
      </c>
      <c r="AY206" s="18" t="s">
        <v>176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183</v>
      </c>
      <c r="BM206" s="238" t="s">
        <v>994</v>
      </c>
    </row>
    <row r="207" s="12" customFormat="1" ht="25.92" customHeight="1">
      <c r="A207" s="12"/>
      <c r="B207" s="211"/>
      <c r="C207" s="212"/>
      <c r="D207" s="213" t="s">
        <v>75</v>
      </c>
      <c r="E207" s="214" t="s">
        <v>174</v>
      </c>
      <c r="F207" s="214" t="s">
        <v>2914</v>
      </c>
      <c r="G207" s="212"/>
      <c r="H207" s="212"/>
      <c r="I207" s="215"/>
      <c r="J207" s="216">
        <f>BK207</f>
        <v>0</v>
      </c>
      <c r="K207" s="212"/>
      <c r="L207" s="217"/>
      <c r="M207" s="218"/>
      <c r="N207" s="219"/>
      <c r="O207" s="219"/>
      <c r="P207" s="220">
        <f>P208+P216+P243+P275+P289+P305+P334+P344</f>
        <v>0</v>
      </c>
      <c r="Q207" s="219"/>
      <c r="R207" s="220">
        <f>R208+R216+R243+R275+R289+R305+R334+R344</f>
        <v>6.1574210799999998</v>
      </c>
      <c r="S207" s="219"/>
      <c r="T207" s="221">
        <f>T208+T216+T243+T275+T289+T305+T334+T344</f>
        <v>1.8857340000000002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2" t="s">
        <v>83</v>
      </c>
      <c r="AT207" s="223" t="s">
        <v>75</v>
      </c>
      <c r="AU207" s="223" t="s">
        <v>76</v>
      </c>
      <c r="AY207" s="222" t="s">
        <v>176</v>
      </c>
      <c r="BK207" s="224">
        <f>BK208+BK216+BK243+BK275+BK289+BK305+BK334+BK344</f>
        <v>0</v>
      </c>
    </row>
    <row r="208" s="12" customFormat="1" ht="22.8" customHeight="1">
      <c r="A208" s="12"/>
      <c r="B208" s="211"/>
      <c r="C208" s="212"/>
      <c r="D208" s="213" t="s">
        <v>75</v>
      </c>
      <c r="E208" s="225" t="s">
        <v>308</v>
      </c>
      <c r="F208" s="225" t="s">
        <v>2915</v>
      </c>
      <c r="G208" s="212"/>
      <c r="H208" s="212"/>
      <c r="I208" s="215"/>
      <c r="J208" s="226">
        <f>BK208</f>
        <v>0</v>
      </c>
      <c r="K208" s="212"/>
      <c r="L208" s="217"/>
      <c r="M208" s="218"/>
      <c r="N208" s="219"/>
      <c r="O208" s="219"/>
      <c r="P208" s="220">
        <f>SUM(P209:P215)</f>
        <v>0</v>
      </c>
      <c r="Q208" s="219"/>
      <c r="R208" s="220">
        <f>SUM(R209:R215)</f>
        <v>0</v>
      </c>
      <c r="S208" s="219"/>
      <c r="T208" s="221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2" t="s">
        <v>83</v>
      </c>
      <c r="AT208" s="223" t="s">
        <v>75</v>
      </c>
      <c r="AU208" s="223" t="s">
        <v>83</v>
      </c>
      <c r="AY208" s="222" t="s">
        <v>176</v>
      </c>
      <c r="BK208" s="224">
        <f>SUM(BK209:BK215)</f>
        <v>0</v>
      </c>
    </row>
    <row r="209" s="2" customFormat="1" ht="24.15" customHeight="1">
      <c r="A209" s="39"/>
      <c r="B209" s="40"/>
      <c r="C209" s="227" t="s">
        <v>695</v>
      </c>
      <c r="D209" s="227" t="s">
        <v>179</v>
      </c>
      <c r="E209" s="228" t="s">
        <v>2916</v>
      </c>
      <c r="F209" s="229" t="s">
        <v>2917</v>
      </c>
      <c r="G209" s="230" t="s">
        <v>204</v>
      </c>
      <c r="H209" s="231">
        <v>2.544</v>
      </c>
      <c r="I209" s="232"/>
      <c r="J209" s="233">
        <f>ROUND(I209*H209,2)</f>
        <v>0</v>
      </c>
      <c r="K209" s="229" t="s">
        <v>225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183</v>
      </c>
      <c r="AT209" s="238" t="s">
        <v>179</v>
      </c>
      <c r="AU209" s="238" t="s">
        <v>85</v>
      </c>
      <c r="AY209" s="18" t="s">
        <v>176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183</v>
      </c>
      <c r="BM209" s="238" t="s">
        <v>2918</v>
      </c>
    </row>
    <row r="210" s="2" customFormat="1">
      <c r="A210" s="39"/>
      <c r="B210" s="40"/>
      <c r="C210" s="41"/>
      <c r="D210" s="262" t="s">
        <v>194</v>
      </c>
      <c r="E210" s="41"/>
      <c r="F210" s="263" t="s">
        <v>2919</v>
      </c>
      <c r="G210" s="41"/>
      <c r="H210" s="41"/>
      <c r="I210" s="264"/>
      <c r="J210" s="41"/>
      <c r="K210" s="41"/>
      <c r="L210" s="45"/>
      <c r="M210" s="265"/>
      <c r="N210" s="26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194</v>
      </c>
      <c r="AU210" s="18" t="s">
        <v>85</v>
      </c>
    </row>
    <row r="211" s="13" customFormat="1">
      <c r="A211" s="13"/>
      <c r="B211" s="240"/>
      <c r="C211" s="241"/>
      <c r="D211" s="242" t="s">
        <v>185</v>
      </c>
      <c r="E211" s="243" t="s">
        <v>1</v>
      </c>
      <c r="F211" s="244" t="s">
        <v>2920</v>
      </c>
      <c r="G211" s="241"/>
      <c r="H211" s="243" t="s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185</v>
      </c>
      <c r="AU211" s="250" t="s">
        <v>85</v>
      </c>
      <c r="AV211" s="13" t="s">
        <v>83</v>
      </c>
      <c r="AW211" s="13" t="s">
        <v>34</v>
      </c>
      <c r="AX211" s="13" t="s">
        <v>76</v>
      </c>
      <c r="AY211" s="250" t="s">
        <v>176</v>
      </c>
    </row>
    <row r="212" s="13" customFormat="1">
      <c r="A212" s="13"/>
      <c r="B212" s="240"/>
      <c r="C212" s="241"/>
      <c r="D212" s="242" t="s">
        <v>185</v>
      </c>
      <c r="E212" s="243" t="s">
        <v>1</v>
      </c>
      <c r="F212" s="244" t="s">
        <v>2921</v>
      </c>
      <c r="G212" s="241"/>
      <c r="H212" s="243" t="s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185</v>
      </c>
      <c r="AU212" s="250" t="s">
        <v>85</v>
      </c>
      <c r="AV212" s="13" t="s">
        <v>83</v>
      </c>
      <c r="AW212" s="13" t="s">
        <v>34</v>
      </c>
      <c r="AX212" s="13" t="s">
        <v>76</v>
      </c>
      <c r="AY212" s="250" t="s">
        <v>176</v>
      </c>
    </row>
    <row r="213" s="14" customFormat="1">
      <c r="A213" s="14"/>
      <c r="B213" s="251"/>
      <c r="C213" s="252"/>
      <c r="D213" s="242" t="s">
        <v>185</v>
      </c>
      <c r="E213" s="253" t="s">
        <v>1</v>
      </c>
      <c r="F213" s="254" t="s">
        <v>2922</v>
      </c>
      <c r="G213" s="252"/>
      <c r="H213" s="255">
        <v>0.86399999999999999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185</v>
      </c>
      <c r="AU213" s="261" t="s">
        <v>85</v>
      </c>
      <c r="AV213" s="14" t="s">
        <v>85</v>
      </c>
      <c r="AW213" s="14" t="s">
        <v>34</v>
      </c>
      <c r="AX213" s="14" t="s">
        <v>76</v>
      </c>
      <c r="AY213" s="261" t="s">
        <v>176</v>
      </c>
    </row>
    <row r="214" s="14" customFormat="1">
      <c r="A214" s="14"/>
      <c r="B214" s="251"/>
      <c r="C214" s="252"/>
      <c r="D214" s="242" t="s">
        <v>185</v>
      </c>
      <c r="E214" s="253" t="s">
        <v>1</v>
      </c>
      <c r="F214" s="254" t="s">
        <v>2923</v>
      </c>
      <c r="G214" s="252"/>
      <c r="H214" s="255">
        <v>1.6799999999999999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185</v>
      </c>
      <c r="AU214" s="261" t="s">
        <v>85</v>
      </c>
      <c r="AV214" s="14" t="s">
        <v>85</v>
      </c>
      <c r="AW214" s="14" t="s">
        <v>34</v>
      </c>
      <c r="AX214" s="14" t="s">
        <v>76</v>
      </c>
      <c r="AY214" s="261" t="s">
        <v>176</v>
      </c>
    </row>
    <row r="215" s="16" customFormat="1">
      <c r="A215" s="16"/>
      <c r="B215" s="278"/>
      <c r="C215" s="279"/>
      <c r="D215" s="242" t="s">
        <v>185</v>
      </c>
      <c r="E215" s="280" t="s">
        <v>1</v>
      </c>
      <c r="F215" s="281" t="s">
        <v>307</v>
      </c>
      <c r="G215" s="279"/>
      <c r="H215" s="282">
        <v>2.544</v>
      </c>
      <c r="I215" s="283"/>
      <c r="J215" s="279"/>
      <c r="K215" s="279"/>
      <c r="L215" s="284"/>
      <c r="M215" s="285"/>
      <c r="N215" s="286"/>
      <c r="O215" s="286"/>
      <c r="P215" s="286"/>
      <c r="Q215" s="286"/>
      <c r="R215" s="286"/>
      <c r="S215" s="286"/>
      <c r="T215" s="28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8" t="s">
        <v>185</v>
      </c>
      <c r="AU215" s="288" t="s">
        <v>85</v>
      </c>
      <c r="AV215" s="16" t="s">
        <v>183</v>
      </c>
      <c r="AW215" s="16" t="s">
        <v>34</v>
      </c>
      <c r="AX215" s="16" t="s">
        <v>83</v>
      </c>
      <c r="AY215" s="288" t="s">
        <v>176</v>
      </c>
    </row>
    <row r="216" s="12" customFormat="1" ht="22.8" customHeight="1">
      <c r="A216" s="12"/>
      <c r="B216" s="211"/>
      <c r="C216" s="212"/>
      <c r="D216" s="213" t="s">
        <v>75</v>
      </c>
      <c r="E216" s="225" t="s">
        <v>324</v>
      </c>
      <c r="F216" s="225" t="s">
        <v>2924</v>
      </c>
      <c r="G216" s="212"/>
      <c r="H216" s="212"/>
      <c r="I216" s="215"/>
      <c r="J216" s="226">
        <f>BK216</f>
        <v>0</v>
      </c>
      <c r="K216" s="212"/>
      <c r="L216" s="217"/>
      <c r="M216" s="218"/>
      <c r="N216" s="219"/>
      <c r="O216" s="219"/>
      <c r="P216" s="220">
        <f>SUM(P217:P242)</f>
        <v>0</v>
      </c>
      <c r="Q216" s="219"/>
      <c r="R216" s="220">
        <f>SUM(R217:R242)</f>
        <v>0</v>
      </c>
      <c r="S216" s="219"/>
      <c r="T216" s="221">
        <f>SUM(T217:T242)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2" t="s">
        <v>83</v>
      </c>
      <c r="AT216" s="223" t="s">
        <v>75</v>
      </c>
      <c r="AU216" s="223" t="s">
        <v>83</v>
      </c>
      <c r="AY216" s="222" t="s">
        <v>176</v>
      </c>
      <c r="BK216" s="224">
        <f>SUM(BK217:BK242)</f>
        <v>0</v>
      </c>
    </row>
    <row r="217" s="2" customFormat="1" ht="37.8" customHeight="1">
      <c r="A217" s="39"/>
      <c r="B217" s="40"/>
      <c r="C217" s="227" t="s">
        <v>711</v>
      </c>
      <c r="D217" s="227" t="s">
        <v>179</v>
      </c>
      <c r="E217" s="228" t="s">
        <v>2925</v>
      </c>
      <c r="F217" s="229" t="s">
        <v>2926</v>
      </c>
      <c r="G217" s="230" t="s">
        <v>204</v>
      </c>
      <c r="H217" s="231">
        <v>2</v>
      </c>
      <c r="I217" s="232"/>
      <c r="J217" s="233">
        <f>ROUND(I217*H217,2)</f>
        <v>0</v>
      </c>
      <c r="K217" s="229" t="s">
        <v>225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183</v>
      </c>
      <c r="AT217" s="238" t="s">
        <v>179</v>
      </c>
      <c r="AU217" s="238" t="s">
        <v>85</v>
      </c>
      <c r="AY217" s="18" t="s">
        <v>176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183</v>
      </c>
      <c r="BM217" s="238" t="s">
        <v>2927</v>
      </c>
    </row>
    <row r="218" s="2" customFormat="1">
      <c r="A218" s="39"/>
      <c r="B218" s="40"/>
      <c r="C218" s="41"/>
      <c r="D218" s="262" t="s">
        <v>194</v>
      </c>
      <c r="E218" s="41"/>
      <c r="F218" s="263" t="s">
        <v>2928</v>
      </c>
      <c r="G218" s="41"/>
      <c r="H218" s="41"/>
      <c r="I218" s="264"/>
      <c r="J218" s="41"/>
      <c r="K218" s="41"/>
      <c r="L218" s="45"/>
      <c r="M218" s="265"/>
      <c r="N218" s="26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194</v>
      </c>
      <c r="AU218" s="18" t="s">
        <v>85</v>
      </c>
    </row>
    <row r="219" s="13" customFormat="1">
      <c r="A219" s="13"/>
      <c r="B219" s="240"/>
      <c r="C219" s="241"/>
      <c r="D219" s="242" t="s">
        <v>185</v>
      </c>
      <c r="E219" s="243" t="s">
        <v>1</v>
      </c>
      <c r="F219" s="244" t="s">
        <v>2929</v>
      </c>
      <c r="G219" s="241"/>
      <c r="H219" s="243" t="s">
        <v>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185</v>
      </c>
      <c r="AU219" s="250" t="s">
        <v>85</v>
      </c>
      <c r="AV219" s="13" t="s">
        <v>83</v>
      </c>
      <c r="AW219" s="13" t="s">
        <v>34</v>
      </c>
      <c r="AX219" s="13" t="s">
        <v>76</v>
      </c>
      <c r="AY219" s="250" t="s">
        <v>176</v>
      </c>
    </row>
    <row r="220" s="13" customFormat="1">
      <c r="A220" s="13"/>
      <c r="B220" s="240"/>
      <c r="C220" s="241"/>
      <c r="D220" s="242" t="s">
        <v>185</v>
      </c>
      <c r="E220" s="243" t="s">
        <v>1</v>
      </c>
      <c r="F220" s="244" t="s">
        <v>2930</v>
      </c>
      <c r="G220" s="241"/>
      <c r="H220" s="243" t="s">
        <v>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185</v>
      </c>
      <c r="AU220" s="250" t="s">
        <v>85</v>
      </c>
      <c r="AV220" s="13" t="s">
        <v>83</v>
      </c>
      <c r="AW220" s="13" t="s">
        <v>34</v>
      </c>
      <c r="AX220" s="13" t="s">
        <v>76</v>
      </c>
      <c r="AY220" s="250" t="s">
        <v>176</v>
      </c>
    </row>
    <row r="221" s="13" customFormat="1">
      <c r="A221" s="13"/>
      <c r="B221" s="240"/>
      <c r="C221" s="241"/>
      <c r="D221" s="242" t="s">
        <v>185</v>
      </c>
      <c r="E221" s="243" t="s">
        <v>1</v>
      </c>
      <c r="F221" s="244" t="s">
        <v>188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185</v>
      </c>
      <c r="AU221" s="250" t="s">
        <v>85</v>
      </c>
      <c r="AV221" s="13" t="s">
        <v>83</v>
      </c>
      <c r="AW221" s="13" t="s">
        <v>34</v>
      </c>
      <c r="AX221" s="13" t="s">
        <v>76</v>
      </c>
      <c r="AY221" s="250" t="s">
        <v>176</v>
      </c>
    </row>
    <row r="222" s="14" customFormat="1">
      <c r="A222" s="14"/>
      <c r="B222" s="251"/>
      <c r="C222" s="252"/>
      <c r="D222" s="242" t="s">
        <v>185</v>
      </c>
      <c r="E222" s="253" t="s">
        <v>1</v>
      </c>
      <c r="F222" s="254" t="s">
        <v>2931</v>
      </c>
      <c r="G222" s="252"/>
      <c r="H222" s="255">
        <v>0.44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185</v>
      </c>
      <c r="AU222" s="261" t="s">
        <v>85</v>
      </c>
      <c r="AV222" s="14" t="s">
        <v>85</v>
      </c>
      <c r="AW222" s="14" t="s">
        <v>34</v>
      </c>
      <c r="AX222" s="14" t="s">
        <v>76</v>
      </c>
      <c r="AY222" s="261" t="s">
        <v>176</v>
      </c>
    </row>
    <row r="223" s="14" customFormat="1">
      <c r="A223" s="14"/>
      <c r="B223" s="251"/>
      <c r="C223" s="252"/>
      <c r="D223" s="242" t="s">
        <v>185</v>
      </c>
      <c r="E223" s="253" t="s">
        <v>1</v>
      </c>
      <c r="F223" s="254" t="s">
        <v>2932</v>
      </c>
      <c r="G223" s="252"/>
      <c r="H223" s="255">
        <v>1.5600000000000001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185</v>
      </c>
      <c r="AU223" s="261" t="s">
        <v>85</v>
      </c>
      <c r="AV223" s="14" t="s">
        <v>85</v>
      </c>
      <c r="AW223" s="14" t="s">
        <v>34</v>
      </c>
      <c r="AX223" s="14" t="s">
        <v>76</v>
      </c>
      <c r="AY223" s="261" t="s">
        <v>176</v>
      </c>
    </row>
    <row r="224" s="15" customFormat="1">
      <c r="A224" s="15"/>
      <c r="B224" s="267"/>
      <c r="C224" s="268"/>
      <c r="D224" s="242" t="s">
        <v>185</v>
      </c>
      <c r="E224" s="269" t="s">
        <v>1</v>
      </c>
      <c r="F224" s="270" t="s">
        <v>291</v>
      </c>
      <c r="G224" s="268"/>
      <c r="H224" s="271">
        <v>2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7" t="s">
        <v>185</v>
      </c>
      <c r="AU224" s="277" t="s">
        <v>85</v>
      </c>
      <c r="AV224" s="15" t="s">
        <v>177</v>
      </c>
      <c r="AW224" s="15" t="s">
        <v>34</v>
      </c>
      <c r="AX224" s="15" t="s">
        <v>76</v>
      </c>
      <c r="AY224" s="277" t="s">
        <v>176</v>
      </c>
    </row>
    <row r="225" s="16" customFormat="1">
      <c r="A225" s="16"/>
      <c r="B225" s="278"/>
      <c r="C225" s="279"/>
      <c r="D225" s="242" t="s">
        <v>185</v>
      </c>
      <c r="E225" s="280" t="s">
        <v>1</v>
      </c>
      <c r="F225" s="281" t="s">
        <v>307</v>
      </c>
      <c r="G225" s="279"/>
      <c r="H225" s="282">
        <v>2</v>
      </c>
      <c r="I225" s="283"/>
      <c r="J225" s="279"/>
      <c r="K225" s="279"/>
      <c r="L225" s="284"/>
      <c r="M225" s="285"/>
      <c r="N225" s="286"/>
      <c r="O225" s="286"/>
      <c r="P225" s="286"/>
      <c r="Q225" s="286"/>
      <c r="R225" s="286"/>
      <c r="S225" s="286"/>
      <c r="T225" s="28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8" t="s">
        <v>185</v>
      </c>
      <c r="AU225" s="288" t="s">
        <v>85</v>
      </c>
      <c r="AV225" s="16" t="s">
        <v>183</v>
      </c>
      <c r="AW225" s="16" t="s">
        <v>34</v>
      </c>
      <c r="AX225" s="16" t="s">
        <v>83</v>
      </c>
      <c r="AY225" s="288" t="s">
        <v>176</v>
      </c>
    </row>
    <row r="226" s="2" customFormat="1" ht="37.8" customHeight="1">
      <c r="A226" s="39"/>
      <c r="B226" s="40"/>
      <c r="C226" s="227" t="s">
        <v>717</v>
      </c>
      <c r="D226" s="227" t="s">
        <v>179</v>
      </c>
      <c r="E226" s="228" t="s">
        <v>2933</v>
      </c>
      <c r="F226" s="229" t="s">
        <v>2934</v>
      </c>
      <c r="G226" s="230" t="s">
        <v>204</v>
      </c>
      <c r="H226" s="231">
        <v>8</v>
      </c>
      <c r="I226" s="232"/>
      <c r="J226" s="233">
        <f>ROUND(I226*H226,2)</f>
        <v>0</v>
      </c>
      <c r="K226" s="229" t="s">
        <v>225</v>
      </c>
      <c r="L226" s="45"/>
      <c r="M226" s="234" t="s">
        <v>1</v>
      </c>
      <c r="N226" s="235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183</v>
      </c>
      <c r="AT226" s="238" t="s">
        <v>179</v>
      </c>
      <c r="AU226" s="238" t="s">
        <v>85</v>
      </c>
      <c r="AY226" s="18" t="s">
        <v>176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83</v>
      </c>
      <c r="BK226" s="239">
        <f>ROUND(I226*H226,2)</f>
        <v>0</v>
      </c>
      <c r="BL226" s="18" t="s">
        <v>183</v>
      </c>
      <c r="BM226" s="238" t="s">
        <v>2935</v>
      </c>
    </row>
    <row r="227" s="2" customFormat="1">
      <c r="A227" s="39"/>
      <c r="B227" s="40"/>
      <c r="C227" s="41"/>
      <c r="D227" s="262" t="s">
        <v>194</v>
      </c>
      <c r="E227" s="41"/>
      <c r="F227" s="263" t="s">
        <v>2936</v>
      </c>
      <c r="G227" s="41"/>
      <c r="H227" s="41"/>
      <c r="I227" s="264"/>
      <c r="J227" s="41"/>
      <c r="K227" s="41"/>
      <c r="L227" s="45"/>
      <c r="M227" s="265"/>
      <c r="N227" s="26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194</v>
      </c>
      <c r="AU227" s="18" t="s">
        <v>85</v>
      </c>
    </row>
    <row r="228" s="14" customFormat="1">
      <c r="A228" s="14"/>
      <c r="B228" s="251"/>
      <c r="C228" s="252"/>
      <c r="D228" s="242" t="s">
        <v>185</v>
      </c>
      <c r="E228" s="252"/>
      <c r="F228" s="254" t="s">
        <v>2937</v>
      </c>
      <c r="G228" s="252"/>
      <c r="H228" s="255">
        <v>8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185</v>
      </c>
      <c r="AU228" s="261" t="s">
        <v>85</v>
      </c>
      <c r="AV228" s="14" t="s">
        <v>85</v>
      </c>
      <c r="AW228" s="14" t="s">
        <v>4</v>
      </c>
      <c r="AX228" s="14" t="s">
        <v>83</v>
      </c>
      <c r="AY228" s="261" t="s">
        <v>176</v>
      </c>
    </row>
    <row r="229" s="2" customFormat="1" ht="37.8" customHeight="1">
      <c r="A229" s="39"/>
      <c r="B229" s="40"/>
      <c r="C229" s="227" t="s">
        <v>722</v>
      </c>
      <c r="D229" s="227" t="s">
        <v>179</v>
      </c>
      <c r="E229" s="228" t="s">
        <v>2938</v>
      </c>
      <c r="F229" s="229" t="s">
        <v>2939</v>
      </c>
      <c r="G229" s="230" t="s">
        <v>204</v>
      </c>
      <c r="H229" s="231">
        <v>2</v>
      </c>
      <c r="I229" s="232"/>
      <c r="J229" s="233">
        <f>ROUND(I229*H229,2)</f>
        <v>0</v>
      </c>
      <c r="K229" s="229" t="s">
        <v>225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183</v>
      </c>
      <c r="AT229" s="238" t="s">
        <v>179</v>
      </c>
      <c r="AU229" s="238" t="s">
        <v>85</v>
      </c>
      <c r="AY229" s="18" t="s">
        <v>176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183</v>
      </c>
      <c r="BM229" s="238" t="s">
        <v>2940</v>
      </c>
    </row>
    <row r="230" s="2" customFormat="1">
      <c r="A230" s="39"/>
      <c r="B230" s="40"/>
      <c r="C230" s="41"/>
      <c r="D230" s="262" t="s">
        <v>194</v>
      </c>
      <c r="E230" s="41"/>
      <c r="F230" s="263" t="s">
        <v>2941</v>
      </c>
      <c r="G230" s="41"/>
      <c r="H230" s="41"/>
      <c r="I230" s="264"/>
      <c r="J230" s="41"/>
      <c r="K230" s="41"/>
      <c r="L230" s="45"/>
      <c r="M230" s="265"/>
      <c r="N230" s="26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194</v>
      </c>
      <c r="AU230" s="18" t="s">
        <v>85</v>
      </c>
    </row>
    <row r="231" s="13" customFormat="1">
      <c r="A231" s="13"/>
      <c r="B231" s="240"/>
      <c r="C231" s="241"/>
      <c r="D231" s="242" t="s">
        <v>185</v>
      </c>
      <c r="E231" s="243" t="s">
        <v>1</v>
      </c>
      <c r="F231" s="244" t="s">
        <v>2942</v>
      </c>
      <c r="G231" s="241"/>
      <c r="H231" s="243" t="s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185</v>
      </c>
      <c r="AU231" s="250" t="s">
        <v>85</v>
      </c>
      <c r="AV231" s="13" t="s">
        <v>83</v>
      </c>
      <c r="AW231" s="13" t="s">
        <v>34</v>
      </c>
      <c r="AX231" s="13" t="s">
        <v>76</v>
      </c>
      <c r="AY231" s="250" t="s">
        <v>176</v>
      </c>
    </row>
    <row r="232" s="13" customFormat="1">
      <c r="A232" s="13"/>
      <c r="B232" s="240"/>
      <c r="C232" s="241"/>
      <c r="D232" s="242" t="s">
        <v>185</v>
      </c>
      <c r="E232" s="243" t="s">
        <v>1</v>
      </c>
      <c r="F232" s="244" t="s">
        <v>2943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185</v>
      </c>
      <c r="AU232" s="250" t="s">
        <v>85</v>
      </c>
      <c r="AV232" s="13" t="s">
        <v>83</v>
      </c>
      <c r="AW232" s="13" t="s">
        <v>34</v>
      </c>
      <c r="AX232" s="13" t="s">
        <v>76</v>
      </c>
      <c r="AY232" s="250" t="s">
        <v>176</v>
      </c>
    </row>
    <row r="233" s="14" customFormat="1">
      <c r="A233" s="14"/>
      <c r="B233" s="251"/>
      <c r="C233" s="252"/>
      <c r="D233" s="242" t="s">
        <v>185</v>
      </c>
      <c r="E233" s="253" t="s">
        <v>1</v>
      </c>
      <c r="F233" s="254" t="s">
        <v>2944</v>
      </c>
      <c r="G233" s="252"/>
      <c r="H233" s="255">
        <v>2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185</v>
      </c>
      <c r="AU233" s="261" t="s">
        <v>85</v>
      </c>
      <c r="AV233" s="14" t="s">
        <v>85</v>
      </c>
      <c r="AW233" s="14" t="s">
        <v>34</v>
      </c>
      <c r="AX233" s="14" t="s">
        <v>76</v>
      </c>
      <c r="AY233" s="261" t="s">
        <v>176</v>
      </c>
    </row>
    <row r="234" s="16" customFormat="1">
      <c r="A234" s="16"/>
      <c r="B234" s="278"/>
      <c r="C234" s="279"/>
      <c r="D234" s="242" t="s">
        <v>185</v>
      </c>
      <c r="E234" s="280" t="s">
        <v>1</v>
      </c>
      <c r="F234" s="281" t="s">
        <v>307</v>
      </c>
      <c r="G234" s="279"/>
      <c r="H234" s="282">
        <v>2</v>
      </c>
      <c r="I234" s="283"/>
      <c r="J234" s="279"/>
      <c r="K234" s="279"/>
      <c r="L234" s="284"/>
      <c r="M234" s="285"/>
      <c r="N234" s="286"/>
      <c r="O234" s="286"/>
      <c r="P234" s="286"/>
      <c r="Q234" s="286"/>
      <c r="R234" s="286"/>
      <c r="S234" s="286"/>
      <c r="T234" s="287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8" t="s">
        <v>185</v>
      </c>
      <c r="AU234" s="288" t="s">
        <v>85</v>
      </c>
      <c r="AV234" s="16" t="s">
        <v>183</v>
      </c>
      <c r="AW234" s="16" t="s">
        <v>34</v>
      </c>
      <c r="AX234" s="16" t="s">
        <v>83</v>
      </c>
      <c r="AY234" s="288" t="s">
        <v>176</v>
      </c>
    </row>
    <row r="235" s="2" customFormat="1" ht="37.8" customHeight="1">
      <c r="A235" s="39"/>
      <c r="B235" s="40"/>
      <c r="C235" s="227" t="s">
        <v>729</v>
      </c>
      <c r="D235" s="227" t="s">
        <v>179</v>
      </c>
      <c r="E235" s="228" t="s">
        <v>2945</v>
      </c>
      <c r="F235" s="229" t="s">
        <v>2946</v>
      </c>
      <c r="G235" s="230" t="s">
        <v>204</v>
      </c>
      <c r="H235" s="231">
        <v>30</v>
      </c>
      <c r="I235" s="232"/>
      <c r="J235" s="233">
        <f>ROUND(I235*H235,2)</f>
        <v>0</v>
      </c>
      <c r="K235" s="229" t="s">
        <v>225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183</v>
      </c>
      <c r="AT235" s="238" t="s">
        <v>179</v>
      </c>
      <c r="AU235" s="238" t="s">
        <v>85</v>
      </c>
      <c r="AY235" s="18" t="s">
        <v>176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183</v>
      </c>
      <c r="BM235" s="238" t="s">
        <v>2947</v>
      </c>
    </row>
    <row r="236" s="2" customFormat="1">
      <c r="A236" s="39"/>
      <c r="B236" s="40"/>
      <c r="C236" s="41"/>
      <c r="D236" s="262" t="s">
        <v>194</v>
      </c>
      <c r="E236" s="41"/>
      <c r="F236" s="263" t="s">
        <v>2948</v>
      </c>
      <c r="G236" s="41"/>
      <c r="H236" s="41"/>
      <c r="I236" s="264"/>
      <c r="J236" s="41"/>
      <c r="K236" s="41"/>
      <c r="L236" s="45"/>
      <c r="M236" s="265"/>
      <c r="N236" s="26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194</v>
      </c>
      <c r="AU236" s="18" t="s">
        <v>85</v>
      </c>
    </row>
    <row r="237" s="14" customFormat="1">
      <c r="A237" s="14"/>
      <c r="B237" s="251"/>
      <c r="C237" s="252"/>
      <c r="D237" s="242" t="s">
        <v>185</v>
      </c>
      <c r="E237" s="252"/>
      <c r="F237" s="254" t="s">
        <v>2949</v>
      </c>
      <c r="G237" s="252"/>
      <c r="H237" s="255">
        <v>30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185</v>
      </c>
      <c r="AU237" s="261" t="s">
        <v>85</v>
      </c>
      <c r="AV237" s="14" t="s">
        <v>85</v>
      </c>
      <c r="AW237" s="14" t="s">
        <v>4</v>
      </c>
      <c r="AX237" s="14" t="s">
        <v>83</v>
      </c>
      <c r="AY237" s="261" t="s">
        <v>176</v>
      </c>
    </row>
    <row r="238" s="2" customFormat="1" ht="24.15" customHeight="1">
      <c r="A238" s="39"/>
      <c r="B238" s="40"/>
      <c r="C238" s="227" t="s">
        <v>735</v>
      </c>
      <c r="D238" s="227" t="s">
        <v>179</v>
      </c>
      <c r="E238" s="228" t="s">
        <v>2950</v>
      </c>
      <c r="F238" s="229" t="s">
        <v>2951</v>
      </c>
      <c r="G238" s="230" t="s">
        <v>204</v>
      </c>
      <c r="H238" s="231">
        <v>2</v>
      </c>
      <c r="I238" s="232"/>
      <c r="J238" s="233">
        <f>ROUND(I238*H238,2)</f>
        <v>0</v>
      </c>
      <c r="K238" s="229" t="s">
        <v>225</v>
      </c>
      <c r="L238" s="45"/>
      <c r="M238" s="234" t="s">
        <v>1</v>
      </c>
      <c r="N238" s="235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183</v>
      </c>
      <c r="AT238" s="238" t="s">
        <v>179</v>
      </c>
      <c r="AU238" s="238" t="s">
        <v>85</v>
      </c>
      <c r="AY238" s="18" t="s">
        <v>176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183</v>
      </c>
      <c r="BM238" s="238" t="s">
        <v>2952</v>
      </c>
    </row>
    <row r="239" s="2" customFormat="1">
      <c r="A239" s="39"/>
      <c r="B239" s="40"/>
      <c r="C239" s="41"/>
      <c r="D239" s="262" t="s">
        <v>194</v>
      </c>
      <c r="E239" s="41"/>
      <c r="F239" s="263" t="s">
        <v>2953</v>
      </c>
      <c r="G239" s="41"/>
      <c r="H239" s="41"/>
      <c r="I239" s="264"/>
      <c r="J239" s="41"/>
      <c r="K239" s="41"/>
      <c r="L239" s="45"/>
      <c r="M239" s="265"/>
      <c r="N239" s="26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194</v>
      </c>
      <c r="AU239" s="18" t="s">
        <v>85</v>
      </c>
    </row>
    <row r="240" s="13" customFormat="1">
      <c r="A240" s="13"/>
      <c r="B240" s="240"/>
      <c r="C240" s="241"/>
      <c r="D240" s="242" t="s">
        <v>185</v>
      </c>
      <c r="E240" s="243" t="s">
        <v>1</v>
      </c>
      <c r="F240" s="244" t="s">
        <v>2943</v>
      </c>
      <c r="G240" s="241"/>
      <c r="H240" s="243" t="s">
        <v>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185</v>
      </c>
      <c r="AU240" s="250" t="s">
        <v>85</v>
      </c>
      <c r="AV240" s="13" t="s">
        <v>83</v>
      </c>
      <c r="AW240" s="13" t="s">
        <v>34</v>
      </c>
      <c r="AX240" s="13" t="s">
        <v>76</v>
      </c>
      <c r="AY240" s="250" t="s">
        <v>176</v>
      </c>
    </row>
    <row r="241" s="14" customFormat="1">
      <c r="A241" s="14"/>
      <c r="B241" s="251"/>
      <c r="C241" s="252"/>
      <c r="D241" s="242" t="s">
        <v>185</v>
      </c>
      <c r="E241" s="253" t="s">
        <v>1</v>
      </c>
      <c r="F241" s="254" t="s">
        <v>2944</v>
      </c>
      <c r="G241" s="252"/>
      <c r="H241" s="255">
        <v>2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185</v>
      </c>
      <c r="AU241" s="261" t="s">
        <v>85</v>
      </c>
      <c r="AV241" s="14" t="s">
        <v>85</v>
      </c>
      <c r="AW241" s="14" t="s">
        <v>34</v>
      </c>
      <c r="AX241" s="14" t="s">
        <v>76</v>
      </c>
      <c r="AY241" s="261" t="s">
        <v>176</v>
      </c>
    </row>
    <row r="242" s="16" customFormat="1">
      <c r="A242" s="16"/>
      <c r="B242" s="278"/>
      <c r="C242" s="279"/>
      <c r="D242" s="242" t="s">
        <v>185</v>
      </c>
      <c r="E242" s="280" t="s">
        <v>1</v>
      </c>
      <c r="F242" s="281" t="s">
        <v>307</v>
      </c>
      <c r="G242" s="279"/>
      <c r="H242" s="282">
        <v>2</v>
      </c>
      <c r="I242" s="283"/>
      <c r="J242" s="279"/>
      <c r="K242" s="279"/>
      <c r="L242" s="284"/>
      <c r="M242" s="285"/>
      <c r="N242" s="286"/>
      <c r="O242" s="286"/>
      <c r="P242" s="286"/>
      <c r="Q242" s="286"/>
      <c r="R242" s="286"/>
      <c r="S242" s="286"/>
      <c r="T242" s="28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8" t="s">
        <v>185</v>
      </c>
      <c r="AU242" s="288" t="s">
        <v>85</v>
      </c>
      <c r="AV242" s="16" t="s">
        <v>183</v>
      </c>
      <c r="AW242" s="16" t="s">
        <v>34</v>
      </c>
      <c r="AX242" s="16" t="s">
        <v>83</v>
      </c>
      <c r="AY242" s="288" t="s">
        <v>176</v>
      </c>
    </row>
    <row r="243" s="12" customFormat="1" ht="22.8" customHeight="1">
      <c r="A243" s="12"/>
      <c r="B243" s="211"/>
      <c r="C243" s="212"/>
      <c r="D243" s="213" t="s">
        <v>75</v>
      </c>
      <c r="E243" s="225" t="s">
        <v>329</v>
      </c>
      <c r="F243" s="225" t="s">
        <v>2954</v>
      </c>
      <c r="G243" s="212"/>
      <c r="H243" s="212"/>
      <c r="I243" s="215"/>
      <c r="J243" s="226">
        <f>BK243</f>
        <v>0</v>
      </c>
      <c r="K243" s="212"/>
      <c r="L243" s="217"/>
      <c r="M243" s="218"/>
      <c r="N243" s="219"/>
      <c r="O243" s="219"/>
      <c r="P243" s="220">
        <f>SUM(P244:P274)</f>
        <v>0</v>
      </c>
      <c r="Q243" s="219"/>
      <c r="R243" s="220">
        <f>SUM(R244:R274)</f>
        <v>3.1200000000000001</v>
      </c>
      <c r="S243" s="219"/>
      <c r="T243" s="221">
        <f>SUM(T244:T274)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2" t="s">
        <v>83</v>
      </c>
      <c r="AT243" s="223" t="s">
        <v>75</v>
      </c>
      <c r="AU243" s="223" t="s">
        <v>83</v>
      </c>
      <c r="AY243" s="222" t="s">
        <v>176</v>
      </c>
      <c r="BK243" s="224">
        <f>SUM(BK244:BK274)</f>
        <v>0</v>
      </c>
    </row>
    <row r="244" s="2" customFormat="1" ht="33" customHeight="1">
      <c r="A244" s="39"/>
      <c r="B244" s="40"/>
      <c r="C244" s="227" t="s">
        <v>740</v>
      </c>
      <c r="D244" s="227" t="s">
        <v>179</v>
      </c>
      <c r="E244" s="228" t="s">
        <v>2955</v>
      </c>
      <c r="F244" s="229" t="s">
        <v>2956</v>
      </c>
      <c r="G244" s="230" t="s">
        <v>234</v>
      </c>
      <c r="H244" s="231">
        <v>4</v>
      </c>
      <c r="I244" s="232"/>
      <c r="J244" s="233">
        <f>ROUND(I244*H244,2)</f>
        <v>0</v>
      </c>
      <c r="K244" s="229" t="s">
        <v>225</v>
      </c>
      <c r="L244" s="45"/>
      <c r="M244" s="234" t="s">
        <v>1</v>
      </c>
      <c r="N244" s="235" t="s">
        <v>41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183</v>
      </c>
      <c r="AT244" s="238" t="s">
        <v>179</v>
      </c>
      <c r="AU244" s="238" t="s">
        <v>85</v>
      </c>
      <c r="AY244" s="18" t="s">
        <v>176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183</v>
      </c>
      <c r="BM244" s="238" t="s">
        <v>2957</v>
      </c>
    </row>
    <row r="245" s="2" customFormat="1">
      <c r="A245" s="39"/>
      <c r="B245" s="40"/>
      <c r="C245" s="41"/>
      <c r="D245" s="262" t="s">
        <v>194</v>
      </c>
      <c r="E245" s="41"/>
      <c r="F245" s="263" t="s">
        <v>2958</v>
      </c>
      <c r="G245" s="41"/>
      <c r="H245" s="41"/>
      <c r="I245" s="264"/>
      <c r="J245" s="41"/>
      <c r="K245" s="41"/>
      <c r="L245" s="45"/>
      <c r="M245" s="265"/>
      <c r="N245" s="26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194</v>
      </c>
      <c r="AU245" s="18" t="s">
        <v>85</v>
      </c>
    </row>
    <row r="246" s="13" customFormat="1">
      <c r="A246" s="13"/>
      <c r="B246" s="240"/>
      <c r="C246" s="241"/>
      <c r="D246" s="242" t="s">
        <v>185</v>
      </c>
      <c r="E246" s="243" t="s">
        <v>1</v>
      </c>
      <c r="F246" s="244" t="s">
        <v>2943</v>
      </c>
      <c r="G246" s="241"/>
      <c r="H246" s="243" t="s">
        <v>1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185</v>
      </c>
      <c r="AU246" s="250" t="s">
        <v>85</v>
      </c>
      <c r="AV246" s="13" t="s">
        <v>83</v>
      </c>
      <c r="AW246" s="13" t="s">
        <v>34</v>
      </c>
      <c r="AX246" s="13" t="s">
        <v>76</v>
      </c>
      <c r="AY246" s="250" t="s">
        <v>176</v>
      </c>
    </row>
    <row r="247" s="14" customFormat="1">
      <c r="A247" s="14"/>
      <c r="B247" s="251"/>
      <c r="C247" s="252"/>
      <c r="D247" s="242" t="s">
        <v>185</v>
      </c>
      <c r="E247" s="253" t="s">
        <v>1</v>
      </c>
      <c r="F247" s="254" t="s">
        <v>2944</v>
      </c>
      <c r="G247" s="252"/>
      <c r="H247" s="255">
        <v>2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185</v>
      </c>
      <c r="AU247" s="261" t="s">
        <v>85</v>
      </c>
      <c r="AV247" s="14" t="s">
        <v>85</v>
      </c>
      <c r="AW247" s="14" t="s">
        <v>34</v>
      </c>
      <c r="AX247" s="14" t="s">
        <v>76</v>
      </c>
      <c r="AY247" s="261" t="s">
        <v>176</v>
      </c>
    </row>
    <row r="248" s="16" customFormat="1">
      <c r="A248" s="16"/>
      <c r="B248" s="278"/>
      <c r="C248" s="279"/>
      <c r="D248" s="242" t="s">
        <v>185</v>
      </c>
      <c r="E248" s="280" t="s">
        <v>1</v>
      </c>
      <c r="F248" s="281" t="s">
        <v>307</v>
      </c>
      <c r="G248" s="279"/>
      <c r="H248" s="282">
        <v>2</v>
      </c>
      <c r="I248" s="283"/>
      <c r="J248" s="279"/>
      <c r="K248" s="279"/>
      <c r="L248" s="284"/>
      <c r="M248" s="285"/>
      <c r="N248" s="286"/>
      <c r="O248" s="286"/>
      <c r="P248" s="286"/>
      <c r="Q248" s="286"/>
      <c r="R248" s="286"/>
      <c r="S248" s="286"/>
      <c r="T248" s="287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8" t="s">
        <v>185</v>
      </c>
      <c r="AU248" s="288" t="s">
        <v>85</v>
      </c>
      <c r="AV248" s="16" t="s">
        <v>183</v>
      </c>
      <c r="AW248" s="16" t="s">
        <v>34</v>
      </c>
      <c r="AX248" s="16" t="s">
        <v>83</v>
      </c>
      <c r="AY248" s="288" t="s">
        <v>176</v>
      </c>
    </row>
    <row r="249" s="14" customFormat="1">
      <c r="A249" s="14"/>
      <c r="B249" s="251"/>
      <c r="C249" s="252"/>
      <c r="D249" s="242" t="s">
        <v>185</v>
      </c>
      <c r="E249" s="252"/>
      <c r="F249" s="254" t="s">
        <v>2959</v>
      </c>
      <c r="G249" s="252"/>
      <c r="H249" s="255">
        <v>4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185</v>
      </c>
      <c r="AU249" s="261" t="s">
        <v>85</v>
      </c>
      <c r="AV249" s="14" t="s">
        <v>85</v>
      </c>
      <c r="AW249" s="14" t="s">
        <v>4</v>
      </c>
      <c r="AX249" s="14" t="s">
        <v>83</v>
      </c>
      <c r="AY249" s="261" t="s">
        <v>176</v>
      </c>
    </row>
    <row r="250" s="2" customFormat="1" ht="16.5" customHeight="1">
      <c r="A250" s="39"/>
      <c r="B250" s="40"/>
      <c r="C250" s="227" t="s">
        <v>275</v>
      </c>
      <c r="D250" s="227" t="s">
        <v>179</v>
      </c>
      <c r="E250" s="228" t="s">
        <v>2960</v>
      </c>
      <c r="F250" s="229" t="s">
        <v>2961</v>
      </c>
      <c r="G250" s="230" t="s">
        <v>204</v>
      </c>
      <c r="H250" s="231">
        <v>2</v>
      </c>
      <c r="I250" s="232"/>
      <c r="J250" s="233">
        <f>ROUND(I250*H250,2)</f>
        <v>0</v>
      </c>
      <c r="K250" s="229" t="s">
        <v>225</v>
      </c>
      <c r="L250" s="45"/>
      <c r="M250" s="234" t="s">
        <v>1</v>
      </c>
      <c r="N250" s="235" t="s">
        <v>41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183</v>
      </c>
      <c r="AT250" s="238" t="s">
        <v>179</v>
      </c>
      <c r="AU250" s="238" t="s">
        <v>85</v>
      </c>
      <c r="AY250" s="18" t="s">
        <v>176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183</v>
      </c>
      <c r="BM250" s="238" t="s">
        <v>2962</v>
      </c>
    </row>
    <row r="251" s="2" customFormat="1">
      <c r="A251" s="39"/>
      <c r="B251" s="40"/>
      <c r="C251" s="41"/>
      <c r="D251" s="262" t="s">
        <v>194</v>
      </c>
      <c r="E251" s="41"/>
      <c r="F251" s="263" t="s">
        <v>2963</v>
      </c>
      <c r="G251" s="41"/>
      <c r="H251" s="41"/>
      <c r="I251" s="264"/>
      <c r="J251" s="41"/>
      <c r="K251" s="41"/>
      <c r="L251" s="45"/>
      <c r="M251" s="265"/>
      <c r="N251" s="26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194</v>
      </c>
      <c r="AU251" s="18" t="s">
        <v>85</v>
      </c>
    </row>
    <row r="252" s="13" customFormat="1">
      <c r="A252" s="13"/>
      <c r="B252" s="240"/>
      <c r="C252" s="241"/>
      <c r="D252" s="242" t="s">
        <v>185</v>
      </c>
      <c r="E252" s="243" t="s">
        <v>1</v>
      </c>
      <c r="F252" s="244" t="s">
        <v>2943</v>
      </c>
      <c r="G252" s="241"/>
      <c r="H252" s="243" t="s">
        <v>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185</v>
      </c>
      <c r="AU252" s="250" t="s">
        <v>85</v>
      </c>
      <c r="AV252" s="13" t="s">
        <v>83</v>
      </c>
      <c r="AW252" s="13" t="s">
        <v>34</v>
      </c>
      <c r="AX252" s="13" t="s">
        <v>76</v>
      </c>
      <c r="AY252" s="250" t="s">
        <v>176</v>
      </c>
    </row>
    <row r="253" s="14" customFormat="1">
      <c r="A253" s="14"/>
      <c r="B253" s="251"/>
      <c r="C253" s="252"/>
      <c r="D253" s="242" t="s">
        <v>185</v>
      </c>
      <c r="E253" s="253" t="s">
        <v>1</v>
      </c>
      <c r="F253" s="254" t="s">
        <v>2944</v>
      </c>
      <c r="G253" s="252"/>
      <c r="H253" s="255">
        <v>2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185</v>
      </c>
      <c r="AU253" s="261" t="s">
        <v>85</v>
      </c>
      <c r="AV253" s="14" t="s">
        <v>85</v>
      </c>
      <c r="AW253" s="14" t="s">
        <v>34</v>
      </c>
      <c r="AX253" s="14" t="s">
        <v>76</v>
      </c>
      <c r="AY253" s="261" t="s">
        <v>176</v>
      </c>
    </row>
    <row r="254" s="16" customFormat="1">
      <c r="A254" s="16"/>
      <c r="B254" s="278"/>
      <c r="C254" s="279"/>
      <c r="D254" s="242" t="s">
        <v>185</v>
      </c>
      <c r="E254" s="280" t="s">
        <v>1</v>
      </c>
      <c r="F254" s="281" t="s">
        <v>307</v>
      </c>
      <c r="G254" s="279"/>
      <c r="H254" s="282">
        <v>2</v>
      </c>
      <c r="I254" s="283"/>
      <c r="J254" s="279"/>
      <c r="K254" s="279"/>
      <c r="L254" s="284"/>
      <c r="M254" s="285"/>
      <c r="N254" s="286"/>
      <c r="O254" s="286"/>
      <c r="P254" s="286"/>
      <c r="Q254" s="286"/>
      <c r="R254" s="286"/>
      <c r="S254" s="286"/>
      <c r="T254" s="287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8" t="s">
        <v>185</v>
      </c>
      <c r="AU254" s="288" t="s">
        <v>85</v>
      </c>
      <c r="AV254" s="16" t="s">
        <v>183</v>
      </c>
      <c r="AW254" s="16" t="s">
        <v>34</v>
      </c>
      <c r="AX254" s="16" t="s">
        <v>83</v>
      </c>
      <c r="AY254" s="288" t="s">
        <v>176</v>
      </c>
    </row>
    <row r="255" s="2" customFormat="1" ht="24.15" customHeight="1">
      <c r="A255" s="39"/>
      <c r="B255" s="40"/>
      <c r="C255" s="227" t="s">
        <v>753</v>
      </c>
      <c r="D255" s="227" t="s">
        <v>179</v>
      </c>
      <c r="E255" s="228" t="s">
        <v>2964</v>
      </c>
      <c r="F255" s="229" t="s">
        <v>2965</v>
      </c>
      <c r="G255" s="230" t="s">
        <v>204</v>
      </c>
      <c r="H255" s="231">
        <v>0.54400000000000004</v>
      </c>
      <c r="I255" s="232"/>
      <c r="J255" s="233">
        <f>ROUND(I255*H255,2)</f>
        <v>0</v>
      </c>
      <c r="K255" s="229" t="s">
        <v>225</v>
      </c>
      <c r="L255" s="45"/>
      <c r="M255" s="234" t="s">
        <v>1</v>
      </c>
      <c r="N255" s="235" t="s">
        <v>41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183</v>
      </c>
      <c r="AT255" s="238" t="s">
        <v>179</v>
      </c>
      <c r="AU255" s="238" t="s">
        <v>85</v>
      </c>
      <c r="AY255" s="18" t="s">
        <v>176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83</v>
      </c>
      <c r="BK255" s="239">
        <f>ROUND(I255*H255,2)</f>
        <v>0</v>
      </c>
      <c r="BL255" s="18" t="s">
        <v>183</v>
      </c>
      <c r="BM255" s="238" t="s">
        <v>2966</v>
      </c>
    </row>
    <row r="256" s="2" customFormat="1">
      <c r="A256" s="39"/>
      <c r="B256" s="40"/>
      <c r="C256" s="41"/>
      <c r="D256" s="262" t="s">
        <v>194</v>
      </c>
      <c r="E256" s="41"/>
      <c r="F256" s="263" t="s">
        <v>2967</v>
      </c>
      <c r="G256" s="41"/>
      <c r="H256" s="41"/>
      <c r="I256" s="264"/>
      <c r="J256" s="41"/>
      <c r="K256" s="41"/>
      <c r="L256" s="45"/>
      <c r="M256" s="265"/>
      <c r="N256" s="26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194</v>
      </c>
      <c r="AU256" s="18" t="s">
        <v>85</v>
      </c>
    </row>
    <row r="257" s="13" customFormat="1">
      <c r="A257" s="13"/>
      <c r="B257" s="240"/>
      <c r="C257" s="241"/>
      <c r="D257" s="242" t="s">
        <v>185</v>
      </c>
      <c r="E257" s="243" t="s">
        <v>1</v>
      </c>
      <c r="F257" s="244" t="s">
        <v>2921</v>
      </c>
      <c r="G257" s="241"/>
      <c r="H257" s="243" t="s">
        <v>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185</v>
      </c>
      <c r="AU257" s="250" t="s">
        <v>85</v>
      </c>
      <c r="AV257" s="13" t="s">
        <v>83</v>
      </c>
      <c r="AW257" s="13" t="s">
        <v>34</v>
      </c>
      <c r="AX257" s="13" t="s">
        <v>76</v>
      </c>
      <c r="AY257" s="250" t="s">
        <v>176</v>
      </c>
    </row>
    <row r="258" s="13" customFormat="1">
      <c r="A258" s="13"/>
      <c r="B258" s="240"/>
      <c r="C258" s="241"/>
      <c r="D258" s="242" t="s">
        <v>185</v>
      </c>
      <c r="E258" s="243" t="s">
        <v>1</v>
      </c>
      <c r="F258" s="244" t="s">
        <v>2968</v>
      </c>
      <c r="G258" s="241"/>
      <c r="H258" s="243" t="s">
        <v>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185</v>
      </c>
      <c r="AU258" s="250" t="s">
        <v>85</v>
      </c>
      <c r="AV258" s="13" t="s">
        <v>83</v>
      </c>
      <c r="AW258" s="13" t="s">
        <v>34</v>
      </c>
      <c r="AX258" s="13" t="s">
        <v>76</v>
      </c>
      <c r="AY258" s="250" t="s">
        <v>176</v>
      </c>
    </row>
    <row r="259" s="14" customFormat="1">
      <c r="A259" s="14"/>
      <c r="B259" s="251"/>
      <c r="C259" s="252"/>
      <c r="D259" s="242" t="s">
        <v>185</v>
      </c>
      <c r="E259" s="253" t="s">
        <v>1</v>
      </c>
      <c r="F259" s="254" t="s">
        <v>2922</v>
      </c>
      <c r="G259" s="252"/>
      <c r="H259" s="255">
        <v>0.86399999999999999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185</v>
      </c>
      <c r="AU259" s="261" t="s">
        <v>85</v>
      </c>
      <c r="AV259" s="14" t="s">
        <v>85</v>
      </c>
      <c r="AW259" s="14" t="s">
        <v>34</v>
      </c>
      <c r="AX259" s="14" t="s">
        <v>76</v>
      </c>
      <c r="AY259" s="261" t="s">
        <v>176</v>
      </c>
    </row>
    <row r="260" s="14" customFormat="1">
      <c r="A260" s="14"/>
      <c r="B260" s="251"/>
      <c r="C260" s="252"/>
      <c r="D260" s="242" t="s">
        <v>185</v>
      </c>
      <c r="E260" s="253" t="s">
        <v>1</v>
      </c>
      <c r="F260" s="254" t="s">
        <v>2923</v>
      </c>
      <c r="G260" s="252"/>
      <c r="H260" s="255">
        <v>1.6799999999999999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185</v>
      </c>
      <c r="AU260" s="261" t="s">
        <v>85</v>
      </c>
      <c r="AV260" s="14" t="s">
        <v>85</v>
      </c>
      <c r="AW260" s="14" t="s">
        <v>34</v>
      </c>
      <c r="AX260" s="14" t="s">
        <v>76</v>
      </c>
      <c r="AY260" s="261" t="s">
        <v>176</v>
      </c>
    </row>
    <row r="261" s="15" customFormat="1">
      <c r="A261" s="15"/>
      <c r="B261" s="267"/>
      <c r="C261" s="268"/>
      <c r="D261" s="242" t="s">
        <v>185</v>
      </c>
      <c r="E261" s="269" t="s">
        <v>1</v>
      </c>
      <c r="F261" s="270" t="s">
        <v>291</v>
      </c>
      <c r="G261" s="268"/>
      <c r="H261" s="271">
        <v>2.544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185</v>
      </c>
      <c r="AU261" s="277" t="s">
        <v>85</v>
      </c>
      <c r="AV261" s="15" t="s">
        <v>177</v>
      </c>
      <c r="AW261" s="15" t="s">
        <v>34</v>
      </c>
      <c r="AX261" s="15" t="s">
        <v>76</v>
      </c>
      <c r="AY261" s="277" t="s">
        <v>176</v>
      </c>
    </row>
    <row r="262" s="13" customFormat="1">
      <c r="A262" s="13"/>
      <c r="B262" s="240"/>
      <c r="C262" s="241"/>
      <c r="D262" s="242" t="s">
        <v>185</v>
      </c>
      <c r="E262" s="243" t="s">
        <v>1</v>
      </c>
      <c r="F262" s="244" t="s">
        <v>2969</v>
      </c>
      <c r="G262" s="241"/>
      <c r="H262" s="243" t="s">
        <v>1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185</v>
      </c>
      <c r="AU262" s="250" t="s">
        <v>85</v>
      </c>
      <c r="AV262" s="13" t="s">
        <v>83</v>
      </c>
      <c r="AW262" s="13" t="s">
        <v>34</v>
      </c>
      <c r="AX262" s="13" t="s">
        <v>76</v>
      </c>
      <c r="AY262" s="250" t="s">
        <v>176</v>
      </c>
    </row>
    <row r="263" s="14" customFormat="1">
      <c r="A263" s="14"/>
      <c r="B263" s="251"/>
      <c r="C263" s="252"/>
      <c r="D263" s="242" t="s">
        <v>185</v>
      </c>
      <c r="E263" s="253" t="s">
        <v>1</v>
      </c>
      <c r="F263" s="254" t="s">
        <v>2970</v>
      </c>
      <c r="G263" s="252"/>
      <c r="H263" s="255">
        <v>-0.44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185</v>
      </c>
      <c r="AU263" s="261" t="s">
        <v>85</v>
      </c>
      <c r="AV263" s="14" t="s">
        <v>85</v>
      </c>
      <c r="AW263" s="14" t="s">
        <v>34</v>
      </c>
      <c r="AX263" s="14" t="s">
        <v>76</v>
      </c>
      <c r="AY263" s="261" t="s">
        <v>176</v>
      </c>
    </row>
    <row r="264" s="14" customFormat="1">
      <c r="A264" s="14"/>
      <c r="B264" s="251"/>
      <c r="C264" s="252"/>
      <c r="D264" s="242" t="s">
        <v>185</v>
      </c>
      <c r="E264" s="253" t="s">
        <v>1</v>
      </c>
      <c r="F264" s="254" t="s">
        <v>2971</v>
      </c>
      <c r="G264" s="252"/>
      <c r="H264" s="255">
        <v>-1.5600000000000001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185</v>
      </c>
      <c r="AU264" s="261" t="s">
        <v>85</v>
      </c>
      <c r="AV264" s="14" t="s">
        <v>85</v>
      </c>
      <c r="AW264" s="14" t="s">
        <v>34</v>
      </c>
      <c r="AX264" s="14" t="s">
        <v>76</v>
      </c>
      <c r="AY264" s="261" t="s">
        <v>176</v>
      </c>
    </row>
    <row r="265" s="15" customFormat="1">
      <c r="A265" s="15"/>
      <c r="B265" s="267"/>
      <c r="C265" s="268"/>
      <c r="D265" s="242" t="s">
        <v>185</v>
      </c>
      <c r="E265" s="269" t="s">
        <v>1</v>
      </c>
      <c r="F265" s="270" t="s">
        <v>291</v>
      </c>
      <c r="G265" s="268"/>
      <c r="H265" s="271">
        <v>-2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185</v>
      </c>
      <c r="AU265" s="277" t="s">
        <v>85</v>
      </c>
      <c r="AV265" s="15" t="s">
        <v>177</v>
      </c>
      <c r="AW265" s="15" t="s">
        <v>34</v>
      </c>
      <c r="AX265" s="15" t="s">
        <v>76</v>
      </c>
      <c r="AY265" s="277" t="s">
        <v>176</v>
      </c>
    </row>
    <row r="266" s="16" customFormat="1">
      <c r="A266" s="16"/>
      <c r="B266" s="278"/>
      <c r="C266" s="279"/>
      <c r="D266" s="242" t="s">
        <v>185</v>
      </c>
      <c r="E266" s="280" t="s">
        <v>1</v>
      </c>
      <c r="F266" s="281" t="s">
        <v>307</v>
      </c>
      <c r="G266" s="279"/>
      <c r="H266" s="282">
        <v>0.54400000000000004</v>
      </c>
      <c r="I266" s="283"/>
      <c r="J266" s="279"/>
      <c r="K266" s="279"/>
      <c r="L266" s="284"/>
      <c r="M266" s="285"/>
      <c r="N266" s="286"/>
      <c r="O266" s="286"/>
      <c r="P266" s="286"/>
      <c r="Q266" s="286"/>
      <c r="R266" s="286"/>
      <c r="S266" s="286"/>
      <c r="T266" s="287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8" t="s">
        <v>185</v>
      </c>
      <c r="AU266" s="288" t="s">
        <v>85</v>
      </c>
      <c r="AV266" s="16" t="s">
        <v>183</v>
      </c>
      <c r="AW266" s="16" t="s">
        <v>34</v>
      </c>
      <c r="AX266" s="16" t="s">
        <v>83</v>
      </c>
      <c r="AY266" s="288" t="s">
        <v>176</v>
      </c>
    </row>
    <row r="267" s="2" customFormat="1" ht="24.15" customHeight="1">
      <c r="A267" s="39"/>
      <c r="B267" s="40"/>
      <c r="C267" s="227" t="s">
        <v>374</v>
      </c>
      <c r="D267" s="227" t="s">
        <v>179</v>
      </c>
      <c r="E267" s="228" t="s">
        <v>2972</v>
      </c>
      <c r="F267" s="229" t="s">
        <v>2973</v>
      </c>
      <c r="G267" s="230" t="s">
        <v>204</v>
      </c>
      <c r="H267" s="231">
        <v>1.5600000000000001</v>
      </c>
      <c r="I267" s="232"/>
      <c r="J267" s="233">
        <f>ROUND(I267*H267,2)</f>
        <v>0</v>
      </c>
      <c r="K267" s="229" t="s">
        <v>225</v>
      </c>
      <c r="L267" s="45"/>
      <c r="M267" s="234" t="s">
        <v>1</v>
      </c>
      <c r="N267" s="235" t="s">
        <v>41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183</v>
      </c>
      <c r="AT267" s="238" t="s">
        <v>179</v>
      </c>
      <c r="AU267" s="238" t="s">
        <v>85</v>
      </c>
      <c r="AY267" s="18" t="s">
        <v>176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83</v>
      </c>
      <c r="BK267" s="239">
        <f>ROUND(I267*H267,2)</f>
        <v>0</v>
      </c>
      <c r="BL267" s="18" t="s">
        <v>183</v>
      </c>
      <c r="BM267" s="238" t="s">
        <v>2974</v>
      </c>
    </row>
    <row r="268" s="2" customFormat="1">
      <c r="A268" s="39"/>
      <c r="B268" s="40"/>
      <c r="C268" s="41"/>
      <c r="D268" s="262" t="s">
        <v>194</v>
      </c>
      <c r="E268" s="41"/>
      <c r="F268" s="263" t="s">
        <v>2975</v>
      </c>
      <c r="G268" s="41"/>
      <c r="H268" s="41"/>
      <c r="I268" s="264"/>
      <c r="J268" s="41"/>
      <c r="K268" s="41"/>
      <c r="L268" s="45"/>
      <c r="M268" s="265"/>
      <c r="N268" s="26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194</v>
      </c>
      <c r="AU268" s="18" t="s">
        <v>85</v>
      </c>
    </row>
    <row r="269" s="13" customFormat="1">
      <c r="A269" s="13"/>
      <c r="B269" s="240"/>
      <c r="C269" s="241"/>
      <c r="D269" s="242" t="s">
        <v>185</v>
      </c>
      <c r="E269" s="243" t="s">
        <v>1</v>
      </c>
      <c r="F269" s="244" t="s">
        <v>2921</v>
      </c>
      <c r="G269" s="241"/>
      <c r="H269" s="243" t="s">
        <v>1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185</v>
      </c>
      <c r="AU269" s="250" t="s">
        <v>85</v>
      </c>
      <c r="AV269" s="13" t="s">
        <v>83</v>
      </c>
      <c r="AW269" s="13" t="s">
        <v>34</v>
      </c>
      <c r="AX269" s="13" t="s">
        <v>76</v>
      </c>
      <c r="AY269" s="250" t="s">
        <v>176</v>
      </c>
    </row>
    <row r="270" s="14" customFormat="1">
      <c r="A270" s="14"/>
      <c r="B270" s="251"/>
      <c r="C270" s="252"/>
      <c r="D270" s="242" t="s">
        <v>185</v>
      </c>
      <c r="E270" s="253" t="s">
        <v>1</v>
      </c>
      <c r="F270" s="254" t="s">
        <v>2976</v>
      </c>
      <c r="G270" s="252"/>
      <c r="H270" s="255">
        <v>0.71999999999999997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185</v>
      </c>
      <c r="AU270" s="261" t="s">
        <v>85</v>
      </c>
      <c r="AV270" s="14" t="s">
        <v>85</v>
      </c>
      <c r="AW270" s="14" t="s">
        <v>34</v>
      </c>
      <c r="AX270" s="14" t="s">
        <v>76</v>
      </c>
      <c r="AY270" s="261" t="s">
        <v>176</v>
      </c>
    </row>
    <row r="271" s="14" customFormat="1">
      <c r="A271" s="14"/>
      <c r="B271" s="251"/>
      <c r="C271" s="252"/>
      <c r="D271" s="242" t="s">
        <v>185</v>
      </c>
      <c r="E271" s="253" t="s">
        <v>1</v>
      </c>
      <c r="F271" s="254" t="s">
        <v>2977</v>
      </c>
      <c r="G271" s="252"/>
      <c r="H271" s="255">
        <v>0.83999999999999997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185</v>
      </c>
      <c r="AU271" s="261" t="s">
        <v>85</v>
      </c>
      <c r="AV271" s="14" t="s">
        <v>85</v>
      </c>
      <c r="AW271" s="14" t="s">
        <v>34</v>
      </c>
      <c r="AX271" s="14" t="s">
        <v>76</v>
      </c>
      <c r="AY271" s="261" t="s">
        <v>176</v>
      </c>
    </row>
    <row r="272" s="16" customFormat="1">
      <c r="A272" s="16"/>
      <c r="B272" s="278"/>
      <c r="C272" s="279"/>
      <c r="D272" s="242" t="s">
        <v>185</v>
      </c>
      <c r="E272" s="280" t="s">
        <v>1</v>
      </c>
      <c r="F272" s="281" t="s">
        <v>307</v>
      </c>
      <c r="G272" s="279"/>
      <c r="H272" s="282">
        <v>1.5600000000000001</v>
      </c>
      <c r="I272" s="283"/>
      <c r="J272" s="279"/>
      <c r="K272" s="279"/>
      <c r="L272" s="284"/>
      <c r="M272" s="285"/>
      <c r="N272" s="286"/>
      <c r="O272" s="286"/>
      <c r="P272" s="286"/>
      <c r="Q272" s="286"/>
      <c r="R272" s="286"/>
      <c r="S272" s="286"/>
      <c r="T272" s="287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8" t="s">
        <v>185</v>
      </c>
      <c r="AU272" s="288" t="s">
        <v>85</v>
      </c>
      <c r="AV272" s="16" t="s">
        <v>183</v>
      </c>
      <c r="AW272" s="16" t="s">
        <v>34</v>
      </c>
      <c r="AX272" s="16" t="s">
        <v>83</v>
      </c>
      <c r="AY272" s="288" t="s">
        <v>176</v>
      </c>
    </row>
    <row r="273" s="2" customFormat="1" ht="16.5" customHeight="1">
      <c r="A273" s="39"/>
      <c r="B273" s="40"/>
      <c r="C273" s="289" t="s">
        <v>567</v>
      </c>
      <c r="D273" s="289" t="s">
        <v>547</v>
      </c>
      <c r="E273" s="290" t="s">
        <v>2978</v>
      </c>
      <c r="F273" s="291" t="s">
        <v>2979</v>
      </c>
      <c r="G273" s="292" t="s">
        <v>234</v>
      </c>
      <c r="H273" s="293">
        <v>3.1200000000000001</v>
      </c>
      <c r="I273" s="294"/>
      <c r="J273" s="295">
        <f>ROUND(I273*H273,2)</f>
        <v>0</v>
      </c>
      <c r="K273" s="291" t="s">
        <v>225</v>
      </c>
      <c r="L273" s="296"/>
      <c r="M273" s="297" t="s">
        <v>1</v>
      </c>
      <c r="N273" s="298" t="s">
        <v>41</v>
      </c>
      <c r="O273" s="92"/>
      <c r="P273" s="236">
        <f>O273*H273</f>
        <v>0</v>
      </c>
      <c r="Q273" s="236">
        <v>1</v>
      </c>
      <c r="R273" s="236">
        <f>Q273*H273</f>
        <v>3.1200000000000001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240</v>
      </c>
      <c r="AT273" s="238" t="s">
        <v>547</v>
      </c>
      <c r="AU273" s="238" t="s">
        <v>85</v>
      </c>
      <c r="AY273" s="18" t="s">
        <v>176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183</v>
      </c>
      <c r="BM273" s="238" t="s">
        <v>2980</v>
      </c>
    </row>
    <row r="274" s="14" customFormat="1">
      <c r="A274" s="14"/>
      <c r="B274" s="251"/>
      <c r="C274" s="252"/>
      <c r="D274" s="242" t="s">
        <v>185</v>
      </c>
      <c r="E274" s="252"/>
      <c r="F274" s="254" t="s">
        <v>2981</v>
      </c>
      <c r="G274" s="252"/>
      <c r="H274" s="255">
        <v>3.1200000000000001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185</v>
      </c>
      <c r="AU274" s="261" t="s">
        <v>85</v>
      </c>
      <c r="AV274" s="14" t="s">
        <v>85</v>
      </c>
      <c r="AW274" s="14" t="s">
        <v>4</v>
      </c>
      <c r="AX274" s="14" t="s">
        <v>83</v>
      </c>
      <c r="AY274" s="261" t="s">
        <v>176</v>
      </c>
    </row>
    <row r="275" s="12" customFormat="1" ht="22.8" customHeight="1">
      <c r="A275" s="12"/>
      <c r="B275" s="211"/>
      <c r="C275" s="212"/>
      <c r="D275" s="213" t="s">
        <v>75</v>
      </c>
      <c r="E275" s="225" t="s">
        <v>335</v>
      </c>
      <c r="F275" s="225" t="s">
        <v>2982</v>
      </c>
      <c r="G275" s="212"/>
      <c r="H275" s="212"/>
      <c r="I275" s="215"/>
      <c r="J275" s="226">
        <f>BK275</f>
        <v>0</v>
      </c>
      <c r="K275" s="212"/>
      <c r="L275" s="217"/>
      <c r="M275" s="218"/>
      <c r="N275" s="219"/>
      <c r="O275" s="219"/>
      <c r="P275" s="220">
        <f>P276+SUM(P277:P282)</f>
        <v>0</v>
      </c>
      <c r="Q275" s="219"/>
      <c r="R275" s="220">
        <f>R276+SUM(R277:R282)</f>
        <v>0.8448</v>
      </c>
      <c r="S275" s="219"/>
      <c r="T275" s="221">
        <f>T276+SUM(T277:T282)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2" t="s">
        <v>83</v>
      </c>
      <c r="AT275" s="223" t="s">
        <v>75</v>
      </c>
      <c r="AU275" s="223" t="s">
        <v>83</v>
      </c>
      <c r="AY275" s="222" t="s">
        <v>176</v>
      </c>
      <c r="BK275" s="224">
        <f>BK276+SUM(BK277:BK282)</f>
        <v>0</v>
      </c>
    </row>
    <row r="276" s="2" customFormat="1" ht="24.15" customHeight="1">
      <c r="A276" s="39"/>
      <c r="B276" s="40"/>
      <c r="C276" s="227" t="s">
        <v>770</v>
      </c>
      <c r="D276" s="227" t="s">
        <v>179</v>
      </c>
      <c r="E276" s="228" t="s">
        <v>2983</v>
      </c>
      <c r="F276" s="229" t="s">
        <v>2984</v>
      </c>
      <c r="G276" s="230" t="s">
        <v>243</v>
      </c>
      <c r="H276" s="231">
        <v>4.2400000000000002</v>
      </c>
      <c r="I276" s="232"/>
      <c r="J276" s="233">
        <f>ROUND(I276*H276,2)</f>
        <v>0</v>
      </c>
      <c r="K276" s="229" t="s">
        <v>225</v>
      </c>
      <c r="L276" s="45"/>
      <c r="M276" s="234" t="s">
        <v>1</v>
      </c>
      <c r="N276" s="235" t="s">
        <v>41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183</v>
      </c>
      <c r="AT276" s="238" t="s">
        <v>179</v>
      </c>
      <c r="AU276" s="238" t="s">
        <v>85</v>
      </c>
      <c r="AY276" s="18" t="s">
        <v>176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183</v>
      </c>
      <c r="BM276" s="238" t="s">
        <v>2985</v>
      </c>
    </row>
    <row r="277" s="2" customFormat="1">
      <c r="A277" s="39"/>
      <c r="B277" s="40"/>
      <c r="C277" s="41"/>
      <c r="D277" s="262" t="s">
        <v>194</v>
      </c>
      <c r="E277" s="41"/>
      <c r="F277" s="263" t="s">
        <v>2986</v>
      </c>
      <c r="G277" s="41"/>
      <c r="H277" s="41"/>
      <c r="I277" s="264"/>
      <c r="J277" s="41"/>
      <c r="K277" s="41"/>
      <c r="L277" s="45"/>
      <c r="M277" s="265"/>
      <c r="N277" s="26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194</v>
      </c>
      <c r="AU277" s="18" t="s">
        <v>85</v>
      </c>
    </row>
    <row r="278" s="13" customFormat="1">
      <c r="A278" s="13"/>
      <c r="B278" s="240"/>
      <c r="C278" s="241"/>
      <c r="D278" s="242" t="s">
        <v>185</v>
      </c>
      <c r="E278" s="243" t="s">
        <v>1</v>
      </c>
      <c r="F278" s="244" t="s">
        <v>2921</v>
      </c>
      <c r="G278" s="241"/>
      <c r="H278" s="243" t="s">
        <v>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185</v>
      </c>
      <c r="AU278" s="250" t="s">
        <v>85</v>
      </c>
      <c r="AV278" s="13" t="s">
        <v>83</v>
      </c>
      <c r="AW278" s="13" t="s">
        <v>34</v>
      </c>
      <c r="AX278" s="13" t="s">
        <v>76</v>
      </c>
      <c r="AY278" s="250" t="s">
        <v>176</v>
      </c>
    </row>
    <row r="279" s="14" customFormat="1">
      <c r="A279" s="14"/>
      <c r="B279" s="251"/>
      <c r="C279" s="252"/>
      <c r="D279" s="242" t="s">
        <v>185</v>
      </c>
      <c r="E279" s="253" t="s">
        <v>1</v>
      </c>
      <c r="F279" s="254" t="s">
        <v>2987</v>
      </c>
      <c r="G279" s="252"/>
      <c r="H279" s="255">
        <v>1.44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185</v>
      </c>
      <c r="AU279" s="261" t="s">
        <v>85</v>
      </c>
      <c r="AV279" s="14" t="s">
        <v>85</v>
      </c>
      <c r="AW279" s="14" t="s">
        <v>34</v>
      </c>
      <c r="AX279" s="14" t="s">
        <v>76</v>
      </c>
      <c r="AY279" s="261" t="s">
        <v>176</v>
      </c>
    </row>
    <row r="280" s="14" customFormat="1">
      <c r="A280" s="14"/>
      <c r="B280" s="251"/>
      <c r="C280" s="252"/>
      <c r="D280" s="242" t="s">
        <v>185</v>
      </c>
      <c r="E280" s="253" t="s">
        <v>1</v>
      </c>
      <c r="F280" s="254" t="s">
        <v>2988</v>
      </c>
      <c r="G280" s="252"/>
      <c r="H280" s="255">
        <v>2.7999999999999998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185</v>
      </c>
      <c r="AU280" s="261" t="s">
        <v>85</v>
      </c>
      <c r="AV280" s="14" t="s">
        <v>85</v>
      </c>
      <c r="AW280" s="14" t="s">
        <v>34</v>
      </c>
      <c r="AX280" s="14" t="s">
        <v>76</v>
      </c>
      <c r="AY280" s="261" t="s">
        <v>176</v>
      </c>
    </row>
    <row r="281" s="16" customFormat="1">
      <c r="A281" s="16"/>
      <c r="B281" s="278"/>
      <c r="C281" s="279"/>
      <c r="D281" s="242" t="s">
        <v>185</v>
      </c>
      <c r="E281" s="280" t="s">
        <v>1</v>
      </c>
      <c r="F281" s="281" t="s">
        <v>307</v>
      </c>
      <c r="G281" s="279"/>
      <c r="H281" s="282">
        <v>4.2400000000000002</v>
      </c>
      <c r="I281" s="283"/>
      <c r="J281" s="279"/>
      <c r="K281" s="279"/>
      <c r="L281" s="284"/>
      <c r="M281" s="285"/>
      <c r="N281" s="286"/>
      <c r="O281" s="286"/>
      <c r="P281" s="286"/>
      <c r="Q281" s="286"/>
      <c r="R281" s="286"/>
      <c r="S281" s="286"/>
      <c r="T281" s="287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8" t="s">
        <v>185</v>
      </c>
      <c r="AU281" s="288" t="s">
        <v>85</v>
      </c>
      <c r="AV281" s="16" t="s">
        <v>183</v>
      </c>
      <c r="AW281" s="16" t="s">
        <v>34</v>
      </c>
      <c r="AX281" s="16" t="s">
        <v>83</v>
      </c>
      <c r="AY281" s="288" t="s">
        <v>176</v>
      </c>
    </row>
    <row r="282" s="12" customFormat="1" ht="20.88" customHeight="1">
      <c r="A282" s="12"/>
      <c r="B282" s="211"/>
      <c r="C282" s="212"/>
      <c r="D282" s="213" t="s">
        <v>75</v>
      </c>
      <c r="E282" s="225" t="s">
        <v>85</v>
      </c>
      <c r="F282" s="225" t="s">
        <v>2989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SUM(P283:P288)</f>
        <v>0</v>
      </c>
      <c r="Q282" s="219"/>
      <c r="R282" s="220">
        <f>SUM(R283:R288)</f>
        <v>0.8448</v>
      </c>
      <c r="S282" s="219"/>
      <c r="T282" s="221">
        <f>SUM(T283:T288)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83</v>
      </c>
      <c r="AT282" s="223" t="s">
        <v>75</v>
      </c>
      <c r="AU282" s="223" t="s">
        <v>85</v>
      </c>
      <c r="AY282" s="222" t="s">
        <v>176</v>
      </c>
      <c r="BK282" s="224">
        <f>SUM(BK283:BK288)</f>
        <v>0</v>
      </c>
    </row>
    <row r="283" s="2" customFormat="1" ht="16.5" customHeight="1">
      <c r="A283" s="39"/>
      <c r="B283" s="40"/>
      <c r="C283" s="227" t="s">
        <v>778</v>
      </c>
      <c r="D283" s="227" t="s">
        <v>179</v>
      </c>
      <c r="E283" s="228" t="s">
        <v>2990</v>
      </c>
      <c r="F283" s="229" t="s">
        <v>2991</v>
      </c>
      <c r="G283" s="230" t="s">
        <v>204</v>
      </c>
      <c r="H283" s="231">
        <v>0.44</v>
      </c>
      <c r="I283" s="232"/>
      <c r="J283" s="233">
        <f>ROUND(I283*H283,2)</f>
        <v>0</v>
      </c>
      <c r="K283" s="229" t="s">
        <v>225</v>
      </c>
      <c r="L283" s="45"/>
      <c r="M283" s="234" t="s">
        <v>1</v>
      </c>
      <c r="N283" s="235" t="s">
        <v>41</v>
      </c>
      <c r="O283" s="92"/>
      <c r="P283" s="236">
        <f>O283*H283</f>
        <v>0</v>
      </c>
      <c r="Q283" s="236">
        <v>1.9199999999999999</v>
      </c>
      <c r="R283" s="236">
        <f>Q283*H283</f>
        <v>0.8448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183</v>
      </c>
      <c r="AT283" s="238" t="s">
        <v>179</v>
      </c>
      <c r="AU283" s="238" t="s">
        <v>177</v>
      </c>
      <c r="AY283" s="18" t="s">
        <v>176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83</v>
      </c>
      <c r="BK283" s="239">
        <f>ROUND(I283*H283,2)</f>
        <v>0</v>
      </c>
      <c r="BL283" s="18" t="s">
        <v>183</v>
      </c>
      <c r="BM283" s="238" t="s">
        <v>2992</v>
      </c>
    </row>
    <row r="284" s="2" customFormat="1">
      <c r="A284" s="39"/>
      <c r="B284" s="40"/>
      <c r="C284" s="41"/>
      <c r="D284" s="262" t="s">
        <v>194</v>
      </c>
      <c r="E284" s="41"/>
      <c r="F284" s="263" t="s">
        <v>2993</v>
      </c>
      <c r="G284" s="41"/>
      <c r="H284" s="41"/>
      <c r="I284" s="264"/>
      <c r="J284" s="41"/>
      <c r="K284" s="41"/>
      <c r="L284" s="45"/>
      <c r="M284" s="265"/>
      <c r="N284" s="26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194</v>
      </c>
      <c r="AU284" s="18" t="s">
        <v>177</v>
      </c>
    </row>
    <row r="285" s="13" customFormat="1">
      <c r="A285" s="13"/>
      <c r="B285" s="240"/>
      <c r="C285" s="241"/>
      <c r="D285" s="242" t="s">
        <v>185</v>
      </c>
      <c r="E285" s="243" t="s">
        <v>1</v>
      </c>
      <c r="F285" s="244" t="s">
        <v>2921</v>
      </c>
      <c r="G285" s="241"/>
      <c r="H285" s="243" t="s">
        <v>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185</v>
      </c>
      <c r="AU285" s="250" t="s">
        <v>177</v>
      </c>
      <c r="AV285" s="13" t="s">
        <v>83</v>
      </c>
      <c r="AW285" s="13" t="s">
        <v>34</v>
      </c>
      <c r="AX285" s="13" t="s">
        <v>76</v>
      </c>
      <c r="AY285" s="250" t="s">
        <v>176</v>
      </c>
    </row>
    <row r="286" s="14" customFormat="1">
      <c r="A286" s="14"/>
      <c r="B286" s="251"/>
      <c r="C286" s="252"/>
      <c r="D286" s="242" t="s">
        <v>185</v>
      </c>
      <c r="E286" s="253" t="s">
        <v>1</v>
      </c>
      <c r="F286" s="254" t="s">
        <v>2994</v>
      </c>
      <c r="G286" s="252"/>
      <c r="H286" s="255">
        <v>0.16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185</v>
      </c>
      <c r="AU286" s="261" t="s">
        <v>177</v>
      </c>
      <c r="AV286" s="14" t="s">
        <v>85</v>
      </c>
      <c r="AW286" s="14" t="s">
        <v>34</v>
      </c>
      <c r="AX286" s="14" t="s">
        <v>76</v>
      </c>
      <c r="AY286" s="261" t="s">
        <v>176</v>
      </c>
    </row>
    <row r="287" s="14" customFormat="1">
      <c r="A287" s="14"/>
      <c r="B287" s="251"/>
      <c r="C287" s="252"/>
      <c r="D287" s="242" t="s">
        <v>185</v>
      </c>
      <c r="E287" s="253" t="s">
        <v>1</v>
      </c>
      <c r="F287" s="254" t="s">
        <v>2995</v>
      </c>
      <c r="G287" s="252"/>
      <c r="H287" s="255">
        <v>0.28000000000000003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185</v>
      </c>
      <c r="AU287" s="261" t="s">
        <v>177</v>
      </c>
      <c r="AV287" s="14" t="s">
        <v>85</v>
      </c>
      <c r="AW287" s="14" t="s">
        <v>34</v>
      </c>
      <c r="AX287" s="14" t="s">
        <v>76</v>
      </c>
      <c r="AY287" s="261" t="s">
        <v>176</v>
      </c>
    </row>
    <row r="288" s="16" customFormat="1">
      <c r="A288" s="16"/>
      <c r="B288" s="278"/>
      <c r="C288" s="279"/>
      <c r="D288" s="242" t="s">
        <v>185</v>
      </c>
      <c r="E288" s="280" t="s">
        <v>1</v>
      </c>
      <c r="F288" s="281" t="s">
        <v>307</v>
      </c>
      <c r="G288" s="279"/>
      <c r="H288" s="282">
        <v>0.44</v>
      </c>
      <c r="I288" s="283"/>
      <c r="J288" s="279"/>
      <c r="K288" s="279"/>
      <c r="L288" s="284"/>
      <c r="M288" s="285"/>
      <c r="N288" s="286"/>
      <c r="O288" s="286"/>
      <c r="P288" s="286"/>
      <c r="Q288" s="286"/>
      <c r="R288" s="286"/>
      <c r="S288" s="286"/>
      <c r="T288" s="287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8" t="s">
        <v>185</v>
      </c>
      <c r="AU288" s="288" t="s">
        <v>177</v>
      </c>
      <c r="AV288" s="16" t="s">
        <v>183</v>
      </c>
      <c r="AW288" s="16" t="s">
        <v>34</v>
      </c>
      <c r="AX288" s="16" t="s">
        <v>83</v>
      </c>
      <c r="AY288" s="288" t="s">
        <v>176</v>
      </c>
    </row>
    <row r="289" s="12" customFormat="1" ht="22.8" customHeight="1">
      <c r="A289" s="12"/>
      <c r="B289" s="211"/>
      <c r="C289" s="212"/>
      <c r="D289" s="213" t="s">
        <v>75</v>
      </c>
      <c r="E289" s="225" t="s">
        <v>222</v>
      </c>
      <c r="F289" s="225" t="s">
        <v>274</v>
      </c>
      <c r="G289" s="212"/>
      <c r="H289" s="212"/>
      <c r="I289" s="215"/>
      <c r="J289" s="226">
        <f>BK289</f>
        <v>0</v>
      </c>
      <c r="K289" s="212"/>
      <c r="L289" s="217"/>
      <c r="M289" s="218"/>
      <c r="N289" s="219"/>
      <c r="O289" s="219"/>
      <c r="P289" s="220">
        <f>SUM(P290:P304)</f>
        <v>0</v>
      </c>
      <c r="Q289" s="219"/>
      <c r="R289" s="220">
        <f>SUM(R290:R304)</f>
        <v>2.1782226799999997</v>
      </c>
      <c r="S289" s="219"/>
      <c r="T289" s="221">
        <f>SUM(T290:T304)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2" t="s">
        <v>83</v>
      </c>
      <c r="AT289" s="223" t="s">
        <v>75</v>
      </c>
      <c r="AU289" s="223" t="s">
        <v>83</v>
      </c>
      <c r="AY289" s="222" t="s">
        <v>176</v>
      </c>
      <c r="BK289" s="224">
        <f>SUM(BK290:BK304)</f>
        <v>0</v>
      </c>
    </row>
    <row r="290" s="2" customFormat="1" ht="33" customHeight="1">
      <c r="A290" s="39"/>
      <c r="B290" s="40"/>
      <c r="C290" s="227" t="s">
        <v>785</v>
      </c>
      <c r="D290" s="227" t="s">
        <v>179</v>
      </c>
      <c r="E290" s="228" t="s">
        <v>2996</v>
      </c>
      <c r="F290" s="229" t="s">
        <v>2997</v>
      </c>
      <c r="G290" s="230" t="s">
        <v>204</v>
      </c>
      <c r="H290" s="231">
        <v>0.84599999999999997</v>
      </c>
      <c r="I290" s="232"/>
      <c r="J290" s="233">
        <f>ROUND(I290*H290,2)</f>
        <v>0</v>
      </c>
      <c r="K290" s="229" t="s">
        <v>225</v>
      </c>
      <c r="L290" s="45"/>
      <c r="M290" s="234" t="s">
        <v>1</v>
      </c>
      <c r="N290" s="235" t="s">
        <v>41</v>
      </c>
      <c r="O290" s="92"/>
      <c r="P290" s="236">
        <f>O290*H290</f>
        <v>0</v>
      </c>
      <c r="Q290" s="236">
        <v>2.5018699999999998</v>
      </c>
      <c r="R290" s="236">
        <f>Q290*H290</f>
        <v>2.1165820199999996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183</v>
      </c>
      <c r="AT290" s="238" t="s">
        <v>179</v>
      </c>
      <c r="AU290" s="238" t="s">
        <v>85</v>
      </c>
      <c r="AY290" s="18" t="s">
        <v>176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83</v>
      </c>
      <c r="BK290" s="239">
        <f>ROUND(I290*H290,2)</f>
        <v>0</v>
      </c>
      <c r="BL290" s="18" t="s">
        <v>183</v>
      </c>
      <c r="BM290" s="238" t="s">
        <v>2998</v>
      </c>
    </row>
    <row r="291" s="2" customFormat="1">
      <c r="A291" s="39"/>
      <c r="B291" s="40"/>
      <c r="C291" s="41"/>
      <c r="D291" s="262" t="s">
        <v>194</v>
      </c>
      <c r="E291" s="41"/>
      <c r="F291" s="263" t="s">
        <v>2999</v>
      </c>
      <c r="G291" s="41"/>
      <c r="H291" s="41"/>
      <c r="I291" s="264"/>
      <c r="J291" s="41"/>
      <c r="K291" s="41"/>
      <c r="L291" s="45"/>
      <c r="M291" s="265"/>
      <c r="N291" s="26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194</v>
      </c>
      <c r="AU291" s="18" t="s">
        <v>85</v>
      </c>
    </row>
    <row r="292" s="13" customFormat="1">
      <c r="A292" s="13"/>
      <c r="B292" s="240"/>
      <c r="C292" s="241"/>
      <c r="D292" s="242" t="s">
        <v>185</v>
      </c>
      <c r="E292" s="243" t="s">
        <v>1</v>
      </c>
      <c r="F292" s="244" t="s">
        <v>3000</v>
      </c>
      <c r="G292" s="241"/>
      <c r="H292" s="243" t="s">
        <v>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185</v>
      </c>
      <c r="AU292" s="250" t="s">
        <v>85</v>
      </c>
      <c r="AV292" s="13" t="s">
        <v>83</v>
      </c>
      <c r="AW292" s="13" t="s">
        <v>34</v>
      </c>
      <c r="AX292" s="13" t="s">
        <v>76</v>
      </c>
      <c r="AY292" s="250" t="s">
        <v>176</v>
      </c>
    </row>
    <row r="293" s="14" customFormat="1">
      <c r="A293" s="14"/>
      <c r="B293" s="251"/>
      <c r="C293" s="252"/>
      <c r="D293" s="242" t="s">
        <v>185</v>
      </c>
      <c r="E293" s="253" t="s">
        <v>1</v>
      </c>
      <c r="F293" s="254" t="s">
        <v>3001</v>
      </c>
      <c r="G293" s="252"/>
      <c r="H293" s="255">
        <v>0.216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185</v>
      </c>
      <c r="AU293" s="261" t="s">
        <v>85</v>
      </c>
      <c r="AV293" s="14" t="s">
        <v>85</v>
      </c>
      <c r="AW293" s="14" t="s">
        <v>34</v>
      </c>
      <c r="AX293" s="14" t="s">
        <v>76</v>
      </c>
      <c r="AY293" s="261" t="s">
        <v>176</v>
      </c>
    </row>
    <row r="294" s="14" customFormat="1">
      <c r="A294" s="14"/>
      <c r="B294" s="251"/>
      <c r="C294" s="252"/>
      <c r="D294" s="242" t="s">
        <v>185</v>
      </c>
      <c r="E294" s="253" t="s">
        <v>1</v>
      </c>
      <c r="F294" s="254" t="s">
        <v>3002</v>
      </c>
      <c r="G294" s="252"/>
      <c r="H294" s="255">
        <v>0.63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185</v>
      </c>
      <c r="AU294" s="261" t="s">
        <v>85</v>
      </c>
      <c r="AV294" s="14" t="s">
        <v>85</v>
      </c>
      <c r="AW294" s="14" t="s">
        <v>34</v>
      </c>
      <c r="AX294" s="14" t="s">
        <v>76</v>
      </c>
      <c r="AY294" s="261" t="s">
        <v>176</v>
      </c>
    </row>
    <row r="295" s="16" customFormat="1">
      <c r="A295" s="16"/>
      <c r="B295" s="278"/>
      <c r="C295" s="279"/>
      <c r="D295" s="242" t="s">
        <v>185</v>
      </c>
      <c r="E295" s="280" t="s">
        <v>1</v>
      </c>
      <c r="F295" s="281" t="s">
        <v>307</v>
      </c>
      <c r="G295" s="279"/>
      <c r="H295" s="282">
        <v>0.84599999999999997</v>
      </c>
      <c r="I295" s="283"/>
      <c r="J295" s="279"/>
      <c r="K295" s="279"/>
      <c r="L295" s="284"/>
      <c r="M295" s="285"/>
      <c r="N295" s="286"/>
      <c r="O295" s="286"/>
      <c r="P295" s="286"/>
      <c r="Q295" s="286"/>
      <c r="R295" s="286"/>
      <c r="S295" s="286"/>
      <c r="T295" s="28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8" t="s">
        <v>185</v>
      </c>
      <c r="AU295" s="288" t="s">
        <v>85</v>
      </c>
      <c r="AV295" s="16" t="s">
        <v>183</v>
      </c>
      <c r="AW295" s="16" t="s">
        <v>34</v>
      </c>
      <c r="AX295" s="16" t="s">
        <v>83</v>
      </c>
      <c r="AY295" s="288" t="s">
        <v>176</v>
      </c>
    </row>
    <row r="296" s="2" customFormat="1" ht="33" customHeight="1">
      <c r="A296" s="39"/>
      <c r="B296" s="40"/>
      <c r="C296" s="227" t="s">
        <v>790</v>
      </c>
      <c r="D296" s="227" t="s">
        <v>179</v>
      </c>
      <c r="E296" s="228" t="s">
        <v>3003</v>
      </c>
      <c r="F296" s="229" t="s">
        <v>3004</v>
      </c>
      <c r="G296" s="230" t="s">
        <v>204</v>
      </c>
      <c r="H296" s="231">
        <v>0.84599999999999997</v>
      </c>
      <c r="I296" s="232"/>
      <c r="J296" s="233">
        <f>ROUND(I296*H296,2)</f>
        <v>0</v>
      </c>
      <c r="K296" s="229" t="s">
        <v>225</v>
      </c>
      <c r="L296" s="45"/>
      <c r="M296" s="234" t="s">
        <v>1</v>
      </c>
      <c r="N296" s="235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183</v>
      </c>
      <c r="AT296" s="238" t="s">
        <v>179</v>
      </c>
      <c r="AU296" s="238" t="s">
        <v>85</v>
      </c>
      <c r="AY296" s="18" t="s">
        <v>176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183</v>
      </c>
      <c r="BM296" s="238" t="s">
        <v>3005</v>
      </c>
    </row>
    <row r="297" s="2" customFormat="1">
      <c r="A297" s="39"/>
      <c r="B297" s="40"/>
      <c r="C297" s="41"/>
      <c r="D297" s="262" t="s">
        <v>194</v>
      </c>
      <c r="E297" s="41"/>
      <c r="F297" s="263" t="s">
        <v>3006</v>
      </c>
      <c r="G297" s="41"/>
      <c r="H297" s="41"/>
      <c r="I297" s="264"/>
      <c r="J297" s="41"/>
      <c r="K297" s="41"/>
      <c r="L297" s="45"/>
      <c r="M297" s="265"/>
      <c r="N297" s="26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194</v>
      </c>
      <c r="AU297" s="18" t="s">
        <v>85</v>
      </c>
    </row>
    <row r="298" s="2" customFormat="1" ht="16.5" customHeight="1">
      <c r="A298" s="39"/>
      <c r="B298" s="40"/>
      <c r="C298" s="227" t="s">
        <v>797</v>
      </c>
      <c r="D298" s="227" t="s">
        <v>179</v>
      </c>
      <c r="E298" s="228" t="s">
        <v>3007</v>
      </c>
      <c r="F298" s="229" t="s">
        <v>3008</v>
      </c>
      <c r="G298" s="230" t="s">
        <v>234</v>
      </c>
      <c r="H298" s="231">
        <v>0.058000000000000003</v>
      </c>
      <c r="I298" s="232"/>
      <c r="J298" s="233">
        <f>ROUND(I298*H298,2)</f>
        <v>0</v>
      </c>
      <c r="K298" s="229" t="s">
        <v>225</v>
      </c>
      <c r="L298" s="45"/>
      <c r="M298" s="234" t="s">
        <v>1</v>
      </c>
      <c r="N298" s="235" t="s">
        <v>41</v>
      </c>
      <c r="O298" s="92"/>
      <c r="P298" s="236">
        <f>O298*H298</f>
        <v>0</v>
      </c>
      <c r="Q298" s="236">
        <v>1.06277</v>
      </c>
      <c r="R298" s="236">
        <f>Q298*H298</f>
        <v>0.06164066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183</v>
      </c>
      <c r="AT298" s="238" t="s">
        <v>179</v>
      </c>
      <c r="AU298" s="238" t="s">
        <v>85</v>
      </c>
      <c r="AY298" s="18" t="s">
        <v>176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83</v>
      </c>
      <c r="BK298" s="239">
        <f>ROUND(I298*H298,2)</f>
        <v>0</v>
      </c>
      <c r="BL298" s="18" t="s">
        <v>183</v>
      </c>
      <c r="BM298" s="238" t="s">
        <v>3009</v>
      </c>
    </row>
    <row r="299" s="2" customFormat="1">
      <c r="A299" s="39"/>
      <c r="B299" s="40"/>
      <c r="C299" s="41"/>
      <c r="D299" s="262" t="s">
        <v>194</v>
      </c>
      <c r="E299" s="41"/>
      <c r="F299" s="263" t="s">
        <v>3010</v>
      </c>
      <c r="G299" s="41"/>
      <c r="H299" s="41"/>
      <c r="I299" s="264"/>
      <c r="J299" s="41"/>
      <c r="K299" s="41"/>
      <c r="L299" s="45"/>
      <c r="M299" s="265"/>
      <c r="N299" s="26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194</v>
      </c>
      <c r="AU299" s="18" t="s">
        <v>85</v>
      </c>
    </row>
    <row r="300" s="13" customFormat="1">
      <c r="A300" s="13"/>
      <c r="B300" s="240"/>
      <c r="C300" s="241"/>
      <c r="D300" s="242" t="s">
        <v>185</v>
      </c>
      <c r="E300" s="243" t="s">
        <v>1</v>
      </c>
      <c r="F300" s="244" t="s">
        <v>3000</v>
      </c>
      <c r="G300" s="241"/>
      <c r="H300" s="243" t="s">
        <v>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185</v>
      </c>
      <c r="AU300" s="250" t="s">
        <v>85</v>
      </c>
      <c r="AV300" s="13" t="s">
        <v>83</v>
      </c>
      <c r="AW300" s="13" t="s">
        <v>34</v>
      </c>
      <c r="AX300" s="13" t="s">
        <v>76</v>
      </c>
      <c r="AY300" s="250" t="s">
        <v>176</v>
      </c>
    </row>
    <row r="301" s="14" customFormat="1">
      <c r="A301" s="14"/>
      <c r="B301" s="251"/>
      <c r="C301" s="252"/>
      <c r="D301" s="242" t="s">
        <v>185</v>
      </c>
      <c r="E301" s="253" t="s">
        <v>1</v>
      </c>
      <c r="F301" s="254" t="s">
        <v>3011</v>
      </c>
      <c r="G301" s="252"/>
      <c r="H301" s="255">
        <v>0.022095216000000001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185</v>
      </c>
      <c r="AU301" s="261" t="s">
        <v>85</v>
      </c>
      <c r="AV301" s="14" t="s">
        <v>85</v>
      </c>
      <c r="AW301" s="14" t="s">
        <v>34</v>
      </c>
      <c r="AX301" s="14" t="s">
        <v>76</v>
      </c>
      <c r="AY301" s="261" t="s">
        <v>176</v>
      </c>
    </row>
    <row r="302" s="14" customFormat="1">
      <c r="A302" s="14"/>
      <c r="B302" s="251"/>
      <c r="C302" s="252"/>
      <c r="D302" s="242" t="s">
        <v>185</v>
      </c>
      <c r="E302" s="253" t="s">
        <v>1</v>
      </c>
      <c r="F302" s="254" t="s">
        <v>3012</v>
      </c>
      <c r="G302" s="252"/>
      <c r="H302" s="255">
        <v>0.0091428480000000003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185</v>
      </c>
      <c r="AU302" s="261" t="s">
        <v>85</v>
      </c>
      <c r="AV302" s="14" t="s">
        <v>85</v>
      </c>
      <c r="AW302" s="14" t="s">
        <v>34</v>
      </c>
      <c r="AX302" s="14" t="s">
        <v>76</v>
      </c>
      <c r="AY302" s="261" t="s">
        <v>176</v>
      </c>
    </row>
    <row r="303" s="14" customFormat="1">
      <c r="A303" s="14"/>
      <c r="B303" s="251"/>
      <c r="C303" s="252"/>
      <c r="D303" s="242" t="s">
        <v>185</v>
      </c>
      <c r="E303" s="253" t="s">
        <v>1</v>
      </c>
      <c r="F303" s="254" t="s">
        <v>3013</v>
      </c>
      <c r="G303" s="252"/>
      <c r="H303" s="255">
        <v>0.026666639999999998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1" t="s">
        <v>185</v>
      </c>
      <c r="AU303" s="261" t="s">
        <v>85</v>
      </c>
      <c r="AV303" s="14" t="s">
        <v>85</v>
      </c>
      <c r="AW303" s="14" t="s">
        <v>34</v>
      </c>
      <c r="AX303" s="14" t="s">
        <v>76</v>
      </c>
      <c r="AY303" s="261" t="s">
        <v>176</v>
      </c>
    </row>
    <row r="304" s="16" customFormat="1">
      <c r="A304" s="16"/>
      <c r="B304" s="278"/>
      <c r="C304" s="279"/>
      <c r="D304" s="242" t="s">
        <v>185</v>
      </c>
      <c r="E304" s="280" t="s">
        <v>1</v>
      </c>
      <c r="F304" s="281" t="s">
        <v>307</v>
      </c>
      <c r="G304" s="279"/>
      <c r="H304" s="282">
        <v>0.057904704000000001</v>
      </c>
      <c r="I304" s="283"/>
      <c r="J304" s="279"/>
      <c r="K304" s="279"/>
      <c r="L304" s="284"/>
      <c r="M304" s="285"/>
      <c r="N304" s="286"/>
      <c r="O304" s="286"/>
      <c r="P304" s="286"/>
      <c r="Q304" s="286"/>
      <c r="R304" s="286"/>
      <c r="S304" s="286"/>
      <c r="T304" s="287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88" t="s">
        <v>185</v>
      </c>
      <c r="AU304" s="288" t="s">
        <v>85</v>
      </c>
      <c r="AV304" s="16" t="s">
        <v>183</v>
      </c>
      <c r="AW304" s="16" t="s">
        <v>34</v>
      </c>
      <c r="AX304" s="16" t="s">
        <v>83</v>
      </c>
      <c r="AY304" s="288" t="s">
        <v>176</v>
      </c>
    </row>
    <row r="305" s="12" customFormat="1" ht="22.8" customHeight="1">
      <c r="A305" s="12"/>
      <c r="B305" s="211"/>
      <c r="C305" s="212"/>
      <c r="D305" s="213" t="s">
        <v>75</v>
      </c>
      <c r="E305" s="225" t="s">
        <v>196</v>
      </c>
      <c r="F305" s="225" t="s">
        <v>517</v>
      </c>
      <c r="G305" s="212"/>
      <c r="H305" s="212"/>
      <c r="I305" s="215"/>
      <c r="J305" s="226">
        <f>BK305</f>
        <v>0</v>
      </c>
      <c r="K305" s="212"/>
      <c r="L305" s="217"/>
      <c r="M305" s="218"/>
      <c r="N305" s="219"/>
      <c r="O305" s="219"/>
      <c r="P305" s="220">
        <f>SUM(P306:P333)</f>
        <v>0</v>
      </c>
      <c r="Q305" s="219"/>
      <c r="R305" s="220">
        <f>SUM(R306:R333)</f>
        <v>0.014398399999999999</v>
      </c>
      <c r="S305" s="219"/>
      <c r="T305" s="221">
        <f>SUM(T306:T333)</f>
        <v>1.8857340000000002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2" t="s">
        <v>83</v>
      </c>
      <c r="AT305" s="223" t="s">
        <v>75</v>
      </c>
      <c r="AU305" s="223" t="s">
        <v>83</v>
      </c>
      <c r="AY305" s="222" t="s">
        <v>176</v>
      </c>
      <c r="BK305" s="224">
        <f>SUM(BK306:BK333)</f>
        <v>0</v>
      </c>
    </row>
    <row r="306" s="2" customFormat="1" ht="37.8" customHeight="1">
      <c r="A306" s="39"/>
      <c r="B306" s="40"/>
      <c r="C306" s="227" t="s">
        <v>802</v>
      </c>
      <c r="D306" s="227" t="s">
        <v>179</v>
      </c>
      <c r="E306" s="228" t="s">
        <v>3014</v>
      </c>
      <c r="F306" s="229" t="s">
        <v>3015</v>
      </c>
      <c r="G306" s="230" t="s">
        <v>204</v>
      </c>
      <c r="H306" s="231">
        <v>0.84599999999999997</v>
      </c>
      <c r="I306" s="232"/>
      <c r="J306" s="233">
        <f>ROUND(I306*H306,2)</f>
        <v>0</v>
      </c>
      <c r="K306" s="229" t="s">
        <v>225</v>
      </c>
      <c r="L306" s="45"/>
      <c r="M306" s="234" t="s">
        <v>1</v>
      </c>
      <c r="N306" s="235" t="s">
        <v>41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2.2000000000000002</v>
      </c>
      <c r="T306" s="237">
        <f>S306*H306</f>
        <v>1.8612000000000002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183</v>
      </c>
      <c r="AT306" s="238" t="s">
        <v>179</v>
      </c>
      <c r="AU306" s="238" t="s">
        <v>85</v>
      </c>
      <c r="AY306" s="18" t="s">
        <v>176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83</v>
      </c>
      <c r="BK306" s="239">
        <f>ROUND(I306*H306,2)</f>
        <v>0</v>
      </c>
      <c r="BL306" s="18" t="s">
        <v>183</v>
      </c>
      <c r="BM306" s="238" t="s">
        <v>3016</v>
      </c>
    </row>
    <row r="307" s="2" customFormat="1">
      <c r="A307" s="39"/>
      <c r="B307" s="40"/>
      <c r="C307" s="41"/>
      <c r="D307" s="262" t="s">
        <v>194</v>
      </c>
      <c r="E307" s="41"/>
      <c r="F307" s="263" t="s">
        <v>3017</v>
      </c>
      <c r="G307" s="41"/>
      <c r="H307" s="41"/>
      <c r="I307" s="264"/>
      <c r="J307" s="41"/>
      <c r="K307" s="41"/>
      <c r="L307" s="45"/>
      <c r="M307" s="265"/>
      <c r="N307" s="26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194</v>
      </c>
      <c r="AU307" s="18" t="s">
        <v>85</v>
      </c>
    </row>
    <row r="308" s="13" customFormat="1">
      <c r="A308" s="13"/>
      <c r="B308" s="240"/>
      <c r="C308" s="241"/>
      <c r="D308" s="242" t="s">
        <v>185</v>
      </c>
      <c r="E308" s="243" t="s">
        <v>1</v>
      </c>
      <c r="F308" s="244" t="s">
        <v>3000</v>
      </c>
      <c r="G308" s="241"/>
      <c r="H308" s="243" t="s">
        <v>1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185</v>
      </c>
      <c r="AU308" s="250" t="s">
        <v>85</v>
      </c>
      <c r="AV308" s="13" t="s">
        <v>83</v>
      </c>
      <c r="AW308" s="13" t="s">
        <v>34</v>
      </c>
      <c r="AX308" s="13" t="s">
        <v>76</v>
      </c>
      <c r="AY308" s="250" t="s">
        <v>176</v>
      </c>
    </row>
    <row r="309" s="13" customFormat="1">
      <c r="A309" s="13"/>
      <c r="B309" s="240"/>
      <c r="C309" s="241"/>
      <c r="D309" s="242" t="s">
        <v>185</v>
      </c>
      <c r="E309" s="243" t="s">
        <v>1</v>
      </c>
      <c r="F309" s="244" t="s">
        <v>3018</v>
      </c>
      <c r="G309" s="241"/>
      <c r="H309" s="243" t="s">
        <v>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0" t="s">
        <v>185</v>
      </c>
      <c r="AU309" s="250" t="s">
        <v>85</v>
      </c>
      <c r="AV309" s="13" t="s">
        <v>83</v>
      </c>
      <c r="AW309" s="13" t="s">
        <v>34</v>
      </c>
      <c r="AX309" s="13" t="s">
        <v>76</v>
      </c>
      <c r="AY309" s="250" t="s">
        <v>176</v>
      </c>
    </row>
    <row r="310" s="13" customFormat="1">
      <c r="A310" s="13"/>
      <c r="B310" s="240"/>
      <c r="C310" s="241"/>
      <c r="D310" s="242" t="s">
        <v>185</v>
      </c>
      <c r="E310" s="243" t="s">
        <v>1</v>
      </c>
      <c r="F310" s="244" t="s">
        <v>292</v>
      </c>
      <c r="G310" s="241"/>
      <c r="H310" s="243" t="s">
        <v>1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185</v>
      </c>
      <c r="AU310" s="250" t="s">
        <v>85</v>
      </c>
      <c r="AV310" s="13" t="s">
        <v>83</v>
      </c>
      <c r="AW310" s="13" t="s">
        <v>34</v>
      </c>
      <c r="AX310" s="13" t="s">
        <v>76</v>
      </c>
      <c r="AY310" s="250" t="s">
        <v>176</v>
      </c>
    </row>
    <row r="311" s="13" customFormat="1">
      <c r="A311" s="13"/>
      <c r="B311" s="240"/>
      <c r="C311" s="241"/>
      <c r="D311" s="242" t="s">
        <v>185</v>
      </c>
      <c r="E311" s="243" t="s">
        <v>1</v>
      </c>
      <c r="F311" s="244" t="s">
        <v>188</v>
      </c>
      <c r="G311" s="241"/>
      <c r="H311" s="243" t="s">
        <v>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185</v>
      </c>
      <c r="AU311" s="250" t="s">
        <v>85</v>
      </c>
      <c r="AV311" s="13" t="s">
        <v>83</v>
      </c>
      <c r="AW311" s="13" t="s">
        <v>34</v>
      </c>
      <c r="AX311" s="13" t="s">
        <v>76</v>
      </c>
      <c r="AY311" s="250" t="s">
        <v>176</v>
      </c>
    </row>
    <row r="312" s="14" customFormat="1">
      <c r="A312" s="14"/>
      <c r="B312" s="251"/>
      <c r="C312" s="252"/>
      <c r="D312" s="242" t="s">
        <v>185</v>
      </c>
      <c r="E312" s="253" t="s">
        <v>1</v>
      </c>
      <c r="F312" s="254" t="s">
        <v>3001</v>
      </c>
      <c r="G312" s="252"/>
      <c r="H312" s="255">
        <v>0.216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185</v>
      </c>
      <c r="AU312" s="261" t="s">
        <v>85</v>
      </c>
      <c r="AV312" s="14" t="s">
        <v>85</v>
      </c>
      <c r="AW312" s="14" t="s">
        <v>34</v>
      </c>
      <c r="AX312" s="14" t="s">
        <v>76</v>
      </c>
      <c r="AY312" s="261" t="s">
        <v>176</v>
      </c>
    </row>
    <row r="313" s="14" customFormat="1">
      <c r="A313" s="14"/>
      <c r="B313" s="251"/>
      <c r="C313" s="252"/>
      <c r="D313" s="242" t="s">
        <v>185</v>
      </c>
      <c r="E313" s="253" t="s">
        <v>1</v>
      </c>
      <c r="F313" s="254" t="s">
        <v>3002</v>
      </c>
      <c r="G313" s="252"/>
      <c r="H313" s="255">
        <v>0.63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1" t="s">
        <v>185</v>
      </c>
      <c r="AU313" s="261" t="s">
        <v>85</v>
      </c>
      <c r="AV313" s="14" t="s">
        <v>85</v>
      </c>
      <c r="AW313" s="14" t="s">
        <v>34</v>
      </c>
      <c r="AX313" s="14" t="s">
        <v>76</v>
      </c>
      <c r="AY313" s="261" t="s">
        <v>176</v>
      </c>
    </row>
    <row r="314" s="16" customFormat="1">
      <c r="A314" s="16"/>
      <c r="B314" s="278"/>
      <c r="C314" s="279"/>
      <c r="D314" s="242" t="s">
        <v>185</v>
      </c>
      <c r="E314" s="280" t="s">
        <v>1</v>
      </c>
      <c r="F314" s="281" t="s">
        <v>307</v>
      </c>
      <c r="G314" s="279"/>
      <c r="H314" s="282">
        <v>0.84599999999999997</v>
      </c>
      <c r="I314" s="283"/>
      <c r="J314" s="279"/>
      <c r="K314" s="279"/>
      <c r="L314" s="284"/>
      <c r="M314" s="285"/>
      <c r="N314" s="286"/>
      <c r="O314" s="286"/>
      <c r="P314" s="286"/>
      <c r="Q314" s="286"/>
      <c r="R314" s="286"/>
      <c r="S314" s="286"/>
      <c r="T314" s="28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8" t="s">
        <v>185</v>
      </c>
      <c r="AU314" s="288" t="s">
        <v>85</v>
      </c>
      <c r="AV314" s="16" t="s">
        <v>183</v>
      </c>
      <c r="AW314" s="16" t="s">
        <v>34</v>
      </c>
      <c r="AX314" s="16" t="s">
        <v>83</v>
      </c>
      <c r="AY314" s="288" t="s">
        <v>176</v>
      </c>
    </row>
    <row r="315" s="2" customFormat="1" ht="33" customHeight="1">
      <c r="A315" s="39"/>
      <c r="B315" s="40"/>
      <c r="C315" s="227" t="s">
        <v>807</v>
      </c>
      <c r="D315" s="227" t="s">
        <v>179</v>
      </c>
      <c r="E315" s="228" t="s">
        <v>3019</v>
      </c>
      <c r="F315" s="229" t="s">
        <v>3020</v>
      </c>
      <c r="G315" s="230" t="s">
        <v>204</v>
      </c>
      <c r="H315" s="231">
        <v>0.84599999999999997</v>
      </c>
      <c r="I315" s="232"/>
      <c r="J315" s="233">
        <f>ROUND(I315*H315,2)</f>
        <v>0</v>
      </c>
      <c r="K315" s="229" t="s">
        <v>225</v>
      </c>
      <c r="L315" s="45"/>
      <c r="M315" s="234" t="s">
        <v>1</v>
      </c>
      <c r="N315" s="235" t="s">
        <v>41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0.029000000000000001</v>
      </c>
      <c r="T315" s="237">
        <f>S315*H315</f>
        <v>0.024534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183</v>
      </c>
      <c r="AT315" s="238" t="s">
        <v>179</v>
      </c>
      <c r="AU315" s="238" t="s">
        <v>85</v>
      </c>
      <c r="AY315" s="18" t="s">
        <v>176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83</v>
      </c>
      <c r="BK315" s="239">
        <f>ROUND(I315*H315,2)</f>
        <v>0</v>
      </c>
      <c r="BL315" s="18" t="s">
        <v>183</v>
      </c>
      <c r="BM315" s="238" t="s">
        <v>3021</v>
      </c>
    </row>
    <row r="316" s="2" customFormat="1">
      <c r="A316" s="39"/>
      <c r="B316" s="40"/>
      <c r="C316" s="41"/>
      <c r="D316" s="262" t="s">
        <v>194</v>
      </c>
      <c r="E316" s="41"/>
      <c r="F316" s="263" t="s">
        <v>3022</v>
      </c>
      <c r="G316" s="41"/>
      <c r="H316" s="41"/>
      <c r="I316" s="264"/>
      <c r="J316" s="41"/>
      <c r="K316" s="41"/>
      <c r="L316" s="45"/>
      <c r="M316" s="265"/>
      <c r="N316" s="26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194</v>
      </c>
      <c r="AU316" s="18" t="s">
        <v>85</v>
      </c>
    </row>
    <row r="317" s="2" customFormat="1" ht="24.15" customHeight="1">
      <c r="A317" s="39"/>
      <c r="B317" s="40"/>
      <c r="C317" s="227" t="s">
        <v>812</v>
      </c>
      <c r="D317" s="227" t="s">
        <v>179</v>
      </c>
      <c r="E317" s="228" t="s">
        <v>3023</v>
      </c>
      <c r="F317" s="229" t="s">
        <v>3024</v>
      </c>
      <c r="G317" s="230" t="s">
        <v>252</v>
      </c>
      <c r="H317" s="231">
        <v>4.2400000000000002</v>
      </c>
      <c r="I317" s="232"/>
      <c r="J317" s="233">
        <f>ROUND(I317*H317,2)</f>
        <v>0</v>
      </c>
      <c r="K317" s="229" t="s">
        <v>225</v>
      </c>
      <c r="L317" s="45"/>
      <c r="M317" s="234" t="s">
        <v>1</v>
      </c>
      <c r="N317" s="235" t="s">
        <v>41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183</v>
      </c>
      <c r="AT317" s="238" t="s">
        <v>179</v>
      </c>
      <c r="AU317" s="238" t="s">
        <v>85</v>
      </c>
      <c r="AY317" s="18" t="s">
        <v>176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83</v>
      </c>
      <c r="BK317" s="239">
        <f>ROUND(I317*H317,2)</f>
        <v>0</v>
      </c>
      <c r="BL317" s="18" t="s">
        <v>183</v>
      </c>
      <c r="BM317" s="238" t="s">
        <v>3025</v>
      </c>
    </row>
    <row r="318" s="2" customFormat="1">
      <c r="A318" s="39"/>
      <c r="B318" s="40"/>
      <c r="C318" s="41"/>
      <c r="D318" s="262" t="s">
        <v>194</v>
      </c>
      <c r="E318" s="41"/>
      <c r="F318" s="263" t="s">
        <v>3026</v>
      </c>
      <c r="G318" s="41"/>
      <c r="H318" s="41"/>
      <c r="I318" s="264"/>
      <c r="J318" s="41"/>
      <c r="K318" s="41"/>
      <c r="L318" s="45"/>
      <c r="M318" s="265"/>
      <c r="N318" s="26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194</v>
      </c>
      <c r="AU318" s="18" t="s">
        <v>85</v>
      </c>
    </row>
    <row r="319" s="13" customFormat="1">
      <c r="A319" s="13"/>
      <c r="B319" s="240"/>
      <c r="C319" s="241"/>
      <c r="D319" s="242" t="s">
        <v>185</v>
      </c>
      <c r="E319" s="243" t="s">
        <v>1</v>
      </c>
      <c r="F319" s="244" t="s">
        <v>3018</v>
      </c>
      <c r="G319" s="241"/>
      <c r="H319" s="243" t="s">
        <v>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0" t="s">
        <v>185</v>
      </c>
      <c r="AU319" s="250" t="s">
        <v>85</v>
      </c>
      <c r="AV319" s="13" t="s">
        <v>83</v>
      </c>
      <c r="AW319" s="13" t="s">
        <v>34</v>
      </c>
      <c r="AX319" s="13" t="s">
        <v>76</v>
      </c>
      <c r="AY319" s="250" t="s">
        <v>176</v>
      </c>
    </row>
    <row r="320" s="13" customFormat="1">
      <c r="A320" s="13"/>
      <c r="B320" s="240"/>
      <c r="C320" s="241"/>
      <c r="D320" s="242" t="s">
        <v>185</v>
      </c>
      <c r="E320" s="243" t="s">
        <v>1</v>
      </c>
      <c r="F320" s="244" t="s">
        <v>282</v>
      </c>
      <c r="G320" s="241"/>
      <c r="H320" s="243" t="s">
        <v>1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185</v>
      </c>
      <c r="AU320" s="250" t="s">
        <v>85</v>
      </c>
      <c r="AV320" s="13" t="s">
        <v>83</v>
      </c>
      <c r="AW320" s="13" t="s">
        <v>34</v>
      </c>
      <c r="AX320" s="13" t="s">
        <v>76</v>
      </c>
      <c r="AY320" s="250" t="s">
        <v>176</v>
      </c>
    </row>
    <row r="321" s="13" customFormat="1">
      <c r="A321" s="13"/>
      <c r="B321" s="240"/>
      <c r="C321" s="241"/>
      <c r="D321" s="242" t="s">
        <v>185</v>
      </c>
      <c r="E321" s="243" t="s">
        <v>1</v>
      </c>
      <c r="F321" s="244" t="s">
        <v>188</v>
      </c>
      <c r="G321" s="241"/>
      <c r="H321" s="243" t="s">
        <v>1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0" t="s">
        <v>185</v>
      </c>
      <c r="AU321" s="250" t="s">
        <v>85</v>
      </c>
      <c r="AV321" s="13" t="s">
        <v>83</v>
      </c>
      <c r="AW321" s="13" t="s">
        <v>34</v>
      </c>
      <c r="AX321" s="13" t="s">
        <v>76</v>
      </c>
      <c r="AY321" s="250" t="s">
        <v>176</v>
      </c>
    </row>
    <row r="322" s="14" customFormat="1">
      <c r="A322" s="14"/>
      <c r="B322" s="251"/>
      <c r="C322" s="252"/>
      <c r="D322" s="242" t="s">
        <v>185</v>
      </c>
      <c r="E322" s="253" t="s">
        <v>1</v>
      </c>
      <c r="F322" s="254" t="s">
        <v>2987</v>
      </c>
      <c r="G322" s="252"/>
      <c r="H322" s="255">
        <v>1.44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185</v>
      </c>
      <c r="AU322" s="261" t="s">
        <v>85</v>
      </c>
      <c r="AV322" s="14" t="s">
        <v>85</v>
      </c>
      <c r="AW322" s="14" t="s">
        <v>34</v>
      </c>
      <c r="AX322" s="14" t="s">
        <v>76</v>
      </c>
      <c r="AY322" s="261" t="s">
        <v>176</v>
      </c>
    </row>
    <row r="323" s="14" customFormat="1">
      <c r="A323" s="14"/>
      <c r="B323" s="251"/>
      <c r="C323" s="252"/>
      <c r="D323" s="242" t="s">
        <v>185</v>
      </c>
      <c r="E323" s="253" t="s">
        <v>1</v>
      </c>
      <c r="F323" s="254" t="s">
        <v>2988</v>
      </c>
      <c r="G323" s="252"/>
      <c r="H323" s="255">
        <v>2.7999999999999998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185</v>
      </c>
      <c r="AU323" s="261" t="s">
        <v>85</v>
      </c>
      <c r="AV323" s="14" t="s">
        <v>85</v>
      </c>
      <c r="AW323" s="14" t="s">
        <v>34</v>
      </c>
      <c r="AX323" s="14" t="s">
        <v>76</v>
      </c>
      <c r="AY323" s="261" t="s">
        <v>176</v>
      </c>
    </row>
    <row r="324" s="16" customFormat="1">
      <c r="A324" s="16"/>
      <c r="B324" s="278"/>
      <c r="C324" s="279"/>
      <c r="D324" s="242" t="s">
        <v>185</v>
      </c>
      <c r="E324" s="280" t="s">
        <v>1</v>
      </c>
      <c r="F324" s="281" t="s">
        <v>307</v>
      </c>
      <c r="G324" s="279"/>
      <c r="H324" s="282">
        <v>4.2400000000000002</v>
      </c>
      <c r="I324" s="283"/>
      <c r="J324" s="279"/>
      <c r="K324" s="279"/>
      <c r="L324" s="284"/>
      <c r="M324" s="285"/>
      <c r="N324" s="286"/>
      <c r="O324" s="286"/>
      <c r="P324" s="286"/>
      <c r="Q324" s="286"/>
      <c r="R324" s="286"/>
      <c r="S324" s="286"/>
      <c r="T324" s="287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8" t="s">
        <v>185</v>
      </c>
      <c r="AU324" s="288" t="s">
        <v>85</v>
      </c>
      <c r="AV324" s="16" t="s">
        <v>183</v>
      </c>
      <c r="AW324" s="16" t="s">
        <v>34</v>
      </c>
      <c r="AX324" s="16" t="s">
        <v>83</v>
      </c>
      <c r="AY324" s="288" t="s">
        <v>176</v>
      </c>
    </row>
    <row r="325" s="2" customFormat="1" ht="24.15" customHeight="1">
      <c r="A325" s="39"/>
      <c r="B325" s="40"/>
      <c r="C325" s="227" t="s">
        <v>817</v>
      </c>
      <c r="D325" s="227" t="s">
        <v>179</v>
      </c>
      <c r="E325" s="228" t="s">
        <v>3027</v>
      </c>
      <c r="F325" s="229" t="s">
        <v>3028</v>
      </c>
      <c r="G325" s="230" t="s">
        <v>252</v>
      </c>
      <c r="H325" s="231">
        <v>14.16</v>
      </c>
      <c r="I325" s="232"/>
      <c r="J325" s="233">
        <f>ROUND(I325*H325,2)</f>
        <v>0</v>
      </c>
      <c r="K325" s="229" t="s">
        <v>225</v>
      </c>
      <c r="L325" s="45"/>
      <c r="M325" s="234" t="s">
        <v>1</v>
      </c>
      <c r="N325" s="235" t="s">
        <v>41</v>
      </c>
      <c r="O325" s="92"/>
      <c r="P325" s="236">
        <f>O325*H325</f>
        <v>0</v>
      </c>
      <c r="Q325" s="236">
        <v>0.00024000000000000001</v>
      </c>
      <c r="R325" s="236">
        <f>Q325*H325</f>
        <v>0.0033984000000000002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183</v>
      </c>
      <c r="AT325" s="238" t="s">
        <v>179</v>
      </c>
      <c r="AU325" s="238" t="s">
        <v>85</v>
      </c>
      <c r="AY325" s="18" t="s">
        <v>176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83</v>
      </c>
      <c r="BK325" s="239">
        <f>ROUND(I325*H325,2)</f>
        <v>0</v>
      </c>
      <c r="BL325" s="18" t="s">
        <v>183</v>
      </c>
      <c r="BM325" s="238" t="s">
        <v>3029</v>
      </c>
    </row>
    <row r="326" s="2" customFormat="1">
      <c r="A326" s="39"/>
      <c r="B326" s="40"/>
      <c r="C326" s="41"/>
      <c r="D326" s="262" t="s">
        <v>194</v>
      </c>
      <c r="E326" s="41"/>
      <c r="F326" s="263" t="s">
        <v>3030</v>
      </c>
      <c r="G326" s="41"/>
      <c r="H326" s="41"/>
      <c r="I326" s="264"/>
      <c r="J326" s="41"/>
      <c r="K326" s="41"/>
      <c r="L326" s="45"/>
      <c r="M326" s="265"/>
      <c r="N326" s="26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194</v>
      </c>
      <c r="AU326" s="18" t="s">
        <v>85</v>
      </c>
    </row>
    <row r="327" s="13" customFormat="1">
      <c r="A327" s="13"/>
      <c r="B327" s="240"/>
      <c r="C327" s="241"/>
      <c r="D327" s="242" t="s">
        <v>185</v>
      </c>
      <c r="E327" s="243" t="s">
        <v>1</v>
      </c>
      <c r="F327" s="244" t="s">
        <v>3031</v>
      </c>
      <c r="G327" s="241"/>
      <c r="H327" s="243" t="s">
        <v>1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0" t="s">
        <v>185</v>
      </c>
      <c r="AU327" s="250" t="s">
        <v>85</v>
      </c>
      <c r="AV327" s="13" t="s">
        <v>83</v>
      </c>
      <c r="AW327" s="13" t="s">
        <v>34</v>
      </c>
      <c r="AX327" s="13" t="s">
        <v>76</v>
      </c>
      <c r="AY327" s="250" t="s">
        <v>176</v>
      </c>
    </row>
    <row r="328" s="13" customFormat="1">
      <c r="A328" s="13"/>
      <c r="B328" s="240"/>
      <c r="C328" s="241"/>
      <c r="D328" s="242" t="s">
        <v>185</v>
      </c>
      <c r="E328" s="243" t="s">
        <v>1</v>
      </c>
      <c r="F328" s="244" t="s">
        <v>3032</v>
      </c>
      <c r="G328" s="241"/>
      <c r="H328" s="243" t="s">
        <v>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185</v>
      </c>
      <c r="AU328" s="250" t="s">
        <v>85</v>
      </c>
      <c r="AV328" s="13" t="s">
        <v>83</v>
      </c>
      <c r="AW328" s="13" t="s">
        <v>34</v>
      </c>
      <c r="AX328" s="13" t="s">
        <v>76</v>
      </c>
      <c r="AY328" s="250" t="s">
        <v>176</v>
      </c>
    </row>
    <row r="329" s="13" customFormat="1">
      <c r="A329" s="13"/>
      <c r="B329" s="240"/>
      <c r="C329" s="241"/>
      <c r="D329" s="242" t="s">
        <v>185</v>
      </c>
      <c r="E329" s="243" t="s">
        <v>1</v>
      </c>
      <c r="F329" s="244" t="s">
        <v>188</v>
      </c>
      <c r="G329" s="241"/>
      <c r="H329" s="243" t="s">
        <v>1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185</v>
      </c>
      <c r="AU329" s="250" t="s">
        <v>85</v>
      </c>
      <c r="AV329" s="13" t="s">
        <v>83</v>
      </c>
      <c r="AW329" s="13" t="s">
        <v>34</v>
      </c>
      <c r="AX329" s="13" t="s">
        <v>76</v>
      </c>
      <c r="AY329" s="250" t="s">
        <v>176</v>
      </c>
    </row>
    <row r="330" s="14" customFormat="1">
      <c r="A330" s="14"/>
      <c r="B330" s="251"/>
      <c r="C330" s="252"/>
      <c r="D330" s="242" t="s">
        <v>185</v>
      </c>
      <c r="E330" s="253" t="s">
        <v>1</v>
      </c>
      <c r="F330" s="254" t="s">
        <v>3033</v>
      </c>
      <c r="G330" s="252"/>
      <c r="H330" s="255">
        <v>14.16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185</v>
      </c>
      <c r="AU330" s="261" t="s">
        <v>85</v>
      </c>
      <c r="AV330" s="14" t="s">
        <v>85</v>
      </c>
      <c r="AW330" s="14" t="s">
        <v>34</v>
      </c>
      <c r="AX330" s="14" t="s">
        <v>76</v>
      </c>
      <c r="AY330" s="261" t="s">
        <v>176</v>
      </c>
    </row>
    <row r="331" s="16" customFormat="1">
      <c r="A331" s="16"/>
      <c r="B331" s="278"/>
      <c r="C331" s="279"/>
      <c r="D331" s="242" t="s">
        <v>185</v>
      </c>
      <c r="E331" s="280" t="s">
        <v>1</v>
      </c>
      <c r="F331" s="281" t="s">
        <v>307</v>
      </c>
      <c r="G331" s="279"/>
      <c r="H331" s="282">
        <v>14.16</v>
      </c>
      <c r="I331" s="283"/>
      <c r="J331" s="279"/>
      <c r="K331" s="279"/>
      <c r="L331" s="284"/>
      <c r="M331" s="285"/>
      <c r="N331" s="286"/>
      <c r="O331" s="286"/>
      <c r="P331" s="286"/>
      <c r="Q331" s="286"/>
      <c r="R331" s="286"/>
      <c r="S331" s="286"/>
      <c r="T331" s="287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88" t="s">
        <v>185</v>
      </c>
      <c r="AU331" s="288" t="s">
        <v>85</v>
      </c>
      <c r="AV331" s="16" t="s">
        <v>183</v>
      </c>
      <c r="AW331" s="16" t="s">
        <v>34</v>
      </c>
      <c r="AX331" s="16" t="s">
        <v>83</v>
      </c>
      <c r="AY331" s="288" t="s">
        <v>176</v>
      </c>
    </row>
    <row r="332" s="2" customFormat="1" ht="24.15" customHeight="1">
      <c r="A332" s="39"/>
      <c r="B332" s="40"/>
      <c r="C332" s="289" t="s">
        <v>822</v>
      </c>
      <c r="D332" s="289" t="s">
        <v>547</v>
      </c>
      <c r="E332" s="290" t="s">
        <v>3034</v>
      </c>
      <c r="F332" s="291" t="s">
        <v>3035</v>
      </c>
      <c r="G332" s="292" t="s">
        <v>234</v>
      </c>
      <c r="H332" s="293">
        <v>0.010999999999999999</v>
      </c>
      <c r="I332" s="294"/>
      <c r="J332" s="295">
        <f>ROUND(I332*H332,2)</f>
        <v>0</v>
      </c>
      <c r="K332" s="291" t="s">
        <v>225</v>
      </c>
      <c r="L332" s="296"/>
      <c r="M332" s="297" t="s">
        <v>1</v>
      </c>
      <c r="N332" s="298" t="s">
        <v>41</v>
      </c>
      <c r="O332" s="92"/>
      <c r="P332" s="236">
        <f>O332*H332</f>
        <v>0</v>
      </c>
      <c r="Q332" s="236">
        <v>1</v>
      </c>
      <c r="R332" s="236">
        <f>Q332*H332</f>
        <v>0.010999999999999999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240</v>
      </c>
      <c r="AT332" s="238" t="s">
        <v>547</v>
      </c>
      <c r="AU332" s="238" t="s">
        <v>85</v>
      </c>
      <c r="AY332" s="18" t="s">
        <v>176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183</v>
      </c>
      <c r="BM332" s="238" t="s">
        <v>3036</v>
      </c>
    </row>
    <row r="333" s="14" customFormat="1">
      <c r="A333" s="14"/>
      <c r="B333" s="251"/>
      <c r="C333" s="252"/>
      <c r="D333" s="242" t="s">
        <v>185</v>
      </c>
      <c r="E333" s="252"/>
      <c r="F333" s="254" t="s">
        <v>3037</v>
      </c>
      <c r="G333" s="252"/>
      <c r="H333" s="255">
        <v>0.010999999999999999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185</v>
      </c>
      <c r="AU333" s="261" t="s">
        <v>85</v>
      </c>
      <c r="AV333" s="14" t="s">
        <v>85</v>
      </c>
      <c r="AW333" s="14" t="s">
        <v>4</v>
      </c>
      <c r="AX333" s="14" t="s">
        <v>83</v>
      </c>
      <c r="AY333" s="261" t="s">
        <v>176</v>
      </c>
    </row>
    <row r="334" s="12" customFormat="1" ht="22.8" customHeight="1">
      <c r="A334" s="12"/>
      <c r="B334" s="211"/>
      <c r="C334" s="212"/>
      <c r="D334" s="213" t="s">
        <v>75</v>
      </c>
      <c r="E334" s="225" t="s">
        <v>3038</v>
      </c>
      <c r="F334" s="225" t="s">
        <v>3039</v>
      </c>
      <c r="G334" s="212"/>
      <c r="H334" s="212"/>
      <c r="I334" s="215"/>
      <c r="J334" s="226">
        <f>BK334</f>
        <v>0</v>
      </c>
      <c r="K334" s="212"/>
      <c r="L334" s="217"/>
      <c r="M334" s="218"/>
      <c r="N334" s="219"/>
      <c r="O334" s="219"/>
      <c r="P334" s="220">
        <f>SUM(P335:P343)</f>
        <v>0</v>
      </c>
      <c r="Q334" s="219"/>
      <c r="R334" s="220">
        <f>SUM(R335:R343)</f>
        <v>0</v>
      </c>
      <c r="S334" s="219"/>
      <c r="T334" s="221">
        <f>SUM(T335:T343)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2" t="s">
        <v>83</v>
      </c>
      <c r="AT334" s="223" t="s">
        <v>75</v>
      </c>
      <c r="AU334" s="223" t="s">
        <v>83</v>
      </c>
      <c r="AY334" s="222" t="s">
        <v>176</v>
      </c>
      <c r="BK334" s="224">
        <f>SUM(BK335:BK343)</f>
        <v>0</v>
      </c>
    </row>
    <row r="335" s="2" customFormat="1" ht="24.15" customHeight="1">
      <c r="A335" s="39"/>
      <c r="B335" s="40"/>
      <c r="C335" s="227" t="s">
        <v>827</v>
      </c>
      <c r="D335" s="227" t="s">
        <v>179</v>
      </c>
      <c r="E335" s="228" t="s">
        <v>3040</v>
      </c>
      <c r="F335" s="229" t="s">
        <v>3041</v>
      </c>
      <c r="G335" s="230" t="s">
        <v>234</v>
      </c>
      <c r="H335" s="231">
        <v>1.8859999999999999</v>
      </c>
      <c r="I335" s="232"/>
      <c r="J335" s="233">
        <f>ROUND(I335*H335,2)</f>
        <v>0</v>
      </c>
      <c r="K335" s="229" t="s">
        <v>225</v>
      </c>
      <c r="L335" s="45"/>
      <c r="M335" s="234" t="s">
        <v>1</v>
      </c>
      <c r="N335" s="235" t="s">
        <v>41</v>
      </c>
      <c r="O335" s="92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183</v>
      </c>
      <c r="AT335" s="238" t="s">
        <v>179</v>
      </c>
      <c r="AU335" s="238" t="s">
        <v>85</v>
      </c>
      <c r="AY335" s="18" t="s">
        <v>176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83</v>
      </c>
      <c r="BK335" s="239">
        <f>ROUND(I335*H335,2)</f>
        <v>0</v>
      </c>
      <c r="BL335" s="18" t="s">
        <v>183</v>
      </c>
      <c r="BM335" s="238" t="s">
        <v>3042</v>
      </c>
    </row>
    <row r="336" s="2" customFormat="1">
      <c r="A336" s="39"/>
      <c r="B336" s="40"/>
      <c r="C336" s="41"/>
      <c r="D336" s="262" t="s">
        <v>194</v>
      </c>
      <c r="E336" s="41"/>
      <c r="F336" s="263" t="s">
        <v>3043</v>
      </c>
      <c r="G336" s="41"/>
      <c r="H336" s="41"/>
      <c r="I336" s="264"/>
      <c r="J336" s="41"/>
      <c r="K336" s="41"/>
      <c r="L336" s="45"/>
      <c r="M336" s="265"/>
      <c r="N336" s="266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194</v>
      </c>
      <c r="AU336" s="18" t="s">
        <v>85</v>
      </c>
    </row>
    <row r="337" s="2" customFormat="1" ht="24.15" customHeight="1">
      <c r="A337" s="39"/>
      <c r="B337" s="40"/>
      <c r="C337" s="227" t="s">
        <v>832</v>
      </c>
      <c r="D337" s="227" t="s">
        <v>179</v>
      </c>
      <c r="E337" s="228" t="s">
        <v>3044</v>
      </c>
      <c r="F337" s="229" t="s">
        <v>3045</v>
      </c>
      <c r="G337" s="230" t="s">
        <v>234</v>
      </c>
      <c r="H337" s="231">
        <v>1.8859999999999999</v>
      </c>
      <c r="I337" s="232"/>
      <c r="J337" s="233">
        <f>ROUND(I337*H337,2)</f>
        <v>0</v>
      </c>
      <c r="K337" s="229" t="s">
        <v>225</v>
      </c>
      <c r="L337" s="45"/>
      <c r="M337" s="234" t="s">
        <v>1</v>
      </c>
      <c r="N337" s="235" t="s">
        <v>41</v>
      </c>
      <c r="O337" s="92"/>
      <c r="P337" s="236">
        <f>O337*H337</f>
        <v>0</v>
      </c>
      <c r="Q337" s="236">
        <v>0</v>
      </c>
      <c r="R337" s="236">
        <f>Q337*H337</f>
        <v>0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183</v>
      </c>
      <c r="AT337" s="238" t="s">
        <v>179</v>
      </c>
      <c r="AU337" s="238" t="s">
        <v>85</v>
      </c>
      <c r="AY337" s="18" t="s">
        <v>176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83</v>
      </c>
      <c r="BK337" s="239">
        <f>ROUND(I337*H337,2)</f>
        <v>0</v>
      </c>
      <c r="BL337" s="18" t="s">
        <v>183</v>
      </c>
      <c r="BM337" s="238" t="s">
        <v>3046</v>
      </c>
    </row>
    <row r="338" s="2" customFormat="1">
      <c r="A338" s="39"/>
      <c r="B338" s="40"/>
      <c r="C338" s="41"/>
      <c r="D338" s="262" t="s">
        <v>194</v>
      </c>
      <c r="E338" s="41"/>
      <c r="F338" s="263" t="s">
        <v>3047</v>
      </c>
      <c r="G338" s="41"/>
      <c r="H338" s="41"/>
      <c r="I338" s="264"/>
      <c r="J338" s="41"/>
      <c r="K338" s="41"/>
      <c r="L338" s="45"/>
      <c r="M338" s="265"/>
      <c r="N338" s="26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194</v>
      </c>
      <c r="AU338" s="18" t="s">
        <v>85</v>
      </c>
    </row>
    <row r="339" s="2" customFormat="1" ht="24.15" customHeight="1">
      <c r="A339" s="39"/>
      <c r="B339" s="40"/>
      <c r="C339" s="227" t="s">
        <v>837</v>
      </c>
      <c r="D339" s="227" t="s">
        <v>179</v>
      </c>
      <c r="E339" s="228" t="s">
        <v>1103</v>
      </c>
      <c r="F339" s="229" t="s">
        <v>1104</v>
      </c>
      <c r="G339" s="230" t="s">
        <v>234</v>
      </c>
      <c r="H339" s="231">
        <v>45.264000000000003</v>
      </c>
      <c r="I339" s="232"/>
      <c r="J339" s="233">
        <f>ROUND(I339*H339,2)</f>
        <v>0</v>
      </c>
      <c r="K339" s="229" t="s">
        <v>225</v>
      </c>
      <c r="L339" s="45"/>
      <c r="M339" s="234" t="s">
        <v>1</v>
      </c>
      <c r="N339" s="235" t="s">
        <v>41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183</v>
      </c>
      <c r="AT339" s="238" t="s">
        <v>179</v>
      </c>
      <c r="AU339" s="238" t="s">
        <v>85</v>
      </c>
      <c r="AY339" s="18" t="s">
        <v>176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83</v>
      </c>
      <c r="BK339" s="239">
        <f>ROUND(I339*H339,2)</f>
        <v>0</v>
      </c>
      <c r="BL339" s="18" t="s">
        <v>183</v>
      </c>
      <c r="BM339" s="238" t="s">
        <v>3048</v>
      </c>
    </row>
    <row r="340" s="2" customFormat="1">
      <c r="A340" s="39"/>
      <c r="B340" s="40"/>
      <c r="C340" s="41"/>
      <c r="D340" s="262" t="s">
        <v>194</v>
      </c>
      <c r="E340" s="41"/>
      <c r="F340" s="263" t="s">
        <v>1106</v>
      </c>
      <c r="G340" s="41"/>
      <c r="H340" s="41"/>
      <c r="I340" s="264"/>
      <c r="J340" s="41"/>
      <c r="K340" s="41"/>
      <c r="L340" s="45"/>
      <c r="M340" s="265"/>
      <c r="N340" s="266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194</v>
      </c>
      <c r="AU340" s="18" t="s">
        <v>85</v>
      </c>
    </row>
    <row r="341" s="14" customFormat="1">
      <c r="A341" s="14"/>
      <c r="B341" s="251"/>
      <c r="C341" s="252"/>
      <c r="D341" s="242" t="s">
        <v>185</v>
      </c>
      <c r="E341" s="252"/>
      <c r="F341" s="254" t="s">
        <v>3049</v>
      </c>
      <c r="G341" s="252"/>
      <c r="H341" s="255">
        <v>45.264000000000003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185</v>
      </c>
      <c r="AU341" s="261" t="s">
        <v>85</v>
      </c>
      <c r="AV341" s="14" t="s">
        <v>85</v>
      </c>
      <c r="AW341" s="14" t="s">
        <v>4</v>
      </c>
      <c r="AX341" s="14" t="s">
        <v>83</v>
      </c>
      <c r="AY341" s="261" t="s">
        <v>176</v>
      </c>
    </row>
    <row r="342" s="2" customFormat="1" ht="44.25" customHeight="1">
      <c r="A342" s="39"/>
      <c r="B342" s="40"/>
      <c r="C342" s="227" t="s">
        <v>842</v>
      </c>
      <c r="D342" s="227" t="s">
        <v>179</v>
      </c>
      <c r="E342" s="228" t="s">
        <v>1138</v>
      </c>
      <c r="F342" s="229" t="s">
        <v>1139</v>
      </c>
      <c r="G342" s="230" t="s">
        <v>234</v>
      </c>
      <c r="H342" s="231">
        <v>1.8859999999999999</v>
      </c>
      <c r="I342" s="232"/>
      <c r="J342" s="233">
        <f>ROUND(I342*H342,2)</f>
        <v>0</v>
      </c>
      <c r="K342" s="229" t="s">
        <v>225</v>
      </c>
      <c r="L342" s="45"/>
      <c r="M342" s="234" t="s">
        <v>1</v>
      </c>
      <c r="N342" s="235" t="s">
        <v>41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183</v>
      </c>
      <c r="AT342" s="238" t="s">
        <v>179</v>
      </c>
      <c r="AU342" s="238" t="s">
        <v>85</v>
      </c>
      <c r="AY342" s="18" t="s">
        <v>176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83</v>
      </c>
      <c r="BK342" s="239">
        <f>ROUND(I342*H342,2)</f>
        <v>0</v>
      </c>
      <c r="BL342" s="18" t="s">
        <v>183</v>
      </c>
      <c r="BM342" s="238" t="s">
        <v>3050</v>
      </c>
    </row>
    <row r="343" s="2" customFormat="1">
      <c r="A343" s="39"/>
      <c r="B343" s="40"/>
      <c r="C343" s="41"/>
      <c r="D343" s="262" t="s">
        <v>194</v>
      </c>
      <c r="E343" s="41"/>
      <c r="F343" s="263" t="s">
        <v>1141</v>
      </c>
      <c r="G343" s="41"/>
      <c r="H343" s="41"/>
      <c r="I343" s="264"/>
      <c r="J343" s="41"/>
      <c r="K343" s="41"/>
      <c r="L343" s="45"/>
      <c r="M343" s="265"/>
      <c r="N343" s="26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194</v>
      </c>
      <c r="AU343" s="18" t="s">
        <v>85</v>
      </c>
    </row>
    <row r="344" s="12" customFormat="1" ht="22.8" customHeight="1">
      <c r="A344" s="12"/>
      <c r="B344" s="211"/>
      <c r="C344" s="212"/>
      <c r="D344" s="213" t="s">
        <v>75</v>
      </c>
      <c r="E344" s="225" t="s">
        <v>3051</v>
      </c>
      <c r="F344" s="225" t="s">
        <v>3052</v>
      </c>
      <c r="G344" s="212"/>
      <c r="H344" s="212"/>
      <c r="I344" s="215"/>
      <c r="J344" s="226">
        <f>BK344</f>
        <v>0</v>
      </c>
      <c r="K344" s="212"/>
      <c r="L344" s="217"/>
      <c r="M344" s="218"/>
      <c r="N344" s="219"/>
      <c r="O344" s="219"/>
      <c r="P344" s="220">
        <f>SUM(P345:P346)</f>
        <v>0</v>
      </c>
      <c r="Q344" s="219"/>
      <c r="R344" s="220">
        <f>SUM(R345:R346)</f>
        <v>0</v>
      </c>
      <c r="S344" s="219"/>
      <c r="T344" s="221">
        <f>SUM(T345:T346)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2" t="s">
        <v>83</v>
      </c>
      <c r="AT344" s="223" t="s">
        <v>75</v>
      </c>
      <c r="AU344" s="223" t="s">
        <v>83</v>
      </c>
      <c r="AY344" s="222" t="s">
        <v>176</v>
      </c>
      <c r="BK344" s="224">
        <f>SUM(BK345:BK346)</f>
        <v>0</v>
      </c>
    </row>
    <row r="345" s="2" customFormat="1" ht="24.15" customHeight="1">
      <c r="A345" s="39"/>
      <c r="B345" s="40"/>
      <c r="C345" s="227" t="s">
        <v>847</v>
      </c>
      <c r="D345" s="227" t="s">
        <v>179</v>
      </c>
      <c r="E345" s="228" t="s">
        <v>3053</v>
      </c>
      <c r="F345" s="229" t="s">
        <v>3054</v>
      </c>
      <c r="G345" s="230" t="s">
        <v>234</v>
      </c>
      <c r="H345" s="231">
        <v>6.157</v>
      </c>
      <c r="I345" s="232"/>
      <c r="J345" s="233">
        <f>ROUND(I345*H345,2)</f>
        <v>0</v>
      </c>
      <c r="K345" s="229" t="s">
        <v>225</v>
      </c>
      <c r="L345" s="45"/>
      <c r="M345" s="234" t="s">
        <v>1</v>
      </c>
      <c r="N345" s="235" t="s">
        <v>41</v>
      </c>
      <c r="O345" s="92"/>
      <c r="P345" s="236">
        <f>O345*H345</f>
        <v>0</v>
      </c>
      <c r="Q345" s="236">
        <v>0</v>
      </c>
      <c r="R345" s="236">
        <f>Q345*H345</f>
        <v>0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183</v>
      </c>
      <c r="AT345" s="238" t="s">
        <v>179</v>
      </c>
      <c r="AU345" s="238" t="s">
        <v>85</v>
      </c>
      <c r="AY345" s="18" t="s">
        <v>176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83</v>
      </c>
      <c r="BK345" s="239">
        <f>ROUND(I345*H345,2)</f>
        <v>0</v>
      </c>
      <c r="BL345" s="18" t="s">
        <v>183</v>
      </c>
      <c r="BM345" s="238" t="s">
        <v>3055</v>
      </c>
    </row>
    <row r="346" s="2" customFormat="1">
      <c r="A346" s="39"/>
      <c r="B346" s="40"/>
      <c r="C346" s="41"/>
      <c r="D346" s="262" t="s">
        <v>194</v>
      </c>
      <c r="E346" s="41"/>
      <c r="F346" s="263" t="s">
        <v>3056</v>
      </c>
      <c r="G346" s="41"/>
      <c r="H346" s="41"/>
      <c r="I346" s="264"/>
      <c r="J346" s="41"/>
      <c r="K346" s="41"/>
      <c r="L346" s="45"/>
      <c r="M346" s="265"/>
      <c r="N346" s="26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194</v>
      </c>
      <c r="AU346" s="18" t="s">
        <v>85</v>
      </c>
    </row>
    <row r="347" s="12" customFormat="1" ht="25.92" customHeight="1">
      <c r="A347" s="12"/>
      <c r="B347" s="211"/>
      <c r="C347" s="212"/>
      <c r="D347" s="213" t="s">
        <v>75</v>
      </c>
      <c r="E347" s="214" t="s">
        <v>1153</v>
      </c>
      <c r="F347" s="214" t="s">
        <v>1154</v>
      </c>
      <c r="G347" s="212"/>
      <c r="H347" s="212"/>
      <c r="I347" s="215"/>
      <c r="J347" s="216">
        <f>BK347</f>
        <v>0</v>
      </c>
      <c r="K347" s="212"/>
      <c r="L347" s="217"/>
      <c r="M347" s="218"/>
      <c r="N347" s="219"/>
      <c r="O347" s="219"/>
      <c r="P347" s="220">
        <f>P348+P363</f>
        <v>0</v>
      </c>
      <c r="Q347" s="219"/>
      <c r="R347" s="220">
        <f>R348+R363</f>
        <v>0.064702900000000008</v>
      </c>
      <c r="S347" s="219"/>
      <c r="T347" s="221">
        <f>T348+T363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2" t="s">
        <v>85</v>
      </c>
      <c r="AT347" s="223" t="s">
        <v>75</v>
      </c>
      <c r="AU347" s="223" t="s">
        <v>76</v>
      </c>
      <c r="AY347" s="222" t="s">
        <v>176</v>
      </c>
      <c r="BK347" s="224">
        <f>BK348+BK363</f>
        <v>0</v>
      </c>
    </row>
    <row r="348" s="12" customFormat="1" ht="22.8" customHeight="1">
      <c r="A348" s="12"/>
      <c r="B348" s="211"/>
      <c r="C348" s="212"/>
      <c r="D348" s="213" t="s">
        <v>75</v>
      </c>
      <c r="E348" s="225" t="s">
        <v>3057</v>
      </c>
      <c r="F348" s="225" t="s">
        <v>3058</v>
      </c>
      <c r="G348" s="212"/>
      <c r="H348" s="212"/>
      <c r="I348" s="215"/>
      <c r="J348" s="226">
        <f>BK348</f>
        <v>0</v>
      </c>
      <c r="K348" s="212"/>
      <c r="L348" s="217"/>
      <c r="M348" s="218"/>
      <c r="N348" s="219"/>
      <c r="O348" s="219"/>
      <c r="P348" s="220">
        <f>SUM(P349:P362)</f>
        <v>0</v>
      </c>
      <c r="Q348" s="219"/>
      <c r="R348" s="220">
        <f>SUM(R349:R362)</f>
        <v>0.039092900000000007</v>
      </c>
      <c r="S348" s="219"/>
      <c r="T348" s="221">
        <f>SUM(T349:T362)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2" t="s">
        <v>85</v>
      </c>
      <c r="AT348" s="223" t="s">
        <v>75</v>
      </c>
      <c r="AU348" s="223" t="s">
        <v>83</v>
      </c>
      <c r="AY348" s="222" t="s">
        <v>176</v>
      </c>
      <c r="BK348" s="224">
        <f>SUM(BK349:BK362)</f>
        <v>0</v>
      </c>
    </row>
    <row r="349" s="2" customFormat="1" ht="24.15" customHeight="1">
      <c r="A349" s="39"/>
      <c r="B349" s="40"/>
      <c r="C349" s="227" t="s">
        <v>852</v>
      </c>
      <c r="D349" s="227" t="s">
        <v>179</v>
      </c>
      <c r="E349" s="228" t="s">
        <v>3059</v>
      </c>
      <c r="F349" s="229" t="s">
        <v>3060</v>
      </c>
      <c r="G349" s="230" t="s">
        <v>243</v>
      </c>
      <c r="H349" s="231">
        <v>5.6399999999999997</v>
      </c>
      <c r="I349" s="232"/>
      <c r="J349" s="233">
        <f>ROUND(I349*H349,2)</f>
        <v>0</v>
      </c>
      <c r="K349" s="229" t="s">
        <v>225</v>
      </c>
      <c r="L349" s="45"/>
      <c r="M349" s="234" t="s">
        <v>1</v>
      </c>
      <c r="N349" s="235" t="s">
        <v>41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324</v>
      </c>
      <c r="AT349" s="238" t="s">
        <v>179</v>
      </c>
      <c r="AU349" s="238" t="s">
        <v>85</v>
      </c>
      <c r="AY349" s="18" t="s">
        <v>176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83</v>
      </c>
      <c r="BK349" s="239">
        <f>ROUND(I349*H349,2)</f>
        <v>0</v>
      </c>
      <c r="BL349" s="18" t="s">
        <v>324</v>
      </c>
      <c r="BM349" s="238" t="s">
        <v>3061</v>
      </c>
    </row>
    <row r="350" s="2" customFormat="1">
      <c r="A350" s="39"/>
      <c r="B350" s="40"/>
      <c r="C350" s="41"/>
      <c r="D350" s="262" t="s">
        <v>194</v>
      </c>
      <c r="E350" s="41"/>
      <c r="F350" s="263" t="s">
        <v>3062</v>
      </c>
      <c r="G350" s="41"/>
      <c r="H350" s="41"/>
      <c r="I350" s="264"/>
      <c r="J350" s="41"/>
      <c r="K350" s="41"/>
      <c r="L350" s="45"/>
      <c r="M350" s="265"/>
      <c r="N350" s="26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194</v>
      </c>
      <c r="AU350" s="18" t="s">
        <v>85</v>
      </c>
    </row>
    <row r="351" s="14" customFormat="1">
      <c r="A351" s="14"/>
      <c r="B351" s="251"/>
      <c r="C351" s="252"/>
      <c r="D351" s="242" t="s">
        <v>185</v>
      </c>
      <c r="E351" s="253" t="s">
        <v>1</v>
      </c>
      <c r="F351" s="254" t="s">
        <v>3063</v>
      </c>
      <c r="G351" s="252"/>
      <c r="H351" s="255">
        <v>5.6399999999999997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185</v>
      </c>
      <c r="AU351" s="261" t="s">
        <v>85</v>
      </c>
      <c r="AV351" s="14" t="s">
        <v>85</v>
      </c>
      <c r="AW351" s="14" t="s">
        <v>34</v>
      </c>
      <c r="AX351" s="14" t="s">
        <v>76</v>
      </c>
      <c r="AY351" s="261" t="s">
        <v>176</v>
      </c>
    </row>
    <row r="352" s="16" customFormat="1">
      <c r="A352" s="16"/>
      <c r="B352" s="278"/>
      <c r="C352" s="279"/>
      <c r="D352" s="242" t="s">
        <v>185</v>
      </c>
      <c r="E352" s="280" t="s">
        <v>1</v>
      </c>
      <c r="F352" s="281" t="s">
        <v>307</v>
      </c>
      <c r="G352" s="279"/>
      <c r="H352" s="282">
        <v>5.6399999999999997</v>
      </c>
      <c r="I352" s="283"/>
      <c r="J352" s="279"/>
      <c r="K352" s="279"/>
      <c r="L352" s="284"/>
      <c r="M352" s="285"/>
      <c r="N352" s="286"/>
      <c r="O352" s="286"/>
      <c r="P352" s="286"/>
      <c r="Q352" s="286"/>
      <c r="R352" s="286"/>
      <c r="S352" s="286"/>
      <c r="T352" s="287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8" t="s">
        <v>185</v>
      </c>
      <c r="AU352" s="288" t="s">
        <v>85</v>
      </c>
      <c r="AV352" s="16" t="s">
        <v>183</v>
      </c>
      <c r="AW352" s="16" t="s">
        <v>34</v>
      </c>
      <c r="AX352" s="16" t="s">
        <v>83</v>
      </c>
      <c r="AY352" s="288" t="s">
        <v>176</v>
      </c>
    </row>
    <row r="353" s="2" customFormat="1" ht="16.5" customHeight="1">
      <c r="A353" s="39"/>
      <c r="B353" s="40"/>
      <c r="C353" s="289" t="s">
        <v>857</v>
      </c>
      <c r="D353" s="289" t="s">
        <v>547</v>
      </c>
      <c r="E353" s="290" t="s">
        <v>3064</v>
      </c>
      <c r="F353" s="291" t="s">
        <v>3065</v>
      </c>
      <c r="G353" s="292" t="s">
        <v>234</v>
      </c>
      <c r="H353" s="293">
        <v>0.002</v>
      </c>
      <c r="I353" s="294"/>
      <c r="J353" s="295">
        <f>ROUND(I353*H353,2)</f>
        <v>0</v>
      </c>
      <c r="K353" s="291" t="s">
        <v>225</v>
      </c>
      <c r="L353" s="296"/>
      <c r="M353" s="297" t="s">
        <v>1</v>
      </c>
      <c r="N353" s="298" t="s">
        <v>41</v>
      </c>
      <c r="O353" s="92"/>
      <c r="P353" s="236">
        <f>O353*H353</f>
        <v>0</v>
      </c>
      <c r="Q353" s="236">
        <v>1</v>
      </c>
      <c r="R353" s="236">
        <f>Q353*H353</f>
        <v>0.002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540</v>
      </c>
      <c r="AT353" s="238" t="s">
        <v>547</v>
      </c>
      <c r="AU353" s="238" t="s">
        <v>85</v>
      </c>
      <c r="AY353" s="18" t="s">
        <v>176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83</v>
      </c>
      <c r="BK353" s="239">
        <f>ROUND(I353*H353,2)</f>
        <v>0</v>
      </c>
      <c r="BL353" s="18" t="s">
        <v>324</v>
      </c>
      <c r="BM353" s="238" t="s">
        <v>3066</v>
      </c>
    </row>
    <row r="354" s="14" customFormat="1">
      <c r="A354" s="14"/>
      <c r="B354" s="251"/>
      <c r="C354" s="252"/>
      <c r="D354" s="242" t="s">
        <v>185</v>
      </c>
      <c r="E354" s="252"/>
      <c r="F354" s="254" t="s">
        <v>3067</v>
      </c>
      <c r="G354" s="252"/>
      <c r="H354" s="255">
        <v>0.002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1" t="s">
        <v>185</v>
      </c>
      <c r="AU354" s="261" t="s">
        <v>85</v>
      </c>
      <c r="AV354" s="14" t="s">
        <v>85</v>
      </c>
      <c r="AW354" s="14" t="s">
        <v>4</v>
      </c>
      <c r="AX354" s="14" t="s">
        <v>83</v>
      </c>
      <c r="AY354" s="261" t="s">
        <v>176</v>
      </c>
    </row>
    <row r="355" s="2" customFormat="1" ht="24.15" customHeight="1">
      <c r="A355" s="39"/>
      <c r="B355" s="40"/>
      <c r="C355" s="227" t="s">
        <v>862</v>
      </c>
      <c r="D355" s="227" t="s">
        <v>179</v>
      </c>
      <c r="E355" s="228" t="s">
        <v>3068</v>
      </c>
      <c r="F355" s="229" t="s">
        <v>3069</v>
      </c>
      <c r="G355" s="230" t="s">
        <v>243</v>
      </c>
      <c r="H355" s="231">
        <v>5.6399999999999997</v>
      </c>
      <c r="I355" s="232"/>
      <c r="J355" s="233">
        <f>ROUND(I355*H355,2)</f>
        <v>0</v>
      </c>
      <c r="K355" s="229" t="s">
        <v>225</v>
      </c>
      <c r="L355" s="45"/>
      <c r="M355" s="234" t="s">
        <v>1</v>
      </c>
      <c r="N355" s="235" t="s">
        <v>41</v>
      </c>
      <c r="O355" s="92"/>
      <c r="P355" s="236">
        <f>O355*H355</f>
        <v>0</v>
      </c>
      <c r="Q355" s="236">
        <v>0.00040000000000000002</v>
      </c>
      <c r="R355" s="236">
        <f>Q355*H355</f>
        <v>0.0022560000000000002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324</v>
      </c>
      <c r="AT355" s="238" t="s">
        <v>179</v>
      </c>
      <c r="AU355" s="238" t="s">
        <v>85</v>
      </c>
      <c r="AY355" s="18" t="s">
        <v>176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83</v>
      </c>
      <c r="BK355" s="239">
        <f>ROUND(I355*H355,2)</f>
        <v>0</v>
      </c>
      <c r="BL355" s="18" t="s">
        <v>324</v>
      </c>
      <c r="BM355" s="238" t="s">
        <v>3070</v>
      </c>
    </row>
    <row r="356" s="2" customFormat="1">
      <c r="A356" s="39"/>
      <c r="B356" s="40"/>
      <c r="C356" s="41"/>
      <c r="D356" s="262" t="s">
        <v>194</v>
      </c>
      <c r="E356" s="41"/>
      <c r="F356" s="263" t="s">
        <v>3071</v>
      </c>
      <c r="G356" s="41"/>
      <c r="H356" s="41"/>
      <c r="I356" s="264"/>
      <c r="J356" s="41"/>
      <c r="K356" s="41"/>
      <c r="L356" s="45"/>
      <c r="M356" s="265"/>
      <c r="N356" s="26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194</v>
      </c>
      <c r="AU356" s="18" t="s">
        <v>85</v>
      </c>
    </row>
    <row r="357" s="2" customFormat="1" ht="49.05" customHeight="1">
      <c r="A357" s="39"/>
      <c r="B357" s="40"/>
      <c r="C357" s="289" t="s">
        <v>868</v>
      </c>
      <c r="D357" s="289" t="s">
        <v>547</v>
      </c>
      <c r="E357" s="290" t="s">
        <v>3072</v>
      </c>
      <c r="F357" s="291" t="s">
        <v>3073</v>
      </c>
      <c r="G357" s="292" t="s">
        <v>243</v>
      </c>
      <c r="H357" s="293">
        <v>6.5730000000000004</v>
      </c>
      <c r="I357" s="294"/>
      <c r="J357" s="295">
        <f>ROUND(I357*H357,2)</f>
        <v>0</v>
      </c>
      <c r="K357" s="291" t="s">
        <v>225</v>
      </c>
      <c r="L357" s="296"/>
      <c r="M357" s="297" t="s">
        <v>1</v>
      </c>
      <c r="N357" s="298" t="s">
        <v>41</v>
      </c>
      <c r="O357" s="92"/>
      <c r="P357" s="236">
        <f>O357*H357</f>
        <v>0</v>
      </c>
      <c r="Q357" s="236">
        <v>0.0053</v>
      </c>
      <c r="R357" s="236">
        <f>Q357*H357</f>
        <v>0.034836900000000004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540</v>
      </c>
      <c r="AT357" s="238" t="s">
        <v>547</v>
      </c>
      <c r="AU357" s="238" t="s">
        <v>85</v>
      </c>
      <c r="AY357" s="18" t="s">
        <v>176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83</v>
      </c>
      <c r="BK357" s="239">
        <f>ROUND(I357*H357,2)</f>
        <v>0</v>
      </c>
      <c r="BL357" s="18" t="s">
        <v>324</v>
      </c>
      <c r="BM357" s="238" t="s">
        <v>3074</v>
      </c>
    </row>
    <row r="358" s="14" customFormat="1">
      <c r="A358" s="14"/>
      <c r="B358" s="251"/>
      <c r="C358" s="252"/>
      <c r="D358" s="242" t="s">
        <v>185</v>
      </c>
      <c r="E358" s="253" t="s">
        <v>1</v>
      </c>
      <c r="F358" s="254" t="s">
        <v>3063</v>
      </c>
      <c r="G358" s="252"/>
      <c r="H358" s="255">
        <v>5.6399999999999997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185</v>
      </c>
      <c r="AU358" s="261" t="s">
        <v>85</v>
      </c>
      <c r="AV358" s="14" t="s">
        <v>85</v>
      </c>
      <c r="AW358" s="14" t="s">
        <v>34</v>
      </c>
      <c r="AX358" s="14" t="s">
        <v>76</v>
      </c>
      <c r="AY358" s="261" t="s">
        <v>176</v>
      </c>
    </row>
    <row r="359" s="16" customFormat="1">
      <c r="A359" s="16"/>
      <c r="B359" s="278"/>
      <c r="C359" s="279"/>
      <c r="D359" s="242" t="s">
        <v>185</v>
      </c>
      <c r="E359" s="280" t="s">
        <v>1</v>
      </c>
      <c r="F359" s="281" t="s">
        <v>307</v>
      </c>
      <c r="G359" s="279"/>
      <c r="H359" s="282">
        <v>5.6399999999999997</v>
      </c>
      <c r="I359" s="283"/>
      <c r="J359" s="279"/>
      <c r="K359" s="279"/>
      <c r="L359" s="284"/>
      <c r="M359" s="285"/>
      <c r="N359" s="286"/>
      <c r="O359" s="286"/>
      <c r="P359" s="286"/>
      <c r="Q359" s="286"/>
      <c r="R359" s="286"/>
      <c r="S359" s="286"/>
      <c r="T359" s="287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88" t="s">
        <v>185</v>
      </c>
      <c r="AU359" s="288" t="s">
        <v>85</v>
      </c>
      <c r="AV359" s="16" t="s">
        <v>183</v>
      </c>
      <c r="AW359" s="16" t="s">
        <v>34</v>
      </c>
      <c r="AX359" s="16" t="s">
        <v>83</v>
      </c>
      <c r="AY359" s="288" t="s">
        <v>176</v>
      </c>
    </row>
    <row r="360" s="14" customFormat="1">
      <c r="A360" s="14"/>
      <c r="B360" s="251"/>
      <c r="C360" s="252"/>
      <c r="D360" s="242" t="s">
        <v>185</v>
      </c>
      <c r="E360" s="252"/>
      <c r="F360" s="254" t="s">
        <v>3075</v>
      </c>
      <c r="G360" s="252"/>
      <c r="H360" s="255">
        <v>6.5730000000000004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185</v>
      </c>
      <c r="AU360" s="261" t="s">
        <v>85</v>
      </c>
      <c r="AV360" s="14" t="s">
        <v>85</v>
      </c>
      <c r="AW360" s="14" t="s">
        <v>4</v>
      </c>
      <c r="AX360" s="14" t="s">
        <v>83</v>
      </c>
      <c r="AY360" s="261" t="s">
        <v>176</v>
      </c>
    </row>
    <row r="361" s="2" customFormat="1" ht="33" customHeight="1">
      <c r="A361" s="39"/>
      <c r="B361" s="40"/>
      <c r="C361" s="227" t="s">
        <v>873</v>
      </c>
      <c r="D361" s="227" t="s">
        <v>179</v>
      </c>
      <c r="E361" s="228" t="s">
        <v>3076</v>
      </c>
      <c r="F361" s="229" t="s">
        <v>3077</v>
      </c>
      <c r="G361" s="230" t="s">
        <v>234</v>
      </c>
      <c r="H361" s="231">
        <v>0.039</v>
      </c>
      <c r="I361" s="232"/>
      <c r="J361" s="233">
        <f>ROUND(I361*H361,2)</f>
        <v>0</v>
      </c>
      <c r="K361" s="229" t="s">
        <v>225</v>
      </c>
      <c r="L361" s="45"/>
      <c r="M361" s="234" t="s">
        <v>1</v>
      </c>
      <c r="N361" s="235" t="s">
        <v>41</v>
      </c>
      <c r="O361" s="92"/>
      <c r="P361" s="236">
        <f>O361*H361</f>
        <v>0</v>
      </c>
      <c r="Q361" s="236">
        <v>0</v>
      </c>
      <c r="R361" s="236">
        <f>Q361*H361</f>
        <v>0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324</v>
      </c>
      <c r="AT361" s="238" t="s">
        <v>179</v>
      </c>
      <c r="AU361" s="238" t="s">
        <v>85</v>
      </c>
      <c r="AY361" s="18" t="s">
        <v>176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83</v>
      </c>
      <c r="BK361" s="239">
        <f>ROUND(I361*H361,2)</f>
        <v>0</v>
      </c>
      <c r="BL361" s="18" t="s">
        <v>324</v>
      </c>
      <c r="BM361" s="238" t="s">
        <v>3078</v>
      </c>
    </row>
    <row r="362" s="2" customFormat="1">
      <c r="A362" s="39"/>
      <c r="B362" s="40"/>
      <c r="C362" s="41"/>
      <c r="D362" s="262" t="s">
        <v>194</v>
      </c>
      <c r="E362" s="41"/>
      <c r="F362" s="263" t="s">
        <v>3079</v>
      </c>
      <c r="G362" s="41"/>
      <c r="H362" s="41"/>
      <c r="I362" s="264"/>
      <c r="J362" s="41"/>
      <c r="K362" s="41"/>
      <c r="L362" s="45"/>
      <c r="M362" s="265"/>
      <c r="N362" s="26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194</v>
      </c>
      <c r="AU362" s="18" t="s">
        <v>85</v>
      </c>
    </row>
    <row r="363" s="12" customFormat="1" ht="22.8" customHeight="1">
      <c r="A363" s="12"/>
      <c r="B363" s="211"/>
      <c r="C363" s="212"/>
      <c r="D363" s="213" t="s">
        <v>75</v>
      </c>
      <c r="E363" s="225" t="s">
        <v>3080</v>
      </c>
      <c r="F363" s="225" t="s">
        <v>3081</v>
      </c>
      <c r="G363" s="212"/>
      <c r="H363" s="212"/>
      <c r="I363" s="215"/>
      <c r="J363" s="226">
        <f>BK363</f>
        <v>0</v>
      </c>
      <c r="K363" s="212"/>
      <c r="L363" s="217"/>
      <c r="M363" s="218"/>
      <c r="N363" s="219"/>
      <c r="O363" s="219"/>
      <c r="P363" s="220">
        <f>SUM(P364:P372)</f>
        <v>0</v>
      </c>
      <c r="Q363" s="219"/>
      <c r="R363" s="220">
        <f>SUM(R364:R372)</f>
        <v>0.025610000000000001</v>
      </c>
      <c r="S363" s="219"/>
      <c r="T363" s="221">
        <f>SUM(T364:T372)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2" t="s">
        <v>85</v>
      </c>
      <c r="AT363" s="223" t="s">
        <v>75</v>
      </c>
      <c r="AU363" s="223" t="s">
        <v>83</v>
      </c>
      <c r="AY363" s="222" t="s">
        <v>176</v>
      </c>
      <c r="BK363" s="224">
        <f>SUM(BK364:BK372)</f>
        <v>0</v>
      </c>
    </row>
    <row r="364" s="2" customFormat="1" ht="21.75" customHeight="1">
      <c r="A364" s="39"/>
      <c r="B364" s="40"/>
      <c r="C364" s="227" t="s">
        <v>878</v>
      </c>
      <c r="D364" s="227" t="s">
        <v>179</v>
      </c>
      <c r="E364" s="228" t="s">
        <v>3082</v>
      </c>
      <c r="F364" s="229" t="s">
        <v>3083</v>
      </c>
      <c r="G364" s="230" t="s">
        <v>252</v>
      </c>
      <c r="H364" s="231">
        <v>13</v>
      </c>
      <c r="I364" s="232"/>
      <c r="J364" s="233">
        <f>ROUND(I364*H364,2)</f>
        <v>0</v>
      </c>
      <c r="K364" s="229" t="s">
        <v>225</v>
      </c>
      <c r="L364" s="45"/>
      <c r="M364" s="234" t="s">
        <v>1</v>
      </c>
      <c r="N364" s="235" t="s">
        <v>41</v>
      </c>
      <c r="O364" s="92"/>
      <c r="P364" s="236">
        <f>O364*H364</f>
        <v>0</v>
      </c>
      <c r="Q364" s="236">
        <v>0.00197</v>
      </c>
      <c r="R364" s="236">
        <f>Q364*H364</f>
        <v>0.025610000000000001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324</v>
      </c>
      <c r="AT364" s="238" t="s">
        <v>179</v>
      </c>
      <c r="AU364" s="238" t="s">
        <v>85</v>
      </c>
      <c r="AY364" s="18" t="s">
        <v>176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324</v>
      </c>
      <c r="BM364" s="238" t="s">
        <v>3084</v>
      </c>
    </row>
    <row r="365" s="2" customFormat="1">
      <c r="A365" s="39"/>
      <c r="B365" s="40"/>
      <c r="C365" s="41"/>
      <c r="D365" s="262" t="s">
        <v>194</v>
      </c>
      <c r="E365" s="41"/>
      <c r="F365" s="263" t="s">
        <v>3085</v>
      </c>
      <c r="G365" s="41"/>
      <c r="H365" s="41"/>
      <c r="I365" s="264"/>
      <c r="J365" s="41"/>
      <c r="K365" s="41"/>
      <c r="L365" s="45"/>
      <c r="M365" s="265"/>
      <c r="N365" s="266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194</v>
      </c>
      <c r="AU365" s="18" t="s">
        <v>85</v>
      </c>
    </row>
    <row r="366" s="13" customFormat="1">
      <c r="A366" s="13"/>
      <c r="B366" s="240"/>
      <c r="C366" s="241"/>
      <c r="D366" s="242" t="s">
        <v>185</v>
      </c>
      <c r="E366" s="243" t="s">
        <v>1</v>
      </c>
      <c r="F366" s="244" t="s">
        <v>3086</v>
      </c>
      <c r="G366" s="241"/>
      <c r="H366" s="243" t="s">
        <v>1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0" t="s">
        <v>185</v>
      </c>
      <c r="AU366" s="250" t="s">
        <v>85</v>
      </c>
      <c r="AV366" s="13" t="s">
        <v>83</v>
      </c>
      <c r="AW366" s="13" t="s">
        <v>34</v>
      </c>
      <c r="AX366" s="13" t="s">
        <v>76</v>
      </c>
      <c r="AY366" s="250" t="s">
        <v>176</v>
      </c>
    </row>
    <row r="367" s="13" customFormat="1">
      <c r="A367" s="13"/>
      <c r="B367" s="240"/>
      <c r="C367" s="241"/>
      <c r="D367" s="242" t="s">
        <v>185</v>
      </c>
      <c r="E367" s="243" t="s">
        <v>1</v>
      </c>
      <c r="F367" s="244" t="s">
        <v>3087</v>
      </c>
      <c r="G367" s="241"/>
      <c r="H367" s="243" t="s">
        <v>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185</v>
      </c>
      <c r="AU367" s="250" t="s">
        <v>85</v>
      </c>
      <c r="AV367" s="13" t="s">
        <v>83</v>
      </c>
      <c r="AW367" s="13" t="s">
        <v>34</v>
      </c>
      <c r="AX367" s="13" t="s">
        <v>76</v>
      </c>
      <c r="AY367" s="250" t="s">
        <v>176</v>
      </c>
    </row>
    <row r="368" s="13" customFormat="1">
      <c r="A368" s="13"/>
      <c r="B368" s="240"/>
      <c r="C368" s="241"/>
      <c r="D368" s="242" t="s">
        <v>185</v>
      </c>
      <c r="E368" s="243" t="s">
        <v>1</v>
      </c>
      <c r="F368" s="244" t="s">
        <v>3088</v>
      </c>
      <c r="G368" s="241"/>
      <c r="H368" s="243" t="s">
        <v>1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0" t="s">
        <v>185</v>
      </c>
      <c r="AU368" s="250" t="s">
        <v>85</v>
      </c>
      <c r="AV368" s="13" t="s">
        <v>83</v>
      </c>
      <c r="AW368" s="13" t="s">
        <v>34</v>
      </c>
      <c r="AX368" s="13" t="s">
        <v>76</v>
      </c>
      <c r="AY368" s="250" t="s">
        <v>176</v>
      </c>
    </row>
    <row r="369" s="14" customFormat="1">
      <c r="A369" s="14"/>
      <c r="B369" s="251"/>
      <c r="C369" s="252"/>
      <c r="D369" s="242" t="s">
        <v>185</v>
      </c>
      <c r="E369" s="253" t="s">
        <v>1</v>
      </c>
      <c r="F369" s="254" t="s">
        <v>3089</v>
      </c>
      <c r="G369" s="252"/>
      <c r="H369" s="255">
        <v>13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185</v>
      </c>
      <c r="AU369" s="261" t="s">
        <v>85</v>
      </c>
      <c r="AV369" s="14" t="s">
        <v>85</v>
      </c>
      <c r="AW369" s="14" t="s">
        <v>34</v>
      </c>
      <c r="AX369" s="14" t="s">
        <v>76</v>
      </c>
      <c r="AY369" s="261" t="s">
        <v>176</v>
      </c>
    </row>
    <row r="370" s="16" customFormat="1">
      <c r="A370" s="16"/>
      <c r="B370" s="278"/>
      <c r="C370" s="279"/>
      <c r="D370" s="242" t="s">
        <v>185</v>
      </c>
      <c r="E370" s="280" t="s">
        <v>1</v>
      </c>
      <c r="F370" s="281" t="s">
        <v>307</v>
      </c>
      <c r="G370" s="279"/>
      <c r="H370" s="282">
        <v>13</v>
      </c>
      <c r="I370" s="283"/>
      <c r="J370" s="279"/>
      <c r="K370" s="279"/>
      <c r="L370" s="284"/>
      <c r="M370" s="285"/>
      <c r="N370" s="286"/>
      <c r="O370" s="286"/>
      <c r="P370" s="286"/>
      <c r="Q370" s="286"/>
      <c r="R370" s="286"/>
      <c r="S370" s="286"/>
      <c r="T370" s="287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8" t="s">
        <v>185</v>
      </c>
      <c r="AU370" s="288" t="s">
        <v>85</v>
      </c>
      <c r="AV370" s="16" t="s">
        <v>183</v>
      </c>
      <c r="AW370" s="16" t="s">
        <v>34</v>
      </c>
      <c r="AX370" s="16" t="s">
        <v>83</v>
      </c>
      <c r="AY370" s="288" t="s">
        <v>176</v>
      </c>
    </row>
    <row r="371" s="2" customFormat="1" ht="33" customHeight="1">
      <c r="A371" s="39"/>
      <c r="B371" s="40"/>
      <c r="C371" s="227" t="s">
        <v>883</v>
      </c>
      <c r="D371" s="227" t="s">
        <v>179</v>
      </c>
      <c r="E371" s="228" t="s">
        <v>3090</v>
      </c>
      <c r="F371" s="229" t="s">
        <v>3091</v>
      </c>
      <c r="G371" s="230" t="s">
        <v>234</v>
      </c>
      <c r="H371" s="231">
        <v>0.025999999999999999</v>
      </c>
      <c r="I371" s="232"/>
      <c r="J371" s="233">
        <f>ROUND(I371*H371,2)</f>
        <v>0</v>
      </c>
      <c r="K371" s="229" t="s">
        <v>225</v>
      </c>
      <c r="L371" s="45"/>
      <c r="M371" s="234" t="s">
        <v>1</v>
      </c>
      <c r="N371" s="235" t="s">
        <v>41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324</v>
      </c>
      <c r="AT371" s="238" t="s">
        <v>179</v>
      </c>
      <c r="AU371" s="238" t="s">
        <v>85</v>
      </c>
      <c r="AY371" s="18" t="s">
        <v>176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83</v>
      </c>
      <c r="BK371" s="239">
        <f>ROUND(I371*H371,2)</f>
        <v>0</v>
      </c>
      <c r="BL371" s="18" t="s">
        <v>324</v>
      </c>
      <c r="BM371" s="238" t="s">
        <v>3092</v>
      </c>
    </row>
    <row r="372" s="2" customFormat="1">
      <c r="A372" s="39"/>
      <c r="B372" s="40"/>
      <c r="C372" s="41"/>
      <c r="D372" s="262" t="s">
        <v>194</v>
      </c>
      <c r="E372" s="41"/>
      <c r="F372" s="263" t="s">
        <v>3093</v>
      </c>
      <c r="G372" s="41"/>
      <c r="H372" s="41"/>
      <c r="I372" s="264"/>
      <c r="J372" s="41"/>
      <c r="K372" s="41"/>
      <c r="L372" s="45"/>
      <c r="M372" s="301"/>
      <c r="N372" s="302"/>
      <c r="O372" s="303"/>
      <c r="P372" s="303"/>
      <c r="Q372" s="303"/>
      <c r="R372" s="303"/>
      <c r="S372" s="303"/>
      <c r="T372" s="304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194</v>
      </c>
      <c r="AU372" s="18" t="s">
        <v>85</v>
      </c>
    </row>
    <row r="373" s="2" customFormat="1" ht="6.96" customHeight="1">
      <c r="A373" s="39"/>
      <c r="B373" s="67"/>
      <c r="C373" s="68"/>
      <c r="D373" s="68"/>
      <c r="E373" s="68"/>
      <c r="F373" s="68"/>
      <c r="G373" s="68"/>
      <c r="H373" s="68"/>
      <c r="I373" s="68"/>
      <c r="J373" s="68"/>
      <c r="K373" s="68"/>
      <c r="L373" s="45"/>
      <c r="M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</sheetData>
  <sheetProtection sheet="1" autoFilter="0" formatColumns="0" formatRows="0" objects="1" scenarios="1" spinCount="100000" saltValue="X/Z26DwdTUVhlTT4bydMHmOmQtLs1/BsNuzGu6L0G4B/sLbhFRboJ9UgsFReH+ZTD0Hs3bROFn5Wb3KKYRUSeA==" hashValue="C9hNZVG7AxNNrC8FbGX5aXTXm52mLV38ldknOSVD5ir/1NZDugewBj0+Gv/8AO4ZL1RdPVYdezRSbkGk8wGolw==" algorithmName="SHA-512" password="CC35"/>
  <autoFilter ref="C142:K3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hyperlinks>
    <hyperlink ref="F210" r:id="rId1" display="https://podminky.urs.cz/item/CS_URS_2025_01/139711111"/>
    <hyperlink ref="F218" r:id="rId2" display="https://podminky.urs.cz/item/CS_URS_2025_01/162211311"/>
    <hyperlink ref="F227" r:id="rId3" display="https://podminky.urs.cz/item/CS_URS_2025_01/162211319"/>
    <hyperlink ref="F230" r:id="rId4" display="https://podminky.urs.cz/item/CS_URS_2025_01/162751117"/>
    <hyperlink ref="F236" r:id="rId5" display="https://podminky.urs.cz/item/CS_URS_2025_01/162751119"/>
    <hyperlink ref="F239" r:id="rId6" display="https://podminky.urs.cz/item/CS_URS_2025_01/167151101"/>
    <hyperlink ref="F245" r:id="rId7" display="https://podminky.urs.cz/item/CS_URS_2025_01/171201231"/>
    <hyperlink ref="F251" r:id="rId8" display="https://podminky.urs.cz/item/CS_URS_2025_01/171251201"/>
    <hyperlink ref="F256" r:id="rId9" display="https://podminky.urs.cz/item/CS_URS_2025_01/174151101"/>
    <hyperlink ref="F268" r:id="rId10" display="https://podminky.urs.cz/item/CS_URS_2025_01/175111101"/>
    <hyperlink ref="F277" r:id="rId11" display="https://podminky.urs.cz/item/CS_URS_2025_01/181912112"/>
    <hyperlink ref="F284" r:id="rId12" display="https://podminky.urs.cz/item/CS_URS_2025_01/212572111"/>
    <hyperlink ref="F291" r:id="rId13" display="https://podminky.urs.cz/item/CS_URS_2025_01/631311135"/>
    <hyperlink ref="F297" r:id="rId14" display="https://podminky.urs.cz/item/CS_URS_2025_01/631319175"/>
    <hyperlink ref="F299" r:id="rId15" display="https://podminky.urs.cz/item/CS_URS_2025_01/631362021"/>
    <hyperlink ref="F307" r:id="rId16" display="https://podminky.urs.cz/item/CS_URS_2025_01/965042241"/>
    <hyperlink ref="F316" r:id="rId17" display="https://podminky.urs.cz/item/CS_URS_2025_01/965049112"/>
    <hyperlink ref="F318" r:id="rId18" display="https://podminky.urs.cz/item/CS_URS_2025_01/977312113"/>
    <hyperlink ref="F326" r:id="rId19" display="https://podminky.urs.cz/item/CS_URS_2025_01/985331211"/>
    <hyperlink ref="F336" r:id="rId20" display="https://podminky.urs.cz/item/CS_URS_2025_01/997013211"/>
    <hyperlink ref="F338" r:id="rId21" display="https://podminky.urs.cz/item/CS_URS_2025_01/997013501"/>
    <hyperlink ref="F340" r:id="rId22" display="https://podminky.urs.cz/item/CS_URS_2025_01/997013509"/>
    <hyperlink ref="F343" r:id="rId23" display="https://podminky.urs.cz/item/CS_URS_2025_01/997013871"/>
    <hyperlink ref="F346" r:id="rId24" display="https://podminky.urs.cz/item/CS_URS_2025_01/998271201"/>
    <hyperlink ref="F350" r:id="rId25" display="https://podminky.urs.cz/item/CS_URS_2025_01/711111001"/>
    <hyperlink ref="F356" r:id="rId26" display="https://podminky.urs.cz/item/CS_URS_2025_01/711141559"/>
    <hyperlink ref="F362" r:id="rId27" display="https://podminky.urs.cz/item/CS_URS_2025_01/998711111"/>
    <hyperlink ref="F365" r:id="rId28" display="https://podminky.urs.cz/item/CS_URS_2025_01/721173402"/>
    <hyperlink ref="F372" r:id="rId29" display="https://podminky.urs.cz/item/CS_URS_2025_01/99872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ROUND((SUM(BE139:BE725)),  2)</f>
        <v>0</v>
      </c>
      <c r="G35" s="39"/>
      <c r="H35" s="39"/>
      <c r="I35" s="165">
        <v>0.20999999999999999</v>
      </c>
      <c r="J35" s="164">
        <f>ROUND(((SUM(BE139:BE725))*I35),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ROUND((SUM(BF139:BF725)),  2)</f>
        <v>0</v>
      </c>
      <c r="G36" s="39"/>
      <c r="H36" s="39"/>
      <c r="I36" s="165">
        <v>0.12</v>
      </c>
      <c r="J36" s="164">
        <f>ROUND(((SUM(BF139:BF725))*I36),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ROUND((SUM(BG139:BG725)),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ROUND((SUM(BH139:BH725)),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ROUND((SUM(BI139:BI725)),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D1.01.4g1 - Silnoproudá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Avuk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3095</v>
      </c>
      <c r="E99" s="192"/>
      <c r="F99" s="192"/>
      <c r="G99" s="192"/>
      <c r="H99" s="192"/>
      <c r="I99" s="192"/>
      <c r="J99" s="193">
        <f>J140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3096</v>
      </c>
      <c r="E100" s="197"/>
      <c r="F100" s="197"/>
      <c r="G100" s="197"/>
      <c r="H100" s="197"/>
      <c r="I100" s="197"/>
      <c r="J100" s="198">
        <f>J141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4"/>
      <c r="D101" s="196" t="s">
        <v>3097</v>
      </c>
      <c r="E101" s="197"/>
      <c r="F101" s="197"/>
      <c r="G101" s="197"/>
      <c r="H101" s="197"/>
      <c r="I101" s="197"/>
      <c r="J101" s="198">
        <f>J142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3098</v>
      </c>
      <c r="E102" s="197"/>
      <c r="F102" s="197"/>
      <c r="G102" s="197"/>
      <c r="H102" s="197"/>
      <c r="I102" s="197"/>
      <c r="J102" s="198">
        <f>J217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4"/>
      <c r="D103" s="196" t="s">
        <v>3099</v>
      </c>
      <c r="E103" s="197"/>
      <c r="F103" s="197"/>
      <c r="G103" s="197"/>
      <c r="H103" s="197"/>
      <c r="I103" s="197"/>
      <c r="J103" s="198">
        <f>J253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3100</v>
      </c>
      <c r="E104" s="197"/>
      <c r="F104" s="197"/>
      <c r="G104" s="197"/>
      <c r="H104" s="197"/>
      <c r="I104" s="197"/>
      <c r="J104" s="198">
        <f>J283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3101</v>
      </c>
      <c r="E105" s="197"/>
      <c r="F105" s="197"/>
      <c r="G105" s="197"/>
      <c r="H105" s="197"/>
      <c r="I105" s="197"/>
      <c r="J105" s="198">
        <f>J314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3102</v>
      </c>
      <c r="E106" s="197"/>
      <c r="F106" s="197"/>
      <c r="G106" s="197"/>
      <c r="H106" s="197"/>
      <c r="I106" s="197"/>
      <c r="J106" s="198">
        <f>J318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5"/>
      <c r="C107" s="134"/>
      <c r="D107" s="196" t="s">
        <v>3103</v>
      </c>
      <c r="E107" s="197"/>
      <c r="F107" s="197"/>
      <c r="G107" s="197"/>
      <c r="H107" s="197"/>
      <c r="I107" s="197"/>
      <c r="J107" s="198">
        <f>J323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5"/>
      <c r="C108" s="134"/>
      <c r="D108" s="196" t="s">
        <v>3104</v>
      </c>
      <c r="E108" s="197"/>
      <c r="F108" s="197"/>
      <c r="G108" s="197"/>
      <c r="H108" s="197"/>
      <c r="I108" s="197"/>
      <c r="J108" s="198">
        <f>J332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5"/>
      <c r="C109" s="134"/>
      <c r="D109" s="196" t="s">
        <v>3105</v>
      </c>
      <c r="E109" s="197"/>
      <c r="F109" s="197"/>
      <c r="G109" s="197"/>
      <c r="H109" s="197"/>
      <c r="I109" s="197"/>
      <c r="J109" s="198">
        <f>J349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5"/>
      <c r="C110" s="134"/>
      <c r="D110" s="196" t="s">
        <v>3106</v>
      </c>
      <c r="E110" s="197"/>
      <c r="F110" s="197"/>
      <c r="G110" s="197"/>
      <c r="H110" s="197"/>
      <c r="I110" s="197"/>
      <c r="J110" s="198">
        <f>J432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5"/>
      <c r="C111" s="134"/>
      <c r="D111" s="196" t="s">
        <v>3107</v>
      </c>
      <c r="E111" s="197"/>
      <c r="F111" s="197"/>
      <c r="G111" s="197"/>
      <c r="H111" s="197"/>
      <c r="I111" s="197"/>
      <c r="J111" s="198">
        <f>J505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5"/>
      <c r="C112" s="134"/>
      <c r="D112" s="196" t="s">
        <v>3108</v>
      </c>
      <c r="E112" s="197"/>
      <c r="F112" s="197"/>
      <c r="G112" s="197"/>
      <c r="H112" s="197"/>
      <c r="I112" s="197"/>
      <c r="J112" s="198">
        <f>J592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5"/>
      <c r="C113" s="134"/>
      <c r="D113" s="196" t="s">
        <v>3109</v>
      </c>
      <c r="E113" s="197"/>
      <c r="F113" s="197"/>
      <c r="G113" s="197"/>
      <c r="H113" s="197"/>
      <c r="I113" s="197"/>
      <c r="J113" s="198">
        <f>J634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5"/>
      <c r="C114" s="134"/>
      <c r="D114" s="196" t="s">
        <v>3110</v>
      </c>
      <c r="E114" s="197"/>
      <c r="F114" s="197"/>
      <c r="G114" s="197"/>
      <c r="H114" s="197"/>
      <c r="I114" s="197"/>
      <c r="J114" s="198">
        <f>J677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5"/>
      <c r="C115" s="134"/>
      <c r="D115" s="196" t="s">
        <v>3111</v>
      </c>
      <c r="E115" s="197"/>
      <c r="F115" s="197"/>
      <c r="G115" s="197"/>
      <c r="H115" s="197"/>
      <c r="I115" s="197"/>
      <c r="J115" s="198">
        <f>J699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5"/>
      <c r="C116" s="134"/>
      <c r="D116" s="196" t="s">
        <v>3112</v>
      </c>
      <c r="E116" s="197"/>
      <c r="F116" s="197"/>
      <c r="G116" s="197"/>
      <c r="H116" s="197"/>
      <c r="I116" s="197"/>
      <c r="J116" s="198">
        <f>J704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3113</v>
      </c>
      <c r="E117" s="197"/>
      <c r="F117" s="197"/>
      <c r="G117" s="197"/>
      <c r="H117" s="197"/>
      <c r="I117" s="197"/>
      <c r="J117" s="198">
        <f>J721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161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6.25" customHeight="1">
      <c r="A127" s="39"/>
      <c r="B127" s="40"/>
      <c r="C127" s="41"/>
      <c r="D127" s="41"/>
      <c r="E127" s="184" t="str">
        <f>E7</f>
        <v>OBJEKT E 1.PP+1.NP ETAPA 1 - stavební úpravy, Krajská zdravotní, a.s. – Nemocnice Děčín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125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4" t="s">
        <v>126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127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D1.01.4g1 - Silnoproudá elektrotechnika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>Děčín</v>
      </c>
      <c r="G133" s="41"/>
      <c r="H133" s="41"/>
      <c r="I133" s="33" t="s">
        <v>22</v>
      </c>
      <c r="J133" s="80" t="str">
        <f>IF(J14="","",J14)</f>
        <v>24. 6. 2025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5.65" customHeight="1">
      <c r="A135" s="39"/>
      <c r="B135" s="40"/>
      <c r="C135" s="33" t="s">
        <v>24</v>
      </c>
      <c r="D135" s="41"/>
      <c r="E135" s="41"/>
      <c r="F135" s="28" t="str">
        <f>E17</f>
        <v>Krajská zdravotní, a.s., Ústí nad Labem</v>
      </c>
      <c r="G135" s="41"/>
      <c r="H135" s="41"/>
      <c r="I135" s="33" t="s">
        <v>30</v>
      </c>
      <c r="J135" s="37" t="str">
        <f>E23</f>
        <v>PENTA PROJEKT s.r.o., Jihlava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IF(E20="","",E20)</f>
        <v>Vyplň údaj</v>
      </c>
      <c r="G136" s="41"/>
      <c r="H136" s="41"/>
      <c r="I136" s="33" t="s">
        <v>32</v>
      </c>
      <c r="J136" s="37" t="str">
        <f>E26</f>
        <v>Ing. Avuk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0"/>
      <c r="B138" s="201"/>
      <c r="C138" s="202" t="s">
        <v>162</v>
      </c>
      <c r="D138" s="203" t="s">
        <v>61</v>
      </c>
      <c r="E138" s="203" t="s">
        <v>57</v>
      </c>
      <c r="F138" s="203" t="s">
        <v>58</v>
      </c>
      <c r="G138" s="203" t="s">
        <v>163</v>
      </c>
      <c r="H138" s="203" t="s">
        <v>164</v>
      </c>
      <c r="I138" s="203" t="s">
        <v>165</v>
      </c>
      <c r="J138" s="203" t="s">
        <v>131</v>
      </c>
      <c r="K138" s="204" t="s">
        <v>166</v>
      </c>
      <c r="L138" s="205"/>
      <c r="M138" s="101" t="s">
        <v>1</v>
      </c>
      <c r="N138" s="102" t="s">
        <v>40</v>
      </c>
      <c r="O138" s="102" t="s">
        <v>167</v>
      </c>
      <c r="P138" s="102" t="s">
        <v>168</v>
      </c>
      <c r="Q138" s="102" t="s">
        <v>169</v>
      </c>
      <c r="R138" s="102" t="s">
        <v>170</v>
      </c>
      <c r="S138" s="102" t="s">
        <v>171</v>
      </c>
      <c r="T138" s="103" t="s">
        <v>172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9"/>
      <c r="B139" s="40"/>
      <c r="C139" s="108" t="s">
        <v>173</v>
      </c>
      <c r="D139" s="41"/>
      <c r="E139" s="41"/>
      <c r="F139" s="41"/>
      <c r="G139" s="41"/>
      <c r="H139" s="41"/>
      <c r="I139" s="41"/>
      <c r="J139" s="206">
        <f>BK139</f>
        <v>0</v>
      </c>
      <c r="K139" s="41"/>
      <c r="L139" s="45"/>
      <c r="M139" s="104"/>
      <c r="N139" s="207"/>
      <c r="O139" s="105"/>
      <c r="P139" s="208">
        <f>P140</f>
        <v>0</v>
      </c>
      <c r="Q139" s="105"/>
      <c r="R139" s="208">
        <f>R140</f>
        <v>0.044200000000000003</v>
      </c>
      <c r="S139" s="105"/>
      <c r="T139" s="209">
        <f>T140</f>
        <v>2.7003700000000004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75</v>
      </c>
      <c r="AU139" s="18" t="s">
        <v>133</v>
      </c>
      <c r="BK139" s="210">
        <f>BK140</f>
        <v>0</v>
      </c>
    </row>
    <row r="140" s="12" customFormat="1" ht="25.92" customHeight="1">
      <c r="A140" s="12"/>
      <c r="B140" s="211"/>
      <c r="C140" s="212"/>
      <c r="D140" s="213" t="s">
        <v>75</v>
      </c>
      <c r="E140" s="214" t="s">
        <v>3114</v>
      </c>
      <c r="F140" s="214" t="s">
        <v>3115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P141+P721</f>
        <v>0</v>
      </c>
      <c r="Q140" s="219"/>
      <c r="R140" s="220">
        <f>R141+R721</f>
        <v>0.044200000000000003</v>
      </c>
      <c r="S140" s="219"/>
      <c r="T140" s="221">
        <f>T141+T721</f>
        <v>2.7003700000000004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75</v>
      </c>
      <c r="AU140" s="223" t="s">
        <v>76</v>
      </c>
      <c r="AY140" s="222" t="s">
        <v>176</v>
      </c>
      <c r="BK140" s="224">
        <f>BK141+BK721</f>
        <v>0</v>
      </c>
    </row>
    <row r="141" s="12" customFormat="1" ht="22.8" customHeight="1">
      <c r="A141" s="12"/>
      <c r="B141" s="211"/>
      <c r="C141" s="212"/>
      <c r="D141" s="213" t="s">
        <v>75</v>
      </c>
      <c r="E141" s="225" t="s">
        <v>3116</v>
      </c>
      <c r="F141" s="225" t="s">
        <v>3117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P142+P217+P253+P283+P314+P318+P323+P332+P349+P432+P505+P592+P634+P677+P699+P704</f>
        <v>0</v>
      </c>
      <c r="Q141" s="219"/>
      <c r="R141" s="220">
        <f>R142+R217+R253+R283+R314+R318+R323+R332+R349+R432+R505+R592+R634+R677+R699+R704</f>
        <v>0.044200000000000003</v>
      </c>
      <c r="S141" s="219"/>
      <c r="T141" s="221">
        <f>T142+T217+T253+T283+T314+T318+T323+T332+T349+T432+T505+T592+T634+T677+T699+T704</f>
        <v>2.7003700000000004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75</v>
      </c>
      <c r="AU141" s="223" t="s">
        <v>83</v>
      </c>
      <c r="AY141" s="222" t="s">
        <v>176</v>
      </c>
      <c r="BK141" s="224">
        <f>BK142+BK217+BK253+BK283+BK314+BK318+BK323+BK332+BK349+BK432+BK505+BK592+BK634+BK677+BK699+BK704</f>
        <v>0</v>
      </c>
    </row>
    <row r="142" s="12" customFormat="1" ht="20.88" customHeight="1">
      <c r="A142" s="12"/>
      <c r="B142" s="211"/>
      <c r="C142" s="212"/>
      <c r="D142" s="213" t="s">
        <v>75</v>
      </c>
      <c r="E142" s="225" t="s">
        <v>3118</v>
      </c>
      <c r="F142" s="225" t="s">
        <v>3119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SUM(P143:P216)</f>
        <v>0</v>
      </c>
      <c r="Q142" s="219"/>
      <c r="R142" s="220">
        <f>SUM(R143:R216)</f>
        <v>0</v>
      </c>
      <c r="S142" s="219"/>
      <c r="T142" s="221">
        <f>SUM(T143:T216)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75</v>
      </c>
      <c r="AU142" s="223" t="s">
        <v>85</v>
      </c>
      <c r="AY142" s="222" t="s">
        <v>176</v>
      </c>
      <c r="BK142" s="224">
        <f>SUM(BK143:BK216)</f>
        <v>0</v>
      </c>
    </row>
    <row r="143" s="2" customFormat="1" ht="24.15" customHeight="1">
      <c r="A143" s="39"/>
      <c r="B143" s="40"/>
      <c r="C143" s="289" t="s">
        <v>83</v>
      </c>
      <c r="D143" s="289" t="s">
        <v>547</v>
      </c>
      <c r="E143" s="290" t="s">
        <v>3120</v>
      </c>
      <c r="F143" s="291" t="s">
        <v>3121</v>
      </c>
      <c r="G143" s="292" t="s">
        <v>1528</v>
      </c>
      <c r="H143" s="293">
        <v>2</v>
      </c>
      <c r="I143" s="294"/>
      <c r="J143" s="295">
        <f>ROUND(I143*H143,2)</f>
        <v>0</v>
      </c>
      <c r="K143" s="291" t="s">
        <v>1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3122</v>
      </c>
      <c r="AT143" s="238" t="s">
        <v>547</v>
      </c>
      <c r="AU143" s="238" t="s">
        <v>177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3122</v>
      </c>
      <c r="BM143" s="238" t="s">
        <v>3123</v>
      </c>
    </row>
    <row r="144" s="14" customFormat="1">
      <c r="A144" s="14"/>
      <c r="B144" s="251"/>
      <c r="C144" s="252"/>
      <c r="D144" s="242" t="s">
        <v>185</v>
      </c>
      <c r="E144" s="253" t="s">
        <v>1</v>
      </c>
      <c r="F144" s="254" t="s">
        <v>85</v>
      </c>
      <c r="G144" s="252"/>
      <c r="H144" s="255">
        <v>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185</v>
      </c>
      <c r="AU144" s="261" t="s">
        <v>177</v>
      </c>
      <c r="AV144" s="14" t="s">
        <v>85</v>
      </c>
      <c r="AW144" s="14" t="s">
        <v>34</v>
      </c>
      <c r="AX144" s="14" t="s">
        <v>83</v>
      </c>
      <c r="AY144" s="261" t="s">
        <v>176</v>
      </c>
    </row>
    <row r="145" s="2" customFormat="1" ht="16.5" customHeight="1">
      <c r="A145" s="39"/>
      <c r="B145" s="40"/>
      <c r="C145" s="289" t="s">
        <v>85</v>
      </c>
      <c r="D145" s="289" t="s">
        <v>547</v>
      </c>
      <c r="E145" s="290" t="s">
        <v>3124</v>
      </c>
      <c r="F145" s="291" t="s">
        <v>3125</v>
      </c>
      <c r="G145" s="292" t="s">
        <v>1528</v>
      </c>
      <c r="H145" s="293">
        <v>2</v>
      </c>
      <c r="I145" s="294"/>
      <c r="J145" s="295">
        <f>ROUND(I145*H145,2)</f>
        <v>0</v>
      </c>
      <c r="K145" s="291" t="s">
        <v>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1131</v>
      </c>
      <c r="AT145" s="238" t="s">
        <v>547</v>
      </c>
      <c r="AU145" s="238" t="s">
        <v>177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1131</v>
      </c>
      <c r="BM145" s="238" t="s">
        <v>3126</v>
      </c>
    </row>
    <row r="146" s="2" customFormat="1" ht="21.75" customHeight="1">
      <c r="A146" s="39"/>
      <c r="B146" s="40"/>
      <c r="C146" s="289" t="s">
        <v>177</v>
      </c>
      <c r="D146" s="289" t="s">
        <v>547</v>
      </c>
      <c r="E146" s="290" t="s">
        <v>3127</v>
      </c>
      <c r="F146" s="291" t="s">
        <v>3128</v>
      </c>
      <c r="G146" s="292" t="s">
        <v>3129</v>
      </c>
      <c r="H146" s="293">
        <v>2</v>
      </c>
      <c r="I146" s="294"/>
      <c r="J146" s="295">
        <f>ROUND(I146*H146,2)</f>
        <v>0</v>
      </c>
      <c r="K146" s="291" t="s">
        <v>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1131</v>
      </c>
      <c r="AT146" s="238" t="s">
        <v>547</v>
      </c>
      <c r="AU146" s="238" t="s">
        <v>177</v>
      </c>
      <c r="AY146" s="18" t="s">
        <v>176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1131</v>
      </c>
      <c r="BM146" s="238" t="s">
        <v>3130</v>
      </c>
    </row>
    <row r="147" s="14" customFormat="1">
      <c r="A147" s="14"/>
      <c r="B147" s="251"/>
      <c r="C147" s="252"/>
      <c r="D147" s="242" t="s">
        <v>185</v>
      </c>
      <c r="E147" s="253" t="s">
        <v>1</v>
      </c>
      <c r="F147" s="254" t="s">
        <v>85</v>
      </c>
      <c r="G147" s="252"/>
      <c r="H147" s="255">
        <v>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185</v>
      </c>
      <c r="AU147" s="261" t="s">
        <v>177</v>
      </c>
      <c r="AV147" s="14" t="s">
        <v>85</v>
      </c>
      <c r="AW147" s="14" t="s">
        <v>34</v>
      </c>
      <c r="AX147" s="14" t="s">
        <v>83</v>
      </c>
      <c r="AY147" s="261" t="s">
        <v>176</v>
      </c>
    </row>
    <row r="148" s="2" customFormat="1" ht="16.5" customHeight="1">
      <c r="A148" s="39"/>
      <c r="B148" s="40"/>
      <c r="C148" s="289" t="s">
        <v>183</v>
      </c>
      <c r="D148" s="289" t="s">
        <v>547</v>
      </c>
      <c r="E148" s="290" t="s">
        <v>3131</v>
      </c>
      <c r="F148" s="291" t="s">
        <v>3132</v>
      </c>
      <c r="G148" s="292" t="s">
        <v>3129</v>
      </c>
      <c r="H148" s="293">
        <v>2</v>
      </c>
      <c r="I148" s="294"/>
      <c r="J148" s="295">
        <f>ROUND(I148*H148,2)</f>
        <v>0</v>
      </c>
      <c r="K148" s="291" t="s">
        <v>1</v>
      </c>
      <c r="L148" s="296"/>
      <c r="M148" s="297" t="s">
        <v>1</v>
      </c>
      <c r="N148" s="298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1131</v>
      </c>
      <c r="AT148" s="238" t="s">
        <v>547</v>
      </c>
      <c r="AU148" s="238" t="s">
        <v>177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1131</v>
      </c>
      <c r="BM148" s="238" t="s">
        <v>3133</v>
      </c>
    </row>
    <row r="149" s="14" customFormat="1">
      <c r="A149" s="14"/>
      <c r="B149" s="251"/>
      <c r="C149" s="252"/>
      <c r="D149" s="242" t="s">
        <v>185</v>
      </c>
      <c r="E149" s="253" t="s">
        <v>1</v>
      </c>
      <c r="F149" s="254" t="s">
        <v>85</v>
      </c>
      <c r="G149" s="252"/>
      <c r="H149" s="255">
        <v>2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185</v>
      </c>
      <c r="AU149" s="261" t="s">
        <v>177</v>
      </c>
      <c r="AV149" s="14" t="s">
        <v>85</v>
      </c>
      <c r="AW149" s="14" t="s">
        <v>34</v>
      </c>
      <c r="AX149" s="14" t="s">
        <v>83</v>
      </c>
      <c r="AY149" s="261" t="s">
        <v>176</v>
      </c>
    </row>
    <row r="150" s="2" customFormat="1" ht="16.5" customHeight="1">
      <c r="A150" s="39"/>
      <c r="B150" s="40"/>
      <c r="C150" s="289" t="s">
        <v>210</v>
      </c>
      <c r="D150" s="289" t="s">
        <v>547</v>
      </c>
      <c r="E150" s="290" t="s">
        <v>3134</v>
      </c>
      <c r="F150" s="291" t="s">
        <v>3135</v>
      </c>
      <c r="G150" s="292" t="s">
        <v>1528</v>
      </c>
      <c r="H150" s="293">
        <v>2</v>
      </c>
      <c r="I150" s="294"/>
      <c r="J150" s="295">
        <f>ROUND(I150*H150,2)</f>
        <v>0</v>
      </c>
      <c r="K150" s="291" t="s">
        <v>1</v>
      </c>
      <c r="L150" s="296"/>
      <c r="M150" s="297" t="s">
        <v>1</v>
      </c>
      <c r="N150" s="298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1131</v>
      </c>
      <c r="AT150" s="238" t="s">
        <v>547</v>
      </c>
      <c r="AU150" s="238" t="s">
        <v>177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1131</v>
      </c>
      <c r="BM150" s="238" t="s">
        <v>3136</v>
      </c>
    </row>
    <row r="151" s="14" customFormat="1">
      <c r="A151" s="14"/>
      <c r="B151" s="251"/>
      <c r="C151" s="252"/>
      <c r="D151" s="242" t="s">
        <v>185</v>
      </c>
      <c r="E151" s="253" t="s">
        <v>1</v>
      </c>
      <c r="F151" s="254" t="s">
        <v>85</v>
      </c>
      <c r="G151" s="252"/>
      <c r="H151" s="255">
        <v>2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185</v>
      </c>
      <c r="AU151" s="261" t="s">
        <v>177</v>
      </c>
      <c r="AV151" s="14" t="s">
        <v>85</v>
      </c>
      <c r="AW151" s="14" t="s">
        <v>34</v>
      </c>
      <c r="AX151" s="14" t="s">
        <v>83</v>
      </c>
      <c r="AY151" s="261" t="s">
        <v>176</v>
      </c>
    </row>
    <row r="152" s="2" customFormat="1" ht="44.25" customHeight="1">
      <c r="A152" s="39"/>
      <c r="B152" s="40"/>
      <c r="C152" s="289" t="s">
        <v>222</v>
      </c>
      <c r="D152" s="289" t="s">
        <v>547</v>
      </c>
      <c r="E152" s="290" t="s">
        <v>3137</v>
      </c>
      <c r="F152" s="291" t="s">
        <v>3138</v>
      </c>
      <c r="G152" s="292" t="s">
        <v>1528</v>
      </c>
      <c r="H152" s="293">
        <v>2</v>
      </c>
      <c r="I152" s="294"/>
      <c r="J152" s="295">
        <f>ROUND(I152*H152,2)</f>
        <v>0</v>
      </c>
      <c r="K152" s="291" t="s">
        <v>1</v>
      </c>
      <c r="L152" s="296"/>
      <c r="M152" s="297" t="s">
        <v>1</v>
      </c>
      <c r="N152" s="298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1131</v>
      </c>
      <c r="AT152" s="238" t="s">
        <v>547</v>
      </c>
      <c r="AU152" s="238" t="s">
        <v>177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1131</v>
      </c>
      <c r="BM152" s="238" t="s">
        <v>3139</v>
      </c>
    </row>
    <row r="153" s="14" customFormat="1">
      <c r="A153" s="14"/>
      <c r="B153" s="251"/>
      <c r="C153" s="252"/>
      <c r="D153" s="242" t="s">
        <v>185</v>
      </c>
      <c r="E153" s="253" t="s">
        <v>1</v>
      </c>
      <c r="F153" s="254" t="s">
        <v>85</v>
      </c>
      <c r="G153" s="252"/>
      <c r="H153" s="255">
        <v>2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185</v>
      </c>
      <c r="AU153" s="261" t="s">
        <v>177</v>
      </c>
      <c r="AV153" s="14" t="s">
        <v>85</v>
      </c>
      <c r="AW153" s="14" t="s">
        <v>34</v>
      </c>
      <c r="AX153" s="14" t="s">
        <v>83</v>
      </c>
      <c r="AY153" s="261" t="s">
        <v>176</v>
      </c>
    </row>
    <row r="154" s="2" customFormat="1" ht="24.15" customHeight="1">
      <c r="A154" s="39"/>
      <c r="B154" s="40"/>
      <c r="C154" s="227" t="s">
        <v>201</v>
      </c>
      <c r="D154" s="227" t="s">
        <v>179</v>
      </c>
      <c r="E154" s="228" t="s">
        <v>3140</v>
      </c>
      <c r="F154" s="229" t="s">
        <v>3141</v>
      </c>
      <c r="G154" s="230" t="s">
        <v>182</v>
      </c>
      <c r="H154" s="231">
        <v>2</v>
      </c>
      <c r="I154" s="232"/>
      <c r="J154" s="233">
        <f>ROUND(I154*H154,2)</f>
        <v>0</v>
      </c>
      <c r="K154" s="229" t="s">
        <v>225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324</v>
      </c>
      <c r="AT154" s="238" t="s">
        <v>179</v>
      </c>
      <c r="AU154" s="238" t="s">
        <v>177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324</v>
      </c>
      <c r="BM154" s="238" t="s">
        <v>3142</v>
      </c>
    </row>
    <row r="155" s="2" customFormat="1">
      <c r="A155" s="39"/>
      <c r="B155" s="40"/>
      <c r="C155" s="41"/>
      <c r="D155" s="262" t="s">
        <v>194</v>
      </c>
      <c r="E155" s="41"/>
      <c r="F155" s="263" t="s">
        <v>3143</v>
      </c>
      <c r="G155" s="41"/>
      <c r="H155" s="41"/>
      <c r="I155" s="264"/>
      <c r="J155" s="41"/>
      <c r="K155" s="41"/>
      <c r="L155" s="45"/>
      <c r="M155" s="265"/>
      <c r="N155" s="26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194</v>
      </c>
      <c r="AU155" s="18" t="s">
        <v>177</v>
      </c>
    </row>
    <row r="156" s="14" customFormat="1">
      <c r="A156" s="14"/>
      <c r="B156" s="251"/>
      <c r="C156" s="252"/>
      <c r="D156" s="242" t="s">
        <v>185</v>
      </c>
      <c r="E156" s="253" t="s">
        <v>1</v>
      </c>
      <c r="F156" s="254" t="s">
        <v>85</v>
      </c>
      <c r="G156" s="252"/>
      <c r="H156" s="255">
        <v>2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185</v>
      </c>
      <c r="AU156" s="261" t="s">
        <v>177</v>
      </c>
      <c r="AV156" s="14" t="s">
        <v>85</v>
      </c>
      <c r="AW156" s="14" t="s">
        <v>34</v>
      </c>
      <c r="AX156" s="14" t="s">
        <v>83</v>
      </c>
      <c r="AY156" s="261" t="s">
        <v>176</v>
      </c>
    </row>
    <row r="157" s="2" customFormat="1" ht="16.5" customHeight="1">
      <c r="A157" s="39"/>
      <c r="B157" s="40"/>
      <c r="C157" s="289" t="s">
        <v>240</v>
      </c>
      <c r="D157" s="289" t="s">
        <v>547</v>
      </c>
      <c r="E157" s="290" t="s">
        <v>3144</v>
      </c>
      <c r="F157" s="291" t="s">
        <v>3145</v>
      </c>
      <c r="G157" s="292" t="s">
        <v>1528</v>
      </c>
      <c r="H157" s="293">
        <v>11</v>
      </c>
      <c r="I157" s="294"/>
      <c r="J157" s="295">
        <f>ROUND(I157*H157,2)</f>
        <v>0</v>
      </c>
      <c r="K157" s="291" t="s">
        <v>1</v>
      </c>
      <c r="L157" s="296"/>
      <c r="M157" s="297" t="s">
        <v>1</v>
      </c>
      <c r="N157" s="298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1131</v>
      </c>
      <c r="AT157" s="238" t="s">
        <v>547</v>
      </c>
      <c r="AU157" s="238" t="s">
        <v>177</v>
      </c>
      <c r="AY157" s="18" t="s">
        <v>176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1131</v>
      </c>
      <c r="BM157" s="238" t="s">
        <v>3146</v>
      </c>
    </row>
    <row r="158" s="14" customFormat="1">
      <c r="A158" s="14"/>
      <c r="B158" s="251"/>
      <c r="C158" s="252"/>
      <c r="D158" s="242" t="s">
        <v>185</v>
      </c>
      <c r="E158" s="253" t="s">
        <v>1</v>
      </c>
      <c r="F158" s="254" t="s">
        <v>3147</v>
      </c>
      <c r="G158" s="252"/>
      <c r="H158" s="255">
        <v>11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185</v>
      </c>
      <c r="AU158" s="261" t="s">
        <v>177</v>
      </c>
      <c r="AV158" s="14" t="s">
        <v>85</v>
      </c>
      <c r="AW158" s="14" t="s">
        <v>34</v>
      </c>
      <c r="AX158" s="14" t="s">
        <v>83</v>
      </c>
      <c r="AY158" s="261" t="s">
        <v>176</v>
      </c>
    </row>
    <row r="159" s="2" customFormat="1" ht="24.15" customHeight="1">
      <c r="A159" s="39"/>
      <c r="B159" s="40"/>
      <c r="C159" s="227" t="s">
        <v>196</v>
      </c>
      <c r="D159" s="227" t="s">
        <v>179</v>
      </c>
      <c r="E159" s="228" t="s">
        <v>3148</v>
      </c>
      <c r="F159" s="229" t="s">
        <v>3149</v>
      </c>
      <c r="G159" s="230" t="s">
        <v>252</v>
      </c>
      <c r="H159" s="231">
        <v>11</v>
      </c>
      <c r="I159" s="232"/>
      <c r="J159" s="233">
        <f>ROUND(I159*H159,2)</f>
        <v>0</v>
      </c>
      <c r="K159" s="229" t="s">
        <v>225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567</v>
      </c>
      <c r="AT159" s="238" t="s">
        <v>179</v>
      </c>
      <c r="AU159" s="238" t="s">
        <v>177</v>
      </c>
      <c r="AY159" s="18" t="s">
        <v>176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567</v>
      </c>
      <c r="BM159" s="238" t="s">
        <v>3150</v>
      </c>
    </row>
    <row r="160" s="2" customFormat="1">
      <c r="A160" s="39"/>
      <c r="B160" s="40"/>
      <c r="C160" s="41"/>
      <c r="D160" s="262" t="s">
        <v>194</v>
      </c>
      <c r="E160" s="41"/>
      <c r="F160" s="263" t="s">
        <v>3151</v>
      </c>
      <c r="G160" s="41"/>
      <c r="H160" s="41"/>
      <c r="I160" s="264"/>
      <c r="J160" s="41"/>
      <c r="K160" s="41"/>
      <c r="L160" s="45"/>
      <c r="M160" s="265"/>
      <c r="N160" s="26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194</v>
      </c>
      <c r="AU160" s="18" t="s">
        <v>177</v>
      </c>
    </row>
    <row r="161" s="2" customFormat="1" ht="24.15" customHeight="1">
      <c r="A161" s="39"/>
      <c r="B161" s="40"/>
      <c r="C161" s="289" t="s">
        <v>259</v>
      </c>
      <c r="D161" s="289" t="s">
        <v>547</v>
      </c>
      <c r="E161" s="290" t="s">
        <v>3152</v>
      </c>
      <c r="F161" s="291" t="s">
        <v>3153</v>
      </c>
      <c r="G161" s="292" t="s">
        <v>1528</v>
      </c>
      <c r="H161" s="293">
        <v>1</v>
      </c>
      <c r="I161" s="294"/>
      <c r="J161" s="295">
        <f>ROUND(I161*H161,2)</f>
        <v>0</v>
      </c>
      <c r="K161" s="291" t="s">
        <v>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1131</v>
      </c>
      <c r="AT161" s="238" t="s">
        <v>547</v>
      </c>
      <c r="AU161" s="238" t="s">
        <v>177</v>
      </c>
      <c r="AY161" s="18" t="s">
        <v>176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1131</v>
      </c>
      <c r="BM161" s="238" t="s">
        <v>3154</v>
      </c>
    </row>
    <row r="162" s="2" customFormat="1" ht="24.15" customHeight="1">
      <c r="A162" s="39"/>
      <c r="B162" s="40"/>
      <c r="C162" s="289" t="s">
        <v>189</v>
      </c>
      <c r="D162" s="289" t="s">
        <v>547</v>
      </c>
      <c r="E162" s="290" t="s">
        <v>3155</v>
      </c>
      <c r="F162" s="291" t="s">
        <v>3156</v>
      </c>
      <c r="G162" s="292" t="s">
        <v>1528</v>
      </c>
      <c r="H162" s="293">
        <v>1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1131</v>
      </c>
      <c r="AT162" s="238" t="s">
        <v>547</v>
      </c>
      <c r="AU162" s="238" t="s">
        <v>177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1131</v>
      </c>
      <c r="BM162" s="238" t="s">
        <v>3157</v>
      </c>
    </row>
    <row r="163" s="2" customFormat="1" ht="24.15" customHeight="1">
      <c r="A163" s="39"/>
      <c r="B163" s="40"/>
      <c r="C163" s="227" t="s">
        <v>8</v>
      </c>
      <c r="D163" s="227" t="s">
        <v>179</v>
      </c>
      <c r="E163" s="228" t="s">
        <v>3158</v>
      </c>
      <c r="F163" s="229" t="s">
        <v>3159</v>
      </c>
      <c r="G163" s="230" t="s">
        <v>182</v>
      </c>
      <c r="H163" s="231">
        <v>1</v>
      </c>
      <c r="I163" s="232"/>
      <c r="J163" s="233">
        <f>ROUND(I163*H163,2)</f>
        <v>0</v>
      </c>
      <c r="K163" s="229" t="s">
        <v>225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324</v>
      </c>
      <c r="AT163" s="238" t="s">
        <v>179</v>
      </c>
      <c r="AU163" s="238" t="s">
        <v>177</v>
      </c>
      <c r="AY163" s="18" t="s">
        <v>176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324</v>
      </c>
      <c r="BM163" s="238" t="s">
        <v>3160</v>
      </c>
    </row>
    <row r="164" s="2" customFormat="1">
      <c r="A164" s="39"/>
      <c r="B164" s="40"/>
      <c r="C164" s="41"/>
      <c r="D164" s="262" t="s">
        <v>194</v>
      </c>
      <c r="E164" s="41"/>
      <c r="F164" s="263" t="s">
        <v>3161</v>
      </c>
      <c r="G164" s="41"/>
      <c r="H164" s="41"/>
      <c r="I164" s="264"/>
      <c r="J164" s="41"/>
      <c r="K164" s="41"/>
      <c r="L164" s="45"/>
      <c r="M164" s="265"/>
      <c r="N164" s="26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194</v>
      </c>
      <c r="AU164" s="18" t="s">
        <v>177</v>
      </c>
    </row>
    <row r="165" s="2" customFormat="1" ht="24.15" customHeight="1">
      <c r="A165" s="39"/>
      <c r="B165" s="40"/>
      <c r="C165" s="289" t="s">
        <v>308</v>
      </c>
      <c r="D165" s="289" t="s">
        <v>547</v>
      </c>
      <c r="E165" s="290" t="s">
        <v>3162</v>
      </c>
      <c r="F165" s="291" t="s">
        <v>3163</v>
      </c>
      <c r="G165" s="292" t="s">
        <v>1528</v>
      </c>
      <c r="H165" s="293">
        <v>3</v>
      </c>
      <c r="I165" s="294"/>
      <c r="J165" s="295">
        <f>ROUND(I165*H165,2)</f>
        <v>0</v>
      </c>
      <c r="K165" s="291" t="s">
        <v>1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1131</v>
      </c>
      <c r="AT165" s="238" t="s">
        <v>547</v>
      </c>
      <c r="AU165" s="238" t="s">
        <v>177</v>
      </c>
      <c r="AY165" s="18" t="s">
        <v>176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1131</v>
      </c>
      <c r="BM165" s="238" t="s">
        <v>3164</v>
      </c>
    </row>
    <row r="166" s="14" customFormat="1">
      <c r="A166" s="14"/>
      <c r="B166" s="251"/>
      <c r="C166" s="252"/>
      <c r="D166" s="242" t="s">
        <v>185</v>
      </c>
      <c r="E166" s="253" t="s">
        <v>1</v>
      </c>
      <c r="F166" s="254" t="s">
        <v>177</v>
      </c>
      <c r="G166" s="252"/>
      <c r="H166" s="255">
        <v>3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185</v>
      </c>
      <c r="AU166" s="261" t="s">
        <v>177</v>
      </c>
      <c r="AV166" s="14" t="s">
        <v>85</v>
      </c>
      <c r="AW166" s="14" t="s">
        <v>34</v>
      </c>
      <c r="AX166" s="14" t="s">
        <v>83</v>
      </c>
      <c r="AY166" s="261" t="s">
        <v>176</v>
      </c>
    </row>
    <row r="167" s="2" customFormat="1" ht="24.15" customHeight="1">
      <c r="A167" s="39"/>
      <c r="B167" s="40"/>
      <c r="C167" s="227" t="s">
        <v>313</v>
      </c>
      <c r="D167" s="227" t="s">
        <v>179</v>
      </c>
      <c r="E167" s="228" t="s">
        <v>3165</v>
      </c>
      <c r="F167" s="229" t="s">
        <v>3166</v>
      </c>
      <c r="G167" s="230" t="s">
        <v>182</v>
      </c>
      <c r="H167" s="231">
        <v>3</v>
      </c>
      <c r="I167" s="232"/>
      <c r="J167" s="233">
        <f>ROUND(I167*H167,2)</f>
        <v>0</v>
      </c>
      <c r="K167" s="229" t="s">
        <v>225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324</v>
      </c>
      <c r="AT167" s="238" t="s">
        <v>179</v>
      </c>
      <c r="AU167" s="238" t="s">
        <v>177</v>
      </c>
      <c r="AY167" s="18" t="s">
        <v>176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324</v>
      </c>
      <c r="BM167" s="238" t="s">
        <v>3167</v>
      </c>
    </row>
    <row r="168" s="2" customFormat="1">
      <c r="A168" s="39"/>
      <c r="B168" s="40"/>
      <c r="C168" s="41"/>
      <c r="D168" s="262" t="s">
        <v>194</v>
      </c>
      <c r="E168" s="41"/>
      <c r="F168" s="263" t="s">
        <v>3168</v>
      </c>
      <c r="G168" s="41"/>
      <c r="H168" s="41"/>
      <c r="I168" s="264"/>
      <c r="J168" s="41"/>
      <c r="K168" s="41"/>
      <c r="L168" s="45"/>
      <c r="M168" s="265"/>
      <c r="N168" s="26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194</v>
      </c>
      <c r="AU168" s="18" t="s">
        <v>177</v>
      </c>
    </row>
    <row r="169" s="2" customFormat="1" ht="24.15" customHeight="1">
      <c r="A169" s="39"/>
      <c r="B169" s="40"/>
      <c r="C169" s="289" t="s">
        <v>318</v>
      </c>
      <c r="D169" s="289" t="s">
        <v>547</v>
      </c>
      <c r="E169" s="290" t="s">
        <v>3169</v>
      </c>
      <c r="F169" s="291" t="s">
        <v>3170</v>
      </c>
      <c r="G169" s="292" t="s">
        <v>1528</v>
      </c>
      <c r="H169" s="293">
        <v>1</v>
      </c>
      <c r="I169" s="294"/>
      <c r="J169" s="295">
        <f>ROUND(I169*H169,2)</f>
        <v>0</v>
      </c>
      <c r="K169" s="291" t="s">
        <v>1</v>
      </c>
      <c r="L169" s="296"/>
      <c r="M169" s="297" t="s">
        <v>1</v>
      </c>
      <c r="N169" s="298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1131</v>
      </c>
      <c r="AT169" s="238" t="s">
        <v>547</v>
      </c>
      <c r="AU169" s="238" t="s">
        <v>177</v>
      </c>
      <c r="AY169" s="18" t="s">
        <v>176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1131</v>
      </c>
      <c r="BM169" s="238" t="s">
        <v>3171</v>
      </c>
    </row>
    <row r="170" s="2" customFormat="1" ht="24.15" customHeight="1">
      <c r="A170" s="39"/>
      <c r="B170" s="40"/>
      <c r="C170" s="227" t="s">
        <v>324</v>
      </c>
      <c r="D170" s="227" t="s">
        <v>179</v>
      </c>
      <c r="E170" s="228" t="s">
        <v>3172</v>
      </c>
      <c r="F170" s="229" t="s">
        <v>3173</v>
      </c>
      <c r="G170" s="230" t="s">
        <v>182</v>
      </c>
      <c r="H170" s="231">
        <v>1</v>
      </c>
      <c r="I170" s="232"/>
      <c r="J170" s="233">
        <f>ROUND(I170*H170,2)</f>
        <v>0</v>
      </c>
      <c r="K170" s="229" t="s">
        <v>225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324</v>
      </c>
      <c r="AT170" s="238" t="s">
        <v>179</v>
      </c>
      <c r="AU170" s="238" t="s">
        <v>177</v>
      </c>
      <c r="AY170" s="18" t="s">
        <v>176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324</v>
      </c>
      <c r="BM170" s="238" t="s">
        <v>3174</v>
      </c>
    </row>
    <row r="171" s="2" customFormat="1">
      <c r="A171" s="39"/>
      <c r="B171" s="40"/>
      <c r="C171" s="41"/>
      <c r="D171" s="262" t="s">
        <v>194</v>
      </c>
      <c r="E171" s="41"/>
      <c r="F171" s="263" t="s">
        <v>3175</v>
      </c>
      <c r="G171" s="41"/>
      <c r="H171" s="41"/>
      <c r="I171" s="264"/>
      <c r="J171" s="41"/>
      <c r="K171" s="41"/>
      <c r="L171" s="45"/>
      <c r="M171" s="265"/>
      <c r="N171" s="26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194</v>
      </c>
      <c r="AU171" s="18" t="s">
        <v>177</v>
      </c>
    </row>
    <row r="172" s="2" customFormat="1" ht="37.8" customHeight="1">
      <c r="A172" s="39"/>
      <c r="B172" s="40"/>
      <c r="C172" s="289" t="s">
        <v>329</v>
      </c>
      <c r="D172" s="289" t="s">
        <v>547</v>
      </c>
      <c r="E172" s="290" t="s">
        <v>3176</v>
      </c>
      <c r="F172" s="291" t="s">
        <v>3177</v>
      </c>
      <c r="G172" s="292" t="s">
        <v>1528</v>
      </c>
      <c r="H172" s="293">
        <v>1</v>
      </c>
      <c r="I172" s="294"/>
      <c r="J172" s="295">
        <f>ROUND(I172*H172,2)</f>
        <v>0</v>
      </c>
      <c r="K172" s="291" t="s">
        <v>1</v>
      </c>
      <c r="L172" s="296"/>
      <c r="M172" s="297" t="s">
        <v>1</v>
      </c>
      <c r="N172" s="298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1131</v>
      </c>
      <c r="AT172" s="238" t="s">
        <v>547</v>
      </c>
      <c r="AU172" s="238" t="s">
        <v>177</v>
      </c>
      <c r="AY172" s="18" t="s">
        <v>176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1131</v>
      </c>
      <c r="BM172" s="238" t="s">
        <v>3178</v>
      </c>
    </row>
    <row r="173" s="14" customFormat="1">
      <c r="A173" s="14"/>
      <c r="B173" s="251"/>
      <c r="C173" s="252"/>
      <c r="D173" s="242" t="s">
        <v>185</v>
      </c>
      <c r="E173" s="253" t="s">
        <v>1</v>
      </c>
      <c r="F173" s="254" t="s">
        <v>83</v>
      </c>
      <c r="G173" s="252"/>
      <c r="H173" s="255">
        <v>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185</v>
      </c>
      <c r="AU173" s="261" t="s">
        <v>177</v>
      </c>
      <c r="AV173" s="14" t="s">
        <v>85</v>
      </c>
      <c r="AW173" s="14" t="s">
        <v>34</v>
      </c>
      <c r="AX173" s="14" t="s">
        <v>83</v>
      </c>
      <c r="AY173" s="261" t="s">
        <v>176</v>
      </c>
    </row>
    <row r="174" s="2" customFormat="1" ht="24.15" customHeight="1">
      <c r="A174" s="39"/>
      <c r="B174" s="40"/>
      <c r="C174" s="227" t="s">
        <v>335</v>
      </c>
      <c r="D174" s="227" t="s">
        <v>179</v>
      </c>
      <c r="E174" s="228" t="s">
        <v>3179</v>
      </c>
      <c r="F174" s="229" t="s">
        <v>3180</v>
      </c>
      <c r="G174" s="230" t="s">
        <v>182</v>
      </c>
      <c r="H174" s="231">
        <v>1</v>
      </c>
      <c r="I174" s="232"/>
      <c r="J174" s="233">
        <f>ROUND(I174*H174,2)</f>
        <v>0</v>
      </c>
      <c r="K174" s="229" t="s">
        <v>225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324</v>
      </c>
      <c r="AT174" s="238" t="s">
        <v>179</v>
      </c>
      <c r="AU174" s="238" t="s">
        <v>177</v>
      </c>
      <c r="AY174" s="18" t="s">
        <v>176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324</v>
      </c>
      <c r="BM174" s="238" t="s">
        <v>3181</v>
      </c>
    </row>
    <row r="175" s="2" customFormat="1">
      <c r="A175" s="39"/>
      <c r="B175" s="40"/>
      <c r="C175" s="41"/>
      <c r="D175" s="262" t="s">
        <v>194</v>
      </c>
      <c r="E175" s="41"/>
      <c r="F175" s="263" t="s">
        <v>3182</v>
      </c>
      <c r="G175" s="41"/>
      <c r="H175" s="41"/>
      <c r="I175" s="264"/>
      <c r="J175" s="41"/>
      <c r="K175" s="41"/>
      <c r="L175" s="45"/>
      <c r="M175" s="265"/>
      <c r="N175" s="26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194</v>
      </c>
      <c r="AU175" s="18" t="s">
        <v>177</v>
      </c>
    </row>
    <row r="176" s="2" customFormat="1" ht="33" customHeight="1">
      <c r="A176" s="39"/>
      <c r="B176" s="40"/>
      <c r="C176" s="289" t="s">
        <v>340</v>
      </c>
      <c r="D176" s="289" t="s">
        <v>547</v>
      </c>
      <c r="E176" s="290" t="s">
        <v>3183</v>
      </c>
      <c r="F176" s="291" t="s">
        <v>3184</v>
      </c>
      <c r="G176" s="292" t="s">
        <v>1528</v>
      </c>
      <c r="H176" s="293">
        <v>1</v>
      </c>
      <c r="I176" s="294"/>
      <c r="J176" s="295">
        <f>ROUND(I176*H176,2)</f>
        <v>0</v>
      </c>
      <c r="K176" s="291" t="s">
        <v>1</v>
      </c>
      <c r="L176" s="296"/>
      <c r="M176" s="297" t="s">
        <v>1</v>
      </c>
      <c r="N176" s="298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1131</v>
      </c>
      <c r="AT176" s="238" t="s">
        <v>547</v>
      </c>
      <c r="AU176" s="238" t="s">
        <v>177</v>
      </c>
      <c r="AY176" s="18" t="s">
        <v>176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1131</v>
      </c>
      <c r="BM176" s="238" t="s">
        <v>3185</v>
      </c>
    </row>
    <row r="177" s="14" customFormat="1">
      <c r="A177" s="14"/>
      <c r="B177" s="251"/>
      <c r="C177" s="252"/>
      <c r="D177" s="242" t="s">
        <v>185</v>
      </c>
      <c r="E177" s="253" t="s">
        <v>1</v>
      </c>
      <c r="F177" s="254" t="s">
        <v>83</v>
      </c>
      <c r="G177" s="252"/>
      <c r="H177" s="255">
        <v>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185</v>
      </c>
      <c r="AU177" s="261" t="s">
        <v>177</v>
      </c>
      <c r="AV177" s="14" t="s">
        <v>85</v>
      </c>
      <c r="AW177" s="14" t="s">
        <v>34</v>
      </c>
      <c r="AX177" s="14" t="s">
        <v>83</v>
      </c>
      <c r="AY177" s="261" t="s">
        <v>176</v>
      </c>
    </row>
    <row r="178" s="2" customFormat="1" ht="24.15" customHeight="1">
      <c r="A178" s="39"/>
      <c r="B178" s="40"/>
      <c r="C178" s="227" t="s">
        <v>348</v>
      </c>
      <c r="D178" s="227" t="s">
        <v>179</v>
      </c>
      <c r="E178" s="228" t="s">
        <v>3186</v>
      </c>
      <c r="F178" s="229" t="s">
        <v>3187</v>
      </c>
      <c r="G178" s="230" t="s">
        <v>182</v>
      </c>
      <c r="H178" s="231">
        <v>1</v>
      </c>
      <c r="I178" s="232"/>
      <c r="J178" s="233">
        <f>ROUND(I178*H178,2)</f>
        <v>0</v>
      </c>
      <c r="K178" s="229" t="s">
        <v>225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324</v>
      </c>
      <c r="AT178" s="238" t="s">
        <v>179</v>
      </c>
      <c r="AU178" s="238" t="s">
        <v>177</v>
      </c>
      <c r="AY178" s="18" t="s">
        <v>176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324</v>
      </c>
      <c r="BM178" s="238" t="s">
        <v>3188</v>
      </c>
    </row>
    <row r="179" s="2" customFormat="1">
      <c r="A179" s="39"/>
      <c r="B179" s="40"/>
      <c r="C179" s="41"/>
      <c r="D179" s="262" t="s">
        <v>194</v>
      </c>
      <c r="E179" s="41"/>
      <c r="F179" s="263" t="s">
        <v>3189</v>
      </c>
      <c r="G179" s="41"/>
      <c r="H179" s="41"/>
      <c r="I179" s="264"/>
      <c r="J179" s="41"/>
      <c r="K179" s="41"/>
      <c r="L179" s="45"/>
      <c r="M179" s="265"/>
      <c r="N179" s="26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194</v>
      </c>
      <c r="AU179" s="18" t="s">
        <v>177</v>
      </c>
    </row>
    <row r="180" s="2" customFormat="1" ht="37.8" customHeight="1">
      <c r="A180" s="39"/>
      <c r="B180" s="40"/>
      <c r="C180" s="289" t="s">
        <v>7</v>
      </c>
      <c r="D180" s="289" t="s">
        <v>547</v>
      </c>
      <c r="E180" s="290" t="s">
        <v>3190</v>
      </c>
      <c r="F180" s="291" t="s">
        <v>3191</v>
      </c>
      <c r="G180" s="292" t="s">
        <v>1528</v>
      </c>
      <c r="H180" s="293">
        <v>4</v>
      </c>
      <c r="I180" s="294"/>
      <c r="J180" s="295">
        <f>ROUND(I180*H180,2)</f>
        <v>0</v>
      </c>
      <c r="K180" s="291" t="s">
        <v>1</v>
      </c>
      <c r="L180" s="296"/>
      <c r="M180" s="297" t="s">
        <v>1</v>
      </c>
      <c r="N180" s="298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1131</v>
      </c>
      <c r="AT180" s="238" t="s">
        <v>547</v>
      </c>
      <c r="AU180" s="238" t="s">
        <v>177</v>
      </c>
      <c r="AY180" s="18" t="s">
        <v>176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1131</v>
      </c>
      <c r="BM180" s="238" t="s">
        <v>3192</v>
      </c>
    </row>
    <row r="181" s="14" customFormat="1">
      <c r="A181" s="14"/>
      <c r="B181" s="251"/>
      <c r="C181" s="252"/>
      <c r="D181" s="242" t="s">
        <v>185</v>
      </c>
      <c r="E181" s="253" t="s">
        <v>1</v>
      </c>
      <c r="F181" s="254" t="s">
        <v>183</v>
      </c>
      <c r="G181" s="252"/>
      <c r="H181" s="255">
        <v>4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185</v>
      </c>
      <c r="AU181" s="261" t="s">
        <v>177</v>
      </c>
      <c r="AV181" s="14" t="s">
        <v>85</v>
      </c>
      <c r="AW181" s="14" t="s">
        <v>34</v>
      </c>
      <c r="AX181" s="14" t="s">
        <v>83</v>
      </c>
      <c r="AY181" s="261" t="s">
        <v>176</v>
      </c>
    </row>
    <row r="182" s="2" customFormat="1" ht="24.15" customHeight="1">
      <c r="A182" s="39"/>
      <c r="B182" s="40"/>
      <c r="C182" s="227" t="s">
        <v>376</v>
      </c>
      <c r="D182" s="227" t="s">
        <v>179</v>
      </c>
      <c r="E182" s="228" t="s">
        <v>3193</v>
      </c>
      <c r="F182" s="229" t="s">
        <v>3194</v>
      </c>
      <c r="G182" s="230" t="s">
        <v>182</v>
      </c>
      <c r="H182" s="231">
        <v>4</v>
      </c>
      <c r="I182" s="232"/>
      <c r="J182" s="233">
        <f>ROUND(I182*H182,2)</f>
        <v>0</v>
      </c>
      <c r="K182" s="229" t="s">
        <v>225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567</v>
      </c>
      <c r="AT182" s="238" t="s">
        <v>179</v>
      </c>
      <c r="AU182" s="238" t="s">
        <v>177</v>
      </c>
      <c r="AY182" s="18" t="s">
        <v>176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567</v>
      </c>
      <c r="BM182" s="238" t="s">
        <v>3195</v>
      </c>
    </row>
    <row r="183" s="2" customFormat="1">
      <c r="A183" s="39"/>
      <c r="B183" s="40"/>
      <c r="C183" s="41"/>
      <c r="D183" s="262" t="s">
        <v>194</v>
      </c>
      <c r="E183" s="41"/>
      <c r="F183" s="263" t="s">
        <v>3196</v>
      </c>
      <c r="G183" s="41"/>
      <c r="H183" s="41"/>
      <c r="I183" s="264"/>
      <c r="J183" s="41"/>
      <c r="K183" s="41"/>
      <c r="L183" s="45"/>
      <c r="M183" s="265"/>
      <c r="N183" s="26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194</v>
      </c>
      <c r="AU183" s="18" t="s">
        <v>177</v>
      </c>
    </row>
    <row r="184" s="2" customFormat="1" ht="33" customHeight="1">
      <c r="A184" s="39"/>
      <c r="B184" s="40"/>
      <c r="C184" s="289" t="s">
        <v>384</v>
      </c>
      <c r="D184" s="289" t="s">
        <v>547</v>
      </c>
      <c r="E184" s="290" t="s">
        <v>3197</v>
      </c>
      <c r="F184" s="291" t="s">
        <v>3198</v>
      </c>
      <c r="G184" s="292" t="s">
        <v>1528</v>
      </c>
      <c r="H184" s="293">
        <v>1</v>
      </c>
      <c r="I184" s="294"/>
      <c r="J184" s="295">
        <f>ROUND(I184*H184,2)</f>
        <v>0</v>
      </c>
      <c r="K184" s="291" t="s">
        <v>1</v>
      </c>
      <c r="L184" s="296"/>
      <c r="M184" s="297" t="s">
        <v>1</v>
      </c>
      <c r="N184" s="298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1131</v>
      </c>
      <c r="AT184" s="238" t="s">
        <v>547</v>
      </c>
      <c r="AU184" s="238" t="s">
        <v>177</v>
      </c>
      <c r="AY184" s="18" t="s">
        <v>176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1131</v>
      </c>
      <c r="BM184" s="238" t="s">
        <v>3199</v>
      </c>
    </row>
    <row r="185" s="14" customFormat="1">
      <c r="A185" s="14"/>
      <c r="B185" s="251"/>
      <c r="C185" s="252"/>
      <c r="D185" s="242" t="s">
        <v>185</v>
      </c>
      <c r="E185" s="253" t="s">
        <v>1</v>
      </c>
      <c r="F185" s="254" t="s">
        <v>83</v>
      </c>
      <c r="G185" s="252"/>
      <c r="H185" s="255">
        <v>1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185</v>
      </c>
      <c r="AU185" s="261" t="s">
        <v>177</v>
      </c>
      <c r="AV185" s="14" t="s">
        <v>85</v>
      </c>
      <c r="AW185" s="14" t="s">
        <v>34</v>
      </c>
      <c r="AX185" s="14" t="s">
        <v>76</v>
      </c>
      <c r="AY185" s="261" t="s">
        <v>176</v>
      </c>
    </row>
    <row r="186" s="2" customFormat="1" ht="24.15" customHeight="1">
      <c r="A186" s="39"/>
      <c r="B186" s="40"/>
      <c r="C186" s="227" t="s">
        <v>391</v>
      </c>
      <c r="D186" s="227" t="s">
        <v>179</v>
      </c>
      <c r="E186" s="228" t="s">
        <v>3200</v>
      </c>
      <c r="F186" s="229" t="s">
        <v>3201</v>
      </c>
      <c r="G186" s="230" t="s">
        <v>182</v>
      </c>
      <c r="H186" s="231">
        <v>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324</v>
      </c>
      <c r="AT186" s="238" t="s">
        <v>179</v>
      </c>
      <c r="AU186" s="238" t="s">
        <v>177</v>
      </c>
      <c r="AY186" s="18" t="s">
        <v>176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324</v>
      </c>
      <c r="BM186" s="238" t="s">
        <v>3202</v>
      </c>
    </row>
    <row r="187" s="2" customFormat="1" ht="24.15" customHeight="1">
      <c r="A187" s="39"/>
      <c r="B187" s="40"/>
      <c r="C187" s="289" t="s">
        <v>428</v>
      </c>
      <c r="D187" s="289" t="s">
        <v>547</v>
      </c>
      <c r="E187" s="290" t="s">
        <v>3203</v>
      </c>
      <c r="F187" s="291" t="s">
        <v>3204</v>
      </c>
      <c r="G187" s="292" t="s">
        <v>1528</v>
      </c>
      <c r="H187" s="293">
        <v>3</v>
      </c>
      <c r="I187" s="294"/>
      <c r="J187" s="295">
        <f>ROUND(I187*H187,2)</f>
        <v>0</v>
      </c>
      <c r="K187" s="291" t="s">
        <v>1</v>
      </c>
      <c r="L187" s="296"/>
      <c r="M187" s="297" t="s">
        <v>1</v>
      </c>
      <c r="N187" s="298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1131</v>
      </c>
      <c r="AT187" s="238" t="s">
        <v>547</v>
      </c>
      <c r="AU187" s="238" t="s">
        <v>177</v>
      </c>
      <c r="AY187" s="18" t="s">
        <v>176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1131</v>
      </c>
      <c r="BM187" s="238" t="s">
        <v>3205</v>
      </c>
    </row>
    <row r="188" s="14" customFormat="1">
      <c r="A188" s="14"/>
      <c r="B188" s="251"/>
      <c r="C188" s="252"/>
      <c r="D188" s="242" t="s">
        <v>185</v>
      </c>
      <c r="E188" s="253" t="s">
        <v>1</v>
      </c>
      <c r="F188" s="254" t="s">
        <v>177</v>
      </c>
      <c r="G188" s="252"/>
      <c r="H188" s="255">
        <v>3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185</v>
      </c>
      <c r="AU188" s="261" t="s">
        <v>177</v>
      </c>
      <c r="AV188" s="14" t="s">
        <v>85</v>
      </c>
      <c r="AW188" s="14" t="s">
        <v>34</v>
      </c>
      <c r="AX188" s="14" t="s">
        <v>76</v>
      </c>
      <c r="AY188" s="261" t="s">
        <v>176</v>
      </c>
    </row>
    <row r="189" s="2" customFormat="1" ht="21.75" customHeight="1">
      <c r="A189" s="39"/>
      <c r="B189" s="40"/>
      <c r="C189" s="227" t="s">
        <v>433</v>
      </c>
      <c r="D189" s="227" t="s">
        <v>179</v>
      </c>
      <c r="E189" s="228" t="s">
        <v>3206</v>
      </c>
      <c r="F189" s="229" t="s">
        <v>3207</v>
      </c>
      <c r="G189" s="230" t="s">
        <v>182</v>
      </c>
      <c r="H189" s="231">
        <v>3</v>
      </c>
      <c r="I189" s="232"/>
      <c r="J189" s="233">
        <f>ROUND(I189*H189,2)</f>
        <v>0</v>
      </c>
      <c r="K189" s="229" t="s">
        <v>225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324</v>
      </c>
      <c r="AT189" s="238" t="s">
        <v>179</v>
      </c>
      <c r="AU189" s="238" t="s">
        <v>177</v>
      </c>
      <c r="AY189" s="18" t="s">
        <v>176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324</v>
      </c>
      <c r="BM189" s="238" t="s">
        <v>3208</v>
      </c>
    </row>
    <row r="190" s="2" customFormat="1">
      <c r="A190" s="39"/>
      <c r="B190" s="40"/>
      <c r="C190" s="41"/>
      <c r="D190" s="262" t="s">
        <v>194</v>
      </c>
      <c r="E190" s="41"/>
      <c r="F190" s="263" t="s">
        <v>3209</v>
      </c>
      <c r="G190" s="41"/>
      <c r="H190" s="41"/>
      <c r="I190" s="264"/>
      <c r="J190" s="41"/>
      <c r="K190" s="41"/>
      <c r="L190" s="45"/>
      <c r="M190" s="265"/>
      <c r="N190" s="26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194</v>
      </c>
      <c r="AU190" s="18" t="s">
        <v>177</v>
      </c>
    </row>
    <row r="191" s="2" customFormat="1" ht="24.15" customHeight="1">
      <c r="A191" s="39"/>
      <c r="B191" s="40"/>
      <c r="C191" s="289" t="s">
        <v>462</v>
      </c>
      <c r="D191" s="289" t="s">
        <v>547</v>
      </c>
      <c r="E191" s="290" t="s">
        <v>3210</v>
      </c>
      <c r="F191" s="291" t="s">
        <v>3211</v>
      </c>
      <c r="G191" s="292" t="s">
        <v>1528</v>
      </c>
      <c r="H191" s="293">
        <v>1</v>
      </c>
      <c r="I191" s="294"/>
      <c r="J191" s="295">
        <f>ROUND(I191*H191,2)</f>
        <v>0</v>
      </c>
      <c r="K191" s="291" t="s">
        <v>1</v>
      </c>
      <c r="L191" s="296"/>
      <c r="M191" s="297" t="s">
        <v>1</v>
      </c>
      <c r="N191" s="298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1131</v>
      </c>
      <c r="AT191" s="238" t="s">
        <v>547</v>
      </c>
      <c r="AU191" s="238" t="s">
        <v>177</v>
      </c>
      <c r="AY191" s="18" t="s">
        <v>176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1131</v>
      </c>
      <c r="BM191" s="238" t="s">
        <v>3212</v>
      </c>
    </row>
    <row r="192" s="14" customFormat="1">
      <c r="A192" s="14"/>
      <c r="B192" s="251"/>
      <c r="C192" s="252"/>
      <c r="D192" s="242" t="s">
        <v>185</v>
      </c>
      <c r="E192" s="253" t="s">
        <v>1</v>
      </c>
      <c r="F192" s="254" t="s">
        <v>83</v>
      </c>
      <c r="G192" s="252"/>
      <c r="H192" s="255">
        <v>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185</v>
      </c>
      <c r="AU192" s="261" t="s">
        <v>177</v>
      </c>
      <c r="AV192" s="14" t="s">
        <v>85</v>
      </c>
      <c r="AW192" s="14" t="s">
        <v>34</v>
      </c>
      <c r="AX192" s="14" t="s">
        <v>83</v>
      </c>
      <c r="AY192" s="261" t="s">
        <v>176</v>
      </c>
    </row>
    <row r="193" s="2" customFormat="1" ht="37.8" customHeight="1">
      <c r="A193" s="39"/>
      <c r="B193" s="40"/>
      <c r="C193" s="227" t="s">
        <v>498</v>
      </c>
      <c r="D193" s="227" t="s">
        <v>179</v>
      </c>
      <c r="E193" s="228" t="s">
        <v>3213</v>
      </c>
      <c r="F193" s="229" t="s">
        <v>3214</v>
      </c>
      <c r="G193" s="230" t="s">
        <v>182</v>
      </c>
      <c r="H193" s="231">
        <v>1</v>
      </c>
      <c r="I193" s="232"/>
      <c r="J193" s="233">
        <f>ROUND(I193*H193,2)</f>
        <v>0</v>
      </c>
      <c r="K193" s="229" t="s">
        <v>225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324</v>
      </c>
      <c r="AT193" s="238" t="s">
        <v>179</v>
      </c>
      <c r="AU193" s="238" t="s">
        <v>177</v>
      </c>
      <c r="AY193" s="18" t="s">
        <v>176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324</v>
      </c>
      <c r="BM193" s="238" t="s">
        <v>3215</v>
      </c>
    </row>
    <row r="194" s="2" customFormat="1">
      <c r="A194" s="39"/>
      <c r="B194" s="40"/>
      <c r="C194" s="41"/>
      <c r="D194" s="262" t="s">
        <v>194</v>
      </c>
      <c r="E194" s="41"/>
      <c r="F194" s="263" t="s">
        <v>3216</v>
      </c>
      <c r="G194" s="41"/>
      <c r="H194" s="41"/>
      <c r="I194" s="264"/>
      <c r="J194" s="41"/>
      <c r="K194" s="41"/>
      <c r="L194" s="45"/>
      <c r="M194" s="265"/>
      <c r="N194" s="26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194</v>
      </c>
      <c r="AU194" s="18" t="s">
        <v>177</v>
      </c>
    </row>
    <row r="195" s="2" customFormat="1" ht="24.15" customHeight="1">
      <c r="A195" s="39"/>
      <c r="B195" s="40"/>
      <c r="C195" s="289" t="s">
        <v>508</v>
      </c>
      <c r="D195" s="289" t="s">
        <v>547</v>
      </c>
      <c r="E195" s="290" t="s">
        <v>3217</v>
      </c>
      <c r="F195" s="291" t="s">
        <v>3218</v>
      </c>
      <c r="G195" s="292" t="s">
        <v>1528</v>
      </c>
      <c r="H195" s="293">
        <v>2</v>
      </c>
      <c r="I195" s="294"/>
      <c r="J195" s="295">
        <f>ROUND(I195*H195,2)</f>
        <v>0</v>
      </c>
      <c r="K195" s="291" t="s">
        <v>1</v>
      </c>
      <c r="L195" s="296"/>
      <c r="M195" s="297" t="s">
        <v>1</v>
      </c>
      <c r="N195" s="298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1131</v>
      </c>
      <c r="AT195" s="238" t="s">
        <v>547</v>
      </c>
      <c r="AU195" s="238" t="s">
        <v>177</v>
      </c>
      <c r="AY195" s="18" t="s">
        <v>176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1131</v>
      </c>
      <c r="BM195" s="238" t="s">
        <v>3219</v>
      </c>
    </row>
    <row r="196" s="14" customFormat="1">
      <c r="A196" s="14"/>
      <c r="B196" s="251"/>
      <c r="C196" s="252"/>
      <c r="D196" s="242" t="s">
        <v>185</v>
      </c>
      <c r="E196" s="253" t="s">
        <v>1</v>
      </c>
      <c r="F196" s="254" t="s">
        <v>85</v>
      </c>
      <c r="G196" s="252"/>
      <c r="H196" s="255">
        <v>2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185</v>
      </c>
      <c r="AU196" s="261" t="s">
        <v>177</v>
      </c>
      <c r="AV196" s="14" t="s">
        <v>85</v>
      </c>
      <c r="AW196" s="14" t="s">
        <v>34</v>
      </c>
      <c r="AX196" s="14" t="s">
        <v>83</v>
      </c>
      <c r="AY196" s="261" t="s">
        <v>176</v>
      </c>
    </row>
    <row r="197" s="2" customFormat="1" ht="24.15" customHeight="1">
      <c r="A197" s="39"/>
      <c r="B197" s="40"/>
      <c r="C197" s="227" t="s">
        <v>518</v>
      </c>
      <c r="D197" s="227" t="s">
        <v>179</v>
      </c>
      <c r="E197" s="228" t="s">
        <v>3200</v>
      </c>
      <c r="F197" s="229" t="s">
        <v>3201</v>
      </c>
      <c r="G197" s="230" t="s">
        <v>182</v>
      </c>
      <c r="H197" s="231">
        <v>2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324</v>
      </c>
      <c r="AT197" s="238" t="s">
        <v>179</v>
      </c>
      <c r="AU197" s="238" t="s">
        <v>177</v>
      </c>
      <c r="AY197" s="18" t="s">
        <v>176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324</v>
      </c>
      <c r="BM197" s="238" t="s">
        <v>3220</v>
      </c>
    </row>
    <row r="198" s="2" customFormat="1" ht="37.8" customHeight="1">
      <c r="A198" s="39"/>
      <c r="B198" s="40"/>
      <c r="C198" s="289" t="s">
        <v>535</v>
      </c>
      <c r="D198" s="289" t="s">
        <v>547</v>
      </c>
      <c r="E198" s="290" t="s">
        <v>3221</v>
      </c>
      <c r="F198" s="291" t="s">
        <v>3222</v>
      </c>
      <c r="G198" s="292" t="s">
        <v>1528</v>
      </c>
      <c r="H198" s="293">
        <v>6</v>
      </c>
      <c r="I198" s="294"/>
      <c r="J198" s="295">
        <f>ROUND(I198*H198,2)</f>
        <v>0</v>
      </c>
      <c r="K198" s="291" t="s">
        <v>1</v>
      </c>
      <c r="L198" s="296"/>
      <c r="M198" s="297" t="s">
        <v>1</v>
      </c>
      <c r="N198" s="298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1131</v>
      </c>
      <c r="AT198" s="238" t="s">
        <v>547</v>
      </c>
      <c r="AU198" s="238" t="s">
        <v>177</v>
      </c>
      <c r="AY198" s="18" t="s">
        <v>176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1131</v>
      </c>
      <c r="BM198" s="238" t="s">
        <v>3223</v>
      </c>
    </row>
    <row r="199" s="14" customFormat="1">
      <c r="A199" s="14"/>
      <c r="B199" s="251"/>
      <c r="C199" s="252"/>
      <c r="D199" s="242" t="s">
        <v>185</v>
      </c>
      <c r="E199" s="253" t="s">
        <v>1</v>
      </c>
      <c r="F199" s="254" t="s">
        <v>222</v>
      </c>
      <c r="G199" s="252"/>
      <c r="H199" s="255">
        <v>6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185</v>
      </c>
      <c r="AU199" s="261" t="s">
        <v>177</v>
      </c>
      <c r="AV199" s="14" t="s">
        <v>85</v>
      </c>
      <c r="AW199" s="14" t="s">
        <v>34</v>
      </c>
      <c r="AX199" s="14" t="s">
        <v>83</v>
      </c>
      <c r="AY199" s="261" t="s">
        <v>176</v>
      </c>
    </row>
    <row r="200" s="2" customFormat="1" ht="21.75" customHeight="1">
      <c r="A200" s="39"/>
      <c r="B200" s="40"/>
      <c r="C200" s="227" t="s">
        <v>540</v>
      </c>
      <c r="D200" s="227" t="s">
        <v>179</v>
      </c>
      <c r="E200" s="228" t="s">
        <v>3224</v>
      </c>
      <c r="F200" s="229" t="s">
        <v>3207</v>
      </c>
      <c r="G200" s="230" t="s">
        <v>182</v>
      </c>
      <c r="H200" s="231">
        <v>6</v>
      </c>
      <c r="I200" s="232"/>
      <c r="J200" s="233">
        <f>ROUND(I200*H200,2)</f>
        <v>0</v>
      </c>
      <c r="K200" s="229" t="s">
        <v>225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324</v>
      </c>
      <c r="AT200" s="238" t="s">
        <v>179</v>
      </c>
      <c r="AU200" s="238" t="s">
        <v>177</v>
      </c>
      <c r="AY200" s="18" t="s">
        <v>176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324</v>
      </c>
      <c r="BM200" s="238" t="s">
        <v>3225</v>
      </c>
    </row>
    <row r="201" s="2" customFormat="1">
      <c r="A201" s="39"/>
      <c r="B201" s="40"/>
      <c r="C201" s="41"/>
      <c r="D201" s="262" t="s">
        <v>194</v>
      </c>
      <c r="E201" s="41"/>
      <c r="F201" s="263" t="s">
        <v>3226</v>
      </c>
      <c r="G201" s="41"/>
      <c r="H201" s="41"/>
      <c r="I201" s="264"/>
      <c r="J201" s="41"/>
      <c r="K201" s="41"/>
      <c r="L201" s="45"/>
      <c r="M201" s="265"/>
      <c r="N201" s="26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194</v>
      </c>
      <c r="AU201" s="18" t="s">
        <v>177</v>
      </c>
    </row>
    <row r="202" s="2" customFormat="1" ht="24.15" customHeight="1">
      <c r="A202" s="39"/>
      <c r="B202" s="40"/>
      <c r="C202" s="289" t="s">
        <v>546</v>
      </c>
      <c r="D202" s="289" t="s">
        <v>547</v>
      </c>
      <c r="E202" s="290" t="s">
        <v>3227</v>
      </c>
      <c r="F202" s="291" t="s">
        <v>3228</v>
      </c>
      <c r="G202" s="292" t="s">
        <v>1528</v>
      </c>
      <c r="H202" s="293">
        <v>10</v>
      </c>
      <c r="I202" s="294"/>
      <c r="J202" s="295">
        <f>ROUND(I202*H202,2)</f>
        <v>0</v>
      </c>
      <c r="K202" s="291" t="s">
        <v>1</v>
      </c>
      <c r="L202" s="296"/>
      <c r="M202" s="297" t="s">
        <v>1</v>
      </c>
      <c r="N202" s="298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1131</v>
      </c>
      <c r="AT202" s="238" t="s">
        <v>547</v>
      </c>
      <c r="AU202" s="238" t="s">
        <v>177</v>
      </c>
      <c r="AY202" s="18" t="s">
        <v>176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1131</v>
      </c>
      <c r="BM202" s="238" t="s">
        <v>3229</v>
      </c>
    </row>
    <row r="203" s="14" customFormat="1">
      <c r="A203" s="14"/>
      <c r="B203" s="251"/>
      <c r="C203" s="252"/>
      <c r="D203" s="242" t="s">
        <v>185</v>
      </c>
      <c r="E203" s="253" t="s">
        <v>1</v>
      </c>
      <c r="F203" s="254" t="s">
        <v>259</v>
      </c>
      <c r="G203" s="252"/>
      <c r="H203" s="255">
        <v>10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185</v>
      </c>
      <c r="AU203" s="261" t="s">
        <v>177</v>
      </c>
      <c r="AV203" s="14" t="s">
        <v>85</v>
      </c>
      <c r="AW203" s="14" t="s">
        <v>34</v>
      </c>
      <c r="AX203" s="14" t="s">
        <v>83</v>
      </c>
      <c r="AY203" s="261" t="s">
        <v>176</v>
      </c>
    </row>
    <row r="204" s="2" customFormat="1" ht="24.15" customHeight="1">
      <c r="A204" s="39"/>
      <c r="B204" s="40"/>
      <c r="C204" s="289" t="s">
        <v>553</v>
      </c>
      <c r="D204" s="289" t="s">
        <v>547</v>
      </c>
      <c r="E204" s="290" t="s">
        <v>3230</v>
      </c>
      <c r="F204" s="291" t="s">
        <v>3231</v>
      </c>
      <c r="G204" s="292" t="s">
        <v>1528</v>
      </c>
      <c r="H204" s="293">
        <v>4</v>
      </c>
      <c r="I204" s="294"/>
      <c r="J204" s="295">
        <f>ROUND(I204*H204,2)</f>
        <v>0</v>
      </c>
      <c r="K204" s="291" t="s">
        <v>1</v>
      </c>
      <c r="L204" s="296"/>
      <c r="M204" s="297" t="s">
        <v>1</v>
      </c>
      <c r="N204" s="298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1131</v>
      </c>
      <c r="AT204" s="238" t="s">
        <v>547</v>
      </c>
      <c r="AU204" s="238" t="s">
        <v>177</v>
      </c>
      <c r="AY204" s="18" t="s">
        <v>176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1131</v>
      </c>
      <c r="BM204" s="238" t="s">
        <v>3232</v>
      </c>
    </row>
    <row r="205" s="2" customFormat="1" ht="24.15" customHeight="1">
      <c r="A205" s="39"/>
      <c r="B205" s="40"/>
      <c r="C205" s="289" t="s">
        <v>558</v>
      </c>
      <c r="D205" s="289" t="s">
        <v>547</v>
      </c>
      <c r="E205" s="290" t="s">
        <v>3233</v>
      </c>
      <c r="F205" s="291" t="s">
        <v>3234</v>
      </c>
      <c r="G205" s="292" t="s">
        <v>1528</v>
      </c>
      <c r="H205" s="293">
        <v>4</v>
      </c>
      <c r="I205" s="294"/>
      <c r="J205" s="295">
        <f>ROUND(I205*H205,2)</f>
        <v>0</v>
      </c>
      <c r="K205" s="291" t="s">
        <v>1</v>
      </c>
      <c r="L205" s="296"/>
      <c r="M205" s="297" t="s">
        <v>1</v>
      </c>
      <c r="N205" s="298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1131</v>
      </c>
      <c r="AT205" s="238" t="s">
        <v>547</v>
      </c>
      <c r="AU205" s="238" t="s">
        <v>177</v>
      </c>
      <c r="AY205" s="18" t="s">
        <v>176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1131</v>
      </c>
      <c r="BM205" s="238" t="s">
        <v>3235</v>
      </c>
    </row>
    <row r="206" s="14" customFormat="1">
      <c r="A206" s="14"/>
      <c r="B206" s="251"/>
      <c r="C206" s="252"/>
      <c r="D206" s="242" t="s">
        <v>185</v>
      </c>
      <c r="E206" s="253" t="s">
        <v>1</v>
      </c>
      <c r="F206" s="254" t="s">
        <v>183</v>
      </c>
      <c r="G206" s="252"/>
      <c r="H206" s="255">
        <v>4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185</v>
      </c>
      <c r="AU206" s="261" t="s">
        <v>177</v>
      </c>
      <c r="AV206" s="14" t="s">
        <v>85</v>
      </c>
      <c r="AW206" s="14" t="s">
        <v>34</v>
      </c>
      <c r="AX206" s="14" t="s">
        <v>83</v>
      </c>
      <c r="AY206" s="261" t="s">
        <v>176</v>
      </c>
    </row>
    <row r="207" s="2" customFormat="1" ht="24.15" customHeight="1">
      <c r="A207" s="39"/>
      <c r="B207" s="40"/>
      <c r="C207" s="227" t="s">
        <v>564</v>
      </c>
      <c r="D207" s="227" t="s">
        <v>179</v>
      </c>
      <c r="E207" s="228" t="s">
        <v>3236</v>
      </c>
      <c r="F207" s="229" t="s">
        <v>3237</v>
      </c>
      <c r="G207" s="230" t="s">
        <v>182</v>
      </c>
      <c r="H207" s="231">
        <v>10</v>
      </c>
      <c r="I207" s="232"/>
      <c r="J207" s="233">
        <f>ROUND(I207*H207,2)</f>
        <v>0</v>
      </c>
      <c r="K207" s="229" t="s">
        <v>225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324</v>
      </c>
      <c r="AT207" s="238" t="s">
        <v>179</v>
      </c>
      <c r="AU207" s="238" t="s">
        <v>177</v>
      </c>
      <c r="AY207" s="18" t="s">
        <v>176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324</v>
      </c>
      <c r="BM207" s="238" t="s">
        <v>3238</v>
      </c>
    </row>
    <row r="208" s="2" customFormat="1">
      <c r="A208" s="39"/>
      <c r="B208" s="40"/>
      <c r="C208" s="41"/>
      <c r="D208" s="262" t="s">
        <v>194</v>
      </c>
      <c r="E208" s="41"/>
      <c r="F208" s="263" t="s">
        <v>3239</v>
      </c>
      <c r="G208" s="41"/>
      <c r="H208" s="41"/>
      <c r="I208" s="264"/>
      <c r="J208" s="41"/>
      <c r="K208" s="41"/>
      <c r="L208" s="45"/>
      <c r="M208" s="265"/>
      <c r="N208" s="26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194</v>
      </c>
      <c r="AU208" s="18" t="s">
        <v>177</v>
      </c>
    </row>
    <row r="209" s="2" customFormat="1" ht="16.5" customHeight="1">
      <c r="A209" s="39"/>
      <c r="B209" s="40"/>
      <c r="C209" s="289" t="s">
        <v>572</v>
      </c>
      <c r="D209" s="289" t="s">
        <v>547</v>
      </c>
      <c r="E209" s="290" t="s">
        <v>3240</v>
      </c>
      <c r="F209" s="291" t="s">
        <v>3241</v>
      </c>
      <c r="G209" s="292" t="s">
        <v>1528</v>
      </c>
      <c r="H209" s="293">
        <v>21</v>
      </c>
      <c r="I209" s="294"/>
      <c r="J209" s="295">
        <f>ROUND(I209*H209,2)</f>
        <v>0</v>
      </c>
      <c r="K209" s="291" t="s">
        <v>1</v>
      </c>
      <c r="L209" s="296"/>
      <c r="M209" s="297" t="s">
        <v>1</v>
      </c>
      <c r="N209" s="298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1131</v>
      </c>
      <c r="AT209" s="238" t="s">
        <v>547</v>
      </c>
      <c r="AU209" s="238" t="s">
        <v>177</v>
      </c>
      <c r="AY209" s="18" t="s">
        <v>176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1131</v>
      </c>
      <c r="BM209" s="238" t="s">
        <v>3242</v>
      </c>
    </row>
    <row r="210" s="14" customFormat="1">
      <c r="A210" s="14"/>
      <c r="B210" s="251"/>
      <c r="C210" s="252"/>
      <c r="D210" s="242" t="s">
        <v>185</v>
      </c>
      <c r="E210" s="253" t="s">
        <v>1</v>
      </c>
      <c r="F210" s="254" t="s">
        <v>7</v>
      </c>
      <c r="G210" s="252"/>
      <c r="H210" s="255">
        <v>21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185</v>
      </c>
      <c r="AU210" s="261" t="s">
        <v>177</v>
      </c>
      <c r="AV210" s="14" t="s">
        <v>85</v>
      </c>
      <c r="AW210" s="14" t="s">
        <v>34</v>
      </c>
      <c r="AX210" s="14" t="s">
        <v>83</v>
      </c>
      <c r="AY210" s="261" t="s">
        <v>176</v>
      </c>
    </row>
    <row r="211" s="2" customFormat="1" ht="24.15" customHeight="1">
      <c r="A211" s="39"/>
      <c r="B211" s="40"/>
      <c r="C211" s="227" t="s">
        <v>578</v>
      </c>
      <c r="D211" s="227" t="s">
        <v>179</v>
      </c>
      <c r="E211" s="228" t="s">
        <v>3243</v>
      </c>
      <c r="F211" s="229" t="s">
        <v>3244</v>
      </c>
      <c r="G211" s="230" t="s">
        <v>182</v>
      </c>
      <c r="H211" s="231">
        <v>21</v>
      </c>
      <c r="I211" s="232"/>
      <c r="J211" s="233">
        <f>ROUND(I211*H211,2)</f>
        <v>0</v>
      </c>
      <c r="K211" s="229" t="s">
        <v>225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324</v>
      </c>
      <c r="AT211" s="238" t="s">
        <v>179</v>
      </c>
      <c r="AU211" s="238" t="s">
        <v>177</v>
      </c>
      <c r="AY211" s="18" t="s">
        <v>176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324</v>
      </c>
      <c r="BM211" s="238" t="s">
        <v>3245</v>
      </c>
    </row>
    <row r="212" s="2" customFormat="1">
      <c r="A212" s="39"/>
      <c r="B212" s="40"/>
      <c r="C212" s="41"/>
      <c r="D212" s="262" t="s">
        <v>194</v>
      </c>
      <c r="E212" s="41"/>
      <c r="F212" s="263" t="s">
        <v>3246</v>
      </c>
      <c r="G212" s="41"/>
      <c r="H212" s="41"/>
      <c r="I212" s="264"/>
      <c r="J212" s="41"/>
      <c r="K212" s="41"/>
      <c r="L212" s="45"/>
      <c r="M212" s="265"/>
      <c r="N212" s="26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194</v>
      </c>
      <c r="AU212" s="18" t="s">
        <v>177</v>
      </c>
    </row>
    <row r="213" s="2" customFormat="1" ht="16.5" customHeight="1">
      <c r="A213" s="39"/>
      <c r="B213" s="40"/>
      <c r="C213" s="289" t="s">
        <v>583</v>
      </c>
      <c r="D213" s="289" t="s">
        <v>547</v>
      </c>
      <c r="E213" s="290" t="s">
        <v>3247</v>
      </c>
      <c r="F213" s="291" t="s">
        <v>3248</v>
      </c>
      <c r="G213" s="292" t="s">
        <v>1528</v>
      </c>
      <c r="H213" s="293">
        <v>9</v>
      </c>
      <c r="I213" s="294"/>
      <c r="J213" s="295">
        <f>ROUND(I213*H213,2)</f>
        <v>0</v>
      </c>
      <c r="K213" s="291" t="s">
        <v>1</v>
      </c>
      <c r="L213" s="296"/>
      <c r="M213" s="297" t="s">
        <v>1</v>
      </c>
      <c r="N213" s="298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1131</v>
      </c>
      <c r="AT213" s="238" t="s">
        <v>547</v>
      </c>
      <c r="AU213" s="238" t="s">
        <v>177</v>
      </c>
      <c r="AY213" s="18" t="s">
        <v>176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1131</v>
      </c>
      <c r="BM213" s="238" t="s">
        <v>3249</v>
      </c>
    </row>
    <row r="214" s="14" customFormat="1">
      <c r="A214" s="14"/>
      <c r="B214" s="251"/>
      <c r="C214" s="252"/>
      <c r="D214" s="242" t="s">
        <v>185</v>
      </c>
      <c r="E214" s="253" t="s">
        <v>1</v>
      </c>
      <c r="F214" s="254" t="s">
        <v>3250</v>
      </c>
      <c r="G214" s="252"/>
      <c r="H214" s="255">
        <v>9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185</v>
      </c>
      <c r="AU214" s="261" t="s">
        <v>177</v>
      </c>
      <c r="AV214" s="14" t="s">
        <v>85</v>
      </c>
      <c r="AW214" s="14" t="s">
        <v>34</v>
      </c>
      <c r="AX214" s="14" t="s">
        <v>83</v>
      </c>
      <c r="AY214" s="261" t="s">
        <v>176</v>
      </c>
    </row>
    <row r="215" s="2" customFormat="1" ht="24.15" customHeight="1">
      <c r="A215" s="39"/>
      <c r="B215" s="40"/>
      <c r="C215" s="227" t="s">
        <v>589</v>
      </c>
      <c r="D215" s="227" t="s">
        <v>179</v>
      </c>
      <c r="E215" s="228" t="s">
        <v>3251</v>
      </c>
      <c r="F215" s="229" t="s">
        <v>3252</v>
      </c>
      <c r="G215" s="230" t="s">
        <v>182</v>
      </c>
      <c r="H215" s="231">
        <v>9</v>
      </c>
      <c r="I215" s="232"/>
      <c r="J215" s="233">
        <f>ROUND(I215*H215,2)</f>
        <v>0</v>
      </c>
      <c r="K215" s="229" t="s">
        <v>225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324</v>
      </c>
      <c r="AT215" s="238" t="s">
        <v>179</v>
      </c>
      <c r="AU215" s="238" t="s">
        <v>177</v>
      </c>
      <c r="AY215" s="18" t="s">
        <v>176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324</v>
      </c>
      <c r="BM215" s="238" t="s">
        <v>3253</v>
      </c>
    </row>
    <row r="216" s="2" customFormat="1">
      <c r="A216" s="39"/>
      <c r="B216" s="40"/>
      <c r="C216" s="41"/>
      <c r="D216" s="262" t="s">
        <v>194</v>
      </c>
      <c r="E216" s="41"/>
      <c r="F216" s="263" t="s">
        <v>3254</v>
      </c>
      <c r="G216" s="41"/>
      <c r="H216" s="41"/>
      <c r="I216" s="264"/>
      <c r="J216" s="41"/>
      <c r="K216" s="41"/>
      <c r="L216" s="45"/>
      <c r="M216" s="265"/>
      <c r="N216" s="26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194</v>
      </c>
      <c r="AU216" s="18" t="s">
        <v>177</v>
      </c>
    </row>
    <row r="217" s="12" customFormat="1" ht="20.88" customHeight="1">
      <c r="A217" s="12"/>
      <c r="B217" s="211"/>
      <c r="C217" s="212"/>
      <c r="D217" s="213" t="s">
        <v>75</v>
      </c>
      <c r="E217" s="225" t="s">
        <v>3255</v>
      </c>
      <c r="F217" s="225" t="s">
        <v>3256</v>
      </c>
      <c r="G217" s="212"/>
      <c r="H217" s="212"/>
      <c r="I217" s="215"/>
      <c r="J217" s="226">
        <f>BK217</f>
        <v>0</v>
      </c>
      <c r="K217" s="212"/>
      <c r="L217" s="217"/>
      <c r="M217" s="218"/>
      <c r="N217" s="219"/>
      <c r="O217" s="219"/>
      <c r="P217" s="220">
        <f>SUM(P218:P252)</f>
        <v>0</v>
      </c>
      <c r="Q217" s="219"/>
      <c r="R217" s="220">
        <f>SUM(R218:R252)</f>
        <v>0</v>
      </c>
      <c r="S217" s="219"/>
      <c r="T217" s="221">
        <f>SUM(T218:T252)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2" t="s">
        <v>85</v>
      </c>
      <c r="AT217" s="223" t="s">
        <v>75</v>
      </c>
      <c r="AU217" s="223" t="s">
        <v>85</v>
      </c>
      <c r="AY217" s="222" t="s">
        <v>176</v>
      </c>
      <c r="BK217" s="224">
        <f>SUM(BK218:BK252)</f>
        <v>0</v>
      </c>
    </row>
    <row r="218" s="2" customFormat="1" ht="24.15" customHeight="1">
      <c r="A218" s="39"/>
      <c r="B218" s="40"/>
      <c r="C218" s="289" t="s">
        <v>594</v>
      </c>
      <c r="D218" s="289" t="s">
        <v>547</v>
      </c>
      <c r="E218" s="290" t="s">
        <v>3257</v>
      </c>
      <c r="F218" s="291" t="s">
        <v>3258</v>
      </c>
      <c r="G218" s="292" t="s">
        <v>1528</v>
      </c>
      <c r="H218" s="293">
        <v>2</v>
      </c>
      <c r="I218" s="294"/>
      <c r="J218" s="295">
        <f>ROUND(I218*H218,2)</f>
        <v>0</v>
      </c>
      <c r="K218" s="291" t="s">
        <v>1</v>
      </c>
      <c r="L218" s="296"/>
      <c r="M218" s="297" t="s">
        <v>1</v>
      </c>
      <c r="N218" s="298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1131</v>
      </c>
      <c r="AT218" s="238" t="s">
        <v>547</v>
      </c>
      <c r="AU218" s="238" t="s">
        <v>177</v>
      </c>
      <c r="AY218" s="18" t="s">
        <v>176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1131</v>
      </c>
      <c r="BM218" s="238" t="s">
        <v>3259</v>
      </c>
    </row>
    <row r="219" s="14" customFormat="1">
      <c r="A219" s="14"/>
      <c r="B219" s="251"/>
      <c r="C219" s="252"/>
      <c r="D219" s="242" t="s">
        <v>185</v>
      </c>
      <c r="E219" s="253" t="s">
        <v>1</v>
      </c>
      <c r="F219" s="254" t="s">
        <v>85</v>
      </c>
      <c r="G219" s="252"/>
      <c r="H219" s="255">
        <v>2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185</v>
      </c>
      <c r="AU219" s="261" t="s">
        <v>177</v>
      </c>
      <c r="AV219" s="14" t="s">
        <v>85</v>
      </c>
      <c r="AW219" s="14" t="s">
        <v>34</v>
      </c>
      <c r="AX219" s="14" t="s">
        <v>83</v>
      </c>
      <c r="AY219" s="261" t="s">
        <v>176</v>
      </c>
    </row>
    <row r="220" s="2" customFormat="1" ht="24.15" customHeight="1">
      <c r="A220" s="39"/>
      <c r="B220" s="40"/>
      <c r="C220" s="289" t="s">
        <v>600</v>
      </c>
      <c r="D220" s="289" t="s">
        <v>547</v>
      </c>
      <c r="E220" s="290" t="s">
        <v>3260</v>
      </c>
      <c r="F220" s="291" t="s">
        <v>3261</v>
      </c>
      <c r="G220" s="292" t="s">
        <v>1528</v>
      </c>
      <c r="H220" s="293">
        <v>2</v>
      </c>
      <c r="I220" s="294"/>
      <c r="J220" s="295">
        <f>ROUND(I220*H220,2)</f>
        <v>0</v>
      </c>
      <c r="K220" s="291" t="s">
        <v>1</v>
      </c>
      <c r="L220" s="296"/>
      <c r="M220" s="297" t="s">
        <v>1</v>
      </c>
      <c r="N220" s="298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1131</v>
      </c>
      <c r="AT220" s="238" t="s">
        <v>547</v>
      </c>
      <c r="AU220" s="238" t="s">
        <v>177</v>
      </c>
      <c r="AY220" s="18" t="s">
        <v>176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1131</v>
      </c>
      <c r="BM220" s="238" t="s">
        <v>3262</v>
      </c>
    </row>
    <row r="221" s="14" customFormat="1">
      <c r="A221" s="14"/>
      <c r="B221" s="251"/>
      <c r="C221" s="252"/>
      <c r="D221" s="242" t="s">
        <v>185</v>
      </c>
      <c r="E221" s="253" t="s">
        <v>1</v>
      </c>
      <c r="F221" s="254" t="s">
        <v>85</v>
      </c>
      <c r="G221" s="252"/>
      <c r="H221" s="255">
        <v>2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185</v>
      </c>
      <c r="AU221" s="261" t="s">
        <v>177</v>
      </c>
      <c r="AV221" s="14" t="s">
        <v>85</v>
      </c>
      <c r="AW221" s="14" t="s">
        <v>34</v>
      </c>
      <c r="AX221" s="14" t="s">
        <v>83</v>
      </c>
      <c r="AY221" s="261" t="s">
        <v>176</v>
      </c>
    </row>
    <row r="222" s="2" customFormat="1" ht="24.15" customHeight="1">
      <c r="A222" s="39"/>
      <c r="B222" s="40"/>
      <c r="C222" s="227" t="s">
        <v>607</v>
      </c>
      <c r="D222" s="227" t="s">
        <v>179</v>
      </c>
      <c r="E222" s="228" t="s">
        <v>3263</v>
      </c>
      <c r="F222" s="229" t="s">
        <v>3264</v>
      </c>
      <c r="G222" s="230" t="s">
        <v>182</v>
      </c>
      <c r="H222" s="231">
        <v>4</v>
      </c>
      <c r="I222" s="232"/>
      <c r="J222" s="233">
        <f>ROUND(I222*H222,2)</f>
        <v>0</v>
      </c>
      <c r="K222" s="229" t="s">
        <v>225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324</v>
      </c>
      <c r="AT222" s="238" t="s">
        <v>179</v>
      </c>
      <c r="AU222" s="238" t="s">
        <v>177</v>
      </c>
      <c r="AY222" s="18" t="s">
        <v>176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324</v>
      </c>
      <c r="BM222" s="238" t="s">
        <v>3265</v>
      </c>
    </row>
    <row r="223" s="2" customFormat="1">
      <c r="A223" s="39"/>
      <c r="B223" s="40"/>
      <c r="C223" s="41"/>
      <c r="D223" s="262" t="s">
        <v>194</v>
      </c>
      <c r="E223" s="41"/>
      <c r="F223" s="263" t="s">
        <v>3266</v>
      </c>
      <c r="G223" s="41"/>
      <c r="H223" s="41"/>
      <c r="I223" s="264"/>
      <c r="J223" s="41"/>
      <c r="K223" s="41"/>
      <c r="L223" s="45"/>
      <c r="M223" s="265"/>
      <c r="N223" s="26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194</v>
      </c>
      <c r="AU223" s="18" t="s">
        <v>177</v>
      </c>
    </row>
    <row r="224" s="2" customFormat="1" ht="24.15" customHeight="1">
      <c r="A224" s="39"/>
      <c r="B224" s="40"/>
      <c r="C224" s="289" t="s">
        <v>619</v>
      </c>
      <c r="D224" s="289" t="s">
        <v>547</v>
      </c>
      <c r="E224" s="290" t="s">
        <v>3267</v>
      </c>
      <c r="F224" s="291" t="s">
        <v>3268</v>
      </c>
      <c r="G224" s="292" t="s">
        <v>1528</v>
      </c>
      <c r="H224" s="293">
        <v>1</v>
      </c>
      <c r="I224" s="294"/>
      <c r="J224" s="295">
        <f>ROUND(I224*H224,2)</f>
        <v>0</v>
      </c>
      <c r="K224" s="291" t="s">
        <v>1</v>
      </c>
      <c r="L224" s="296"/>
      <c r="M224" s="297" t="s">
        <v>1</v>
      </c>
      <c r="N224" s="298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1131</v>
      </c>
      <c r="AT224" s="238" t="s">
        <v>547</v>
      </c>
      <c r="AU224" s="238" t="s">
        <v>177</v>
      </c>
      <c r="AY224" s="18" t="s">
        <v>176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1131</v>
      </c>
      <c r="BM224" s="238" t="s">
        <v>3269</v>
      </c>
    </row>
    <row r="225" s="2" customFormat="1" ht="24.15" customHeight="1">
      <c r="A225" s="39"/>
      <c r="B225" s="40"/>
      <c r="C225" s="227" t="s">
        <v>623</v>
      </c>
      <c r="D225" s="227" t="s">
        <v>179</v>
      </c>
      <c r="E225" s="228" t="s">
        <v>3270</v>
      </c>
      <c r="F225" s="229" t="s">
        <v>3271</v>
      </c>
      <c r="G225" s="230" t="s">
        <v>182</v>
      </c>
      <c r="H225" s="231">
        <v>1</v>
      </c>
      <c r="I225" s="232"/>
      <c r="J225" s="233">
        <f>ROUND(I225*H225,2)</f>
        <v>0</v>
      </c>
      <c r="K225" s="229" t="s">
        <v>225</v>
      </c>
      <c r="L225" s="45"/>
      <c r="M225" s="234" t="s">
        <v>1</v>
      </c>
      <c r="N225" s="235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567</v>
      </c>
      <c r="AT225" s="238" t="s">
        <v>179</v>
      </c>
      <c r="AU225" s="238" t="s">
        <v>177</v>
      </c>
      <c r="AY225" s="18" t="s">
        <v>176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83</v>
      </c>
      <c r="BK225" s="239">
        <f>ROUND(I225*H225,2)</f>
        <v>0</v>
      </c>
      <c r="BL225" s="18" t="s">
        <v>567</v>
      </c>
      <c r="BM225" s="238" t="s">
        <v>3272</v>
      </c>
    </row>
    <row r="226" s="2" customFormat="1">
      <c r="A226" s="39"/>
      <c r="B226" s="40"/>
      <c r="C226" s="41"/>
      <c r="D226" s="262" t="s">
        <v>194</v>
      </c>
      <c r="E226" s="41"/>
      <c r="F226" s="263" t="s">
        <v>3273</v>
      </c>
      <c r="G226" s="41"/>
      <c r="H226" s="41"/>
      <c r="I226" s="264"/>
      <c r="J226" s="41"/>
      <c r="K226" s="41"/>
      <c r="L226" s="45"/>
      <c r="M226" s="265"/>
      <c r="N226" s="26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194</v>
      </c>
      <c r="AU226" s="18" t="s">
        <v>177</v>
      </c>
    </row>
    <row r="227" s="2" customFormat="1" ht="24.15" customHeight="1">
      <c r="A227" s="39"/>
      <c r="B227" s="40"/>
      <c r="C227" s="289" t="s">
        <v>632</v>
      </c>
      <c r="D227" s="289" t="s">
        <v>547</v>
      </c>
      <c r="E227" s="290" t="s">
        <v>3274</v>
      </c>
      <c r="F227" s="291" t="s">
        <v>3275</v>
      </c>
      <c r="G227" s="292" t="s">
        <v>1528</v>
      </c>
      <c r="H227" s="293">
        <v>2</v>
      </c>
      <c r="I227" s="294"/>
      <c r="J227" s="295">
        <f>ROUND(I227*H227,2)</f>
        <v>0</v>
      </c>
      <c r="K227" s="291" t="s">
        <v>1</v>
      </c>
      <c r="L227" s="296"/>
      <c r="M227" s="297" t="s">
        <v>1</v>
      </c>
      <c r="N227" s="298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1131</v>
      </c>
      <c r="AT227" s="238" t="s">
        <v>547</v>
      </c>
      <c r="AU227" s="238" t="s">
        <v>177</v>
      </c>
      <c r="AY227" s="18" t="s">
        <v>176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1131</v>
      </c>
      <c r="BM227" s="238" t="s">
        <v>3276</v>
      </c>
    </row>
    <row r="228" s="14" customFormat="1">
      <c r="A228" s="14"/>
      <c r="B228" s="251"/>
      <c r="C228" s="252"/>
      <c r="D228" s="242" t="s">
        <v>185</v>
      </c>
      <c r="E228" s="253" t="s">
        <v>1</v>
      </c>
      <c r="F228" s="254" t="s">
        <v>85</v>
      </c>
      <c r="G228" s="252"/>
      <c r="H228" s="255">
        <v>2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185</v>
      </c>
      <c r="AU228" s="261" t="s">
        <v>177</v>
      </c>
      <c r="AV228" s="14" t="s">
        <v>85</v>
      </c>
      <c r="AW228" s="14" t="s">
        <v>34</v>
      </c>
      <c r="AX228" s="14" t="s">
        <v>76</v>
      </c>
      <c r="AY228" s="261" t="s">
        <v>176</v>
      </c>
    </row>
    <row r="229" s="2" customFormat="1" ht="21.75" customHeight="1">
      <c r="A229" s="39"/>
      <c r="B229" s="40"/>
      <c r="C229" s="227" t="s">
        <v>639</v>
      </c>
      <c r="D229" s="227" t="s">
        <v>179</v>
      </c>
      <c r="E229" s="228" t="s">
        <v>3277</v>
      </c>
      <c r="F229" s="229" t="s">
        <v>3278</v>
      </c>
      <c r="G229" s="230" t="s">
        <v>182</v>
      </c>
      <c r="H229" s="231">
        <v>2</v>
      </c>
      <c r="I229" s="232"/>
      <c r="J229" s="233">
        <f>ROUND(I229*H229,2)</f>
        <v>0</v>
      </c>
      <c r="K229" s="229" t="s">
        <v>225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567</v>
      </c>
      <c r="AT229" s="238" t="s">
        <v>179</v>
      </c>
      <c r="AU229" s="238" t="s">
        <v>177</v>
      </c>
      <c r="AY229" s="18" t="s">
        <v>176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567</v>
      </c>
      <c r="BM229" s="238" t="s">
        <v>3279</v>
      </c>
    </row>
    <row r="230" s="2" customFormat="1">
      <c r="A230" s="39"/>
      <c r="B230" s="40"/>
      <c r="C230" s="41"/>
      <c r="D230" s="262" t="s">
        <v>194</v>
      </c>
      <c r="E230" s="41"/>
      <c r="F230" s="263" t="s">
        <v>3280</v>
      </c>
      <c r="G230" s="41"/>
      <c r="H230" s="41"/>
      <c r="I230" s="264"/>
      <c r="J230" s="41"/>
      <c r="K230" s="41"/>
      <c r="L230" s="45"/>
      <c r="M230" s="265"/>
      <c r="N230" s="26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194</v>
      </c>
      <c r="AU230" s="18" t="s">
        <v>177</v>
      </c>
    </row>
    <row r="231" s="2" customFormat="1" ht="37.8" customHeight="1">
      <c r="A231" s="39"/>
      <c r="B231" s="40"/>
      <c r="C231" s="289" t="s">
        <v>644</v>
      </c>
      <c r="D231" s="289" t="s">
        <v>547</v>
      </c>
      <c r="E231" s="290" t="s">
        <v>3281</v>
      </c>
      <c r="F231" s="291" t="s">
        <v>3282</v>
      </c>
      <c r="G231" s="292" t="s">
        <v>1528</v>
      </c>
      <c r="H231" s="293">
        <v>4</v>
      </c>
      <c r="I231" s="294"/>
      <c r="J231" s="295">
        <f>ROUND(I231*H231,2)</f>
        <v>0</v>
      </c>
      <c r="K231" s="291" t="s">
        <v>1</v>
      </c>
      <c r="L231" s="296"/>
      <c r="M231" s="297" t="s">
        <v>1</v>
      </c>
      <c r="N231" s="298" t="s">
        <v>41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1131</v>
      </c>
      <c r="AT231" s="238" t="s">
        <v>547</v>
      </c>
      <c r="AU231" s="238" t="s">
        <v>177</v>
      </c>
      <c r="AY231" s="18" t="s">
        <v>176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1131</v>
      </c>
      <c r="BM231" s="238" t="s">
        <v>3283</v>
      </c>
    </row>
    <row r="232" s="14" customFormat="1">
      <c r="A232" s="14"/>
      <c r="B232" s="251"/>
      <c r="C232" s="252"/>
      <c r="D232" s="242" t="s">
        <v>185</v>
      </c>
      <c r="E232" s="253" t="s">
        <v>1</v>
      </c>
      <c r="F232" s="254" t="s">
        <v>183</v>
      </c>
      <c r="G232" s="252"/>
      <c r="H232" s="255">
        <v>4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185</v>
      </c>
      <c r="AU232" s="261" t="s">
        <v>177</v>
      </c>
      <c r="AV232" s="14" t="s">
        <v>85</v>
      </c>
      <c r="AW232" s="14" t="s">
        <v>34</v>
      </c>
      <c r="AX232" s="14" t="s">
        <v>83</v>
      </c>
      <c r="AY232" s="261" t="s">
        <v>176</v>
      </c>
    </row>
    <row r="233" s="2" customFormat="1" ht="37.8" customHeight="1">
      <c r="A233" s="39"/>
      <c r="B233" s="40"/>
      <c r="C233" s="289" t="s">
        <v>649</v>
      </c>
      <c r="D233" s="289" t="s">
        <v>547</v>
      </c>
      <c r="E233" s="290" t="s">
        <v>3284</v>
      </c>
      <c r="F233" s="291" t="s">
        <v>3285</v>
      </c>
      <c r="G233" s="292" t="s">
        <v>1528</v>
      </c>
      <c r="H233" s="293">
        <v>5</v>
      </c>
      <c r="I233" s="294"/>
      <c r="J233" s="295">
        <f>ROUND(I233*H233,2)</f>
        <v>0</v>
      </c>
      <c r="K233" s="291" t="s">
        <v>1</v>
      </c>
      <c r="L233" s="296"/>
      <c r="M233" s="297" t="s">
        <v>1</v>
      </c>
      <c r="N233" s="298" t="s">
        <v>41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1131</v>
      </c>
      <c r="AT233" s="238" t="s">
        <v>547</v>
      </c>
      <c r="AU233" s="238" t="s">
        <v>177</v>
      </c>
      <c r="AY233" s="18" t="s">
        <v>176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83</v>
      </c>
      <c r="BK233" s="239">
        <f>ROUND(I233*H233,2)</f>
        <v>0</v>
      </c>
      <c r="BL233" s="18" t="s">
        <v>1131</v>
      </c>
      <c r="BM233" s="238" t="s">
        <v>3286</v>
      </c>
    </row>
    <row r="234" s="14" customFormat="1">
      <c r="A234" s="14"/>
      <c r="B234" s="251"/>
      <c r="C234" s="252"/>
      <c r="D234" s="242" t="s">
        <v>185</v>
      </c>
      <c r="E234" s="253" t="s">
        <v>1</v>
      </c>
      <c r="F234" s="254" t="s">
        <v>210</v>
      </c>
      <c r="G234" s="252"/>
      <c r="H234" s="255">
        <v>5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185</v>
      </c>
      <c r="AU234" s="261" t="s">
        <v>177</v>
      </c>
      <c r="AV234" s="14" t="s">
        <v>85</v>
      </c>
      <c r="AW234" s="14" t="s">
        <v>34</v>
      </c>
      <c r="AX234" s="14" t="s">
        <v>83</v>
      </c>
      <c r="AY234" s="261" t="s">
        <v>176</v>
      </c>
    </row>
    <row r="235" s="2" customFormat="1" ht="24.15" customHeight="1">
      <c r="A235" s="39"/>
      <c r="B235" s="40"/>
      <c r="C235" s="227" t="s">
        <v>654</v>
      </c>
      <c r="D235" s="227" t="s">
        <v>179</v>
      </c>
      <c r="E235" s="228" t="s">
        <v>3287</v>
      </c>
      <c r="F235" s="229" t="s">
        <v>3288</v>
      </c>
      <c r="G235" s="230" t="s">
        <v>182</v>
      </c>
      <c r="H235" s="231">
        <v>9</v>
      </c>
      <c r="I235" s="232"/>
      <c r="J235" s="233">
        <f>ROUND(I235*H235,2)</f>
        <v>0</v>
      </c>
      <c r="K235" s="229" t="s">
        <v>225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324</v>
      </c>
      <c r="AT235" s="238" t="s">
        <v>179</v>
      </c>
      <c r="AU235" s="238" t="s">
        <v>177</v>
      </c>
      <c r="AY235" s="18" t="s">
        <v>176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324</v>
      </c>
      <c r="BM235" s="238" t="s">
        <v>3289</v>
      </c>
    </row>
    <row r="236" s="2" customFormat="1">
      <c r="A236" s="39"/>
      <c r="B236" s="40"/>
      <c r="C236" s="41"/>
      <c r="D236" s="262" t="s">
        <v>194</v>
      </c>
      <c r="E236" s="41"/>
      <c r="F236" s="263" t="s">
        <v>3290</v>
      </c>
      <c r="G236" s="41"/>
      <c r="H236" s="41"/>
      <c r="I236" s="264"/>
      <c r="J236" s="41"/>
      <c r="K236" s="41"/>
      <c r="L236" s="45"/>
      <c r="M236" s="265"/>
      <c r="N236" s="26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194</v>
      </c>
      <c r="AU236" s="18" t="s">
        <v>177</v>
      </c>
    </row>
    <row r="237" s="2" customFormat="1" ht="16.5" customHeight="1">
      <c r="A237" s="39"/>
      <c r="B237" s="40"/>
      <c r="C237" s="289" t="s">
        <v>659</v>
      </c>
      <c r="D237" s="289" t="s">
        <v>547</v>
      </c>
      <c r="E237" s="290" t="s">
        <v>3291</v>
      </c>
      <c r="F237" s="291" t="s">
        <v>3292</v>
      </c>
      <c r="G237" s="292" t="s">
        <v>1528</v>
      </c>
      <c r="H237" s="293">
        <v>1</v>
      </c>
      <c r="I237" s="294"/>
      <c r="J237" s="295">
        <f>ROUND(I237*H237,2)</f>
        <v>0</v>
      </c>
      <c r="K237" s="291" t="s">
        <v>1</v>
      </c>
      <c r="L237" s="296"/>
      <c r="M237" s="297" t="s">
        <v>1</v>
      </c>
      <c r="N237" s="298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1131</v>
      </c>
      <c r="AT237" s="238" t="s">
        <v>547</v>
      </c>
      <c r="AU237" s="238" t="s">
        <v>177</v>
      </c>
      <c r="AY237" s="18" t="s">
        <v>176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1131</v>
      </c>
      <c r="BM237" s="238" t="s">
        <v>3293</v>
      </c>
    </row>
    <row r="238" s="14" customFormat="1">
      <c r="A238" s="14"/>
      <c r="B238" s="251"/>
      <c r="C238" s="252"/>
      <c r="D238" s="242" t="s">
        <v>185</v>
      </c>
      <c r="E238" s="253" t="s">
        <v>1</v>
      </c>
      <c r="F238" s="254" t="s">
        <v>83</v>
      </c>
      <c r="G238" s="252"/>
      <c r="H238" s="255">
        <v>1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185</v>
      </c>
      <c r="AU238" s="261" t="s">
        <v>177</v>
      </c>
      <c r="AV238" s="14" t="s">
        <v>85</v>
      </c>
      <c r="AW238" s="14" t="s">
        <v>34</v>
      </c>
      <c r="AX238" s="14" t="s">
        <v>83</v>
      </c>
      <c r="AY238" s="261" t="s">
        <v>176</v>
      </c>
    </row>
    <row r="239" s="2" customFormat="1" ht="24.15" customHeight="1">
      <c r="A239" s="39"/>
      <c r="B239" s="40"/>
      <c r="C239" s="227" t="s">
        <v>669</v>
      </c>
      <c r="D239" s="227" t="s">
        <v>179</v>
      </c>
      <c r="E239" s="228" t="s">
        <v>3294</v>
      </c>
      <c r="F239" s="229" t="s">
        <v>3295</v>
      </c>
      <c r="G239" s="230" t="s">
        <v>182</v>
      </c>
      <c r="H239" s="231">
        <v>1</v>
      </c>
      <c r="I239" s="232"/>
      <c r="J239" s="233">
        <f>ROUND(I239*H239,2)</f>
        <v>0</v>
      </c>
      <c r="K239" s="229" t="s">
        <v>225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324</v>
      </c>
      <c r="AT239" s="238" t="s">
        <v>179</v>
      </c>
      <c r="AU239" s="238" t="s">
        <v>177</v>
      </c>
      <c r="AY239" s="18" t="s">
        <v>176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324</v>
      </c>
      <c r="BM239" s="238" t="s">
        <v>3296</v>
      </c>
    </row>
    <row r="240" s="2" customFormat="1">
      <c r="A240" s="39"/>
      <c r="B240" s="40"/>
      <c r="C240" s="41"/>
      <c r="D240" s="262" t="s">
        <v>194</v>
      </c>
      <c r="E240" s="41"/>
      <c r="F240" s="263" t="s">
        <v>3297</v>
      </c>
      <c r="G240" s="41"/>
      <c r="H240" s="41"/>
      <c r="I240" s="264"/>
      <c r="J240" s="41"/>
      <c r="K240" s="41"/>
      <c r="L240" s="45"/>
      <c r="M240" s="265"/>
      <c r="N240" s="26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194</v>
      </c>
      <c r="AU240" s="18" t="s">
        <v>177</v>
      </c>
    </row>
    <row r="241" s="2" customFormat="1" ht="16.5" customHeight="1">
      <c r="A241" s="39"/>
      <c r="B241" s="40"/>
      <c r="C241" s="289" t="s">
        <v>688</v>
      </c>
      <c r="D241" s="289" t="s">
        <v>547</v>
      </c>
      <c r="E241" s="290" t="s">
        <v>3298</v>
      </c>
      <c r="F241" s="291" t="s">
        <v>3299</v>
      </c>
      <c r="G241" s="292" t="s">
        <v>1528</v>
      </c>
      <c r="H241" s="293">
        <v>1</v>
      </c>
      <c r="I241" s="294"/>
      <c r="J241" s="295">
        <f>ROUND(I241*H241,2)</f>
        <v>0</v>
      </c>
      <c r="K241" s="291" t="s">
        <v>1</v>
      </c>
      <c r="L241" s="296"/>
      <c r="M241" s="297" t="s">
        <v>1</v>
      </c>
      <c r="N241" s="298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1131</v>
      </c>
      <c r="AT241" s="238" t="s">
        <v>547</v>
      </c>
      <c r="AU241" s="238" t="s">
        <v>177</v>
      </c>
      <c r="AY241" s="18" t="s">
        <v>176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1131</v>
      </c>
      <c r="BM241" s="238" t="s">
        <v>3300</v>
      </c>
    </row>
    <row r="242" s="14" customFormat="1">
      <c r="A242" s="14"/>
      <c r="B242" s="251"/>
      <c r="C242" s="252"/>
      <c r="D242" s="242" t="s">
        <v>185</v>
      </c>
      <c r="E242" s="253" t="s">
        <v>1</v>
      </c>
      <c r="F242" s="254" t="s">
        <v>83</v>
      </c>
      <c r="G242" s="252"/>
      <c r="H242" s="255">
        <v>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185</v>
      </c>
      <c r="AU242" s="261" t="s">
        <v>177</v>
      </c>
      <c r="AV242" s="14" t="s">
        <v>85</v>
      </c>
      <c r="AW242" s="14" t="s">
        <v>34</v>
      </c>
      <c r="AX242" s="14" t="s">
        <v>76</v>
      </c>
      <c r="AY242" s="261" t="s">
        <v>176</v>
      </c>
    </row>
    <row r="243" s="2" customFormat="1" ht="24.15" customHeight="1">
      <c r="A243" s="39"/>
      <c r="B243" s="40"/>
      <c r="C243" s="227" t="s">
        <v>695</v>
      </c>
      <c r="D243" s="227" t="s">
        <v>179</v>
      </c>
      <c r="E243" s="228" t="s">
        <v>3301</v>
      </c>
      <c r="F243" s="229" t="s">
        <v>3302</v>
      </c>
      <c r="G243" s="230" t="s">
        <v>182</v>
      </c>
      <c r="H243" s="231">
        <v>1</v>
      </c>
      <c r="I243" s="232"/>
      <c r="J243" s="233">
        <f>ROUND(I243*H243,2)</f>
        <v>0</v>
      </c>
      <c r="K243" s="229" t="s">
        <v>225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567</v>
      </c>
      <c r="AT243" s="238" t="s">
        <v>179</v>
      </c>
      <c r="AU243" s="238" t="s">
        <v>177</v>
      </c>
      <c r="AY243" s="18" t="s">
        <v>176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83</v>
      </c>
      <c r="BK243" s="239">
        <f>ROUND(I243*H243,2)</f>
        <v>0</v>
      </c>
      <c r="BL243" s="18" t="s">
        <v>567</v>
      </c>
      <c r="BM243" s="238" t="s">
        <v>3303</v>
      </c>
    </row>
    <row r="244" s="2" customFormat="1">
      <c r="A244" s="39"/>
      <c r="B244" s="40"/>
      <c r="C244" s="41"/>
      <c r="D244" s="262" t="s">
        <v>194</v>
      </c>
      <c r="E244" s="41"/>
      <c r="F244" s="263" t="s">
        <v>3304</v>
      </c>
      <c r="G244" s="41"/>
      <c r="H244" s="41"/>
      <c r="I244" s="264"/>
      <c r="J244" s="41"/>
      <c r="K244" s="41"/>
      <c r="L244" s="45"/>
      <c r="M244" s="265"/>
      <c r="N244" s="26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194</v>
      </c>
      <c r="AU244" s="18" t="s">
        <v>177</v>
      </c>
    </row>
    <row r="245" s="2" customFormat="1" ht="24.15" customHeight="1">
      <c r="A245" s="39"/>
      <c r="B245" s="40"/>
      <c r="C245" s="289" t="s">
        <v>711</v>
      </c>
      <c r="D245" s="289" t="s">
        <v>547</v>
      </c>
      <c r="E245" s="290" t="s">
        <v>3305</v>
      </c>
      <c r="F245" s="291" t="s">
        <v>3306</v>
      </c>
      <c r="G245" s="292" t="s">
        <v>1528</v>
      </c>
      <c r="H245" s="293">
        <v>1</v>
      </c>
      <c r="I245" s="294"/>
      <c r="J245" s="295">
        <f>ROUND(I245*H245,2)</f>
        <v>0</v>
      </c>
      <c r="K245" s="291" t="s">
        <v>1</v>
      </c>
      <c r="L245" s="296"/>
      <c r="M245" s="297" t="s">
        <v>1</v>
      </c>
      <c r="N245" s="298" t="s">
        <v>41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1131</v>
      </c>
      <c r="AT245" s="238" t="s">
        <v>547</v>
      </c>
      <c r="AU245" s="238" t="s">
        <v>177</v>
      </c>
      <c r="AY245" s="18" t="s">
        <v>176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1131</v>
      </c>
      <c r="BM245" s="238" t="s">
        <v>3307</v>
      </c>
    </row>
    <row r="246" s="14" customFormat="1">
      <c r="A246" s="14"/>
      <c r="B246" s="251"/>
      <c r="C246" s="252"/>
      <c r="D246" s="242" t="s">
        <v>185</v>
      </c>
      <c r="E246" s="253" t="s">
        <v>1</v>
      </c>
      <c r="F246" s="254" t="s">
        <v>83</v>
      </c>
      <c r="G246" s="252"/>
      <c r="H246" s="255">
        <v>1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185</v>
      </c>
      <c r="AU246" s="261" t="s">
        <v>177</v>
      </c>
      <c r="AV246" s="14" t="s">
        <v>85</v>
      </c>
      <c r="AW246" s="14" t="s">
        <v>34</v>
      </c>
      <c r="AX246" s="14" t="s">
        <v>83</v>
      </c>
      <c r="AY246" s="261" t="s">
        <v>176</v>
      </c>
    </row>
    <row r="247" s="2" customFormat="1" ht="33" customHeight="1">
      <c r="A247" s="39"/>
      <c r="B247" s="40"/>
      <c r="C247" s="227" t="s">
        <v>717</v>
      </c>
      <c r="D247" s="227" t="s">
        <v>179</v>
      </c>
      <c r="E247" s="228" t="s">
        <v>3308</v>
      </c>
      <c r="F247" s="229" t="s">
        <v>3309</v>
      </c>
      <c r="G247" s="230" t="s">
        <v>182</v>
      </c>
      <c r="H247" s="231">
        <v>1</v>
      </c>
      <c r="I247" s="232"/>
      <c r="J247" s="233">
        <f>ROUND(I247*H247,2)</f>
        <v>0</v>
      </c>
      <c r="K247" s="229" t="s">
        <v>225</v>
      </c>
      <c r="L247" s="45"/>
      <c r="M247" s="234" t="s">
        <v>1</v>
      </c>
      <c r="N247" s="235" t="s">
        <v>41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324</v>
      </c>
      <c r="AT247" s="238" t="s">
        <v>179</v>
      </c>
      <c r="AU247" s="238" t="s">
        <v>177</v>
      </c>
      <c r="AY247" s="18" t="s">
        <v>176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324</v>
      </c>
      <c r="BM247" s="238" t="s">
        <v>3310</v>
      </c>
    </row>
    <row r="248" s="2" customFormat="1">
      <c r="A248" s="39"/>
      <c r="B248" s="40"/>
      <c r="C248" s="41"/>
      <c r="D248" s="262" t="s">
        <v>194</v>
      </c>
      <c r="E248" s="41"/>
      <c r="F248" s="263" t="s">
        <v>3311</v>
      </c>
      <c r="G248" s="41"/>
      <c r="H248" s="41"/>
      <c r="I248" s="264"/>
      <c r="J248" s="41"/>
      <c r="K248" s="41"/>
      <c r="L248" s="45"/>
      <c r="M248" s="265"/>
      <c r="N248" s="26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194</v>
      </c>
      <c r="AU248" s="18" t="s">
        <v>177</v>
      </c>
    </row>
    <row r="249" s="2" customFormat="1" ht="16.5" customHeight="1">
      <c r="A249" s="39"/>
      <c r="B249" s="40"/>
      <c r="C249" s="289" t="s">
        <v>722</v>
      </c>
      <c r="D249" s="289" t="s">
        <v>547</v>
      </c>
      <c r="E249" s="290" t="s">
        <v>3312</v>
      </c>
      <c r="F249" s="291" t="s">
        <v>3313</v>
      </c>
      <c r="G249" s="292" t="s">
        <v>1528</v>
      </c>
      <c r="H249" s="293">
        <v>30</v>
      </c>
      <c r="I249" s="294"/>
      <c r="J249" s="295">
        <f>ROUND(I249*H249,2)</f>
        <v>0</v>
      </c>
      <c r="K249" s="291" t="s">
        <v>1</v>
      </c>
      <c r="L249" s="296"/>
      <c r="M249" s="297" t="s">
        <v>1</v>
      </c>
      <c r="N249" s="298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1131</v>
      </c>
      <c r="AT249" s="238" t="s">
        <v>547</v>
      </c>
      <c r="AU249" s="238" t="s">
        <v>177</v>
      </c>
      <c r="AY249" s="18" t="s">
        <v>176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1131</v>
      </c>
      <c r="BM249" s="238" t="s">
        <v>3314</v>
      </c>
    </row>
    <row r="250" s="14" customFormat="1">
      <c r="A250" s="14"/>
      <c r="B250" s="251"/>
      <c r="C250" s="252"/>
      <c r="D250" s="242" t="s">
        <v>185</v>
      </c>
      <c r="E250" s="253" t="s">
        <v>1</v>
      </c>
      <c r="F250" s="254" t="s">
        <v>518</v>
      </c>
      <c r="G250" s="252"/>
      <c r="H250" s="255">
        <v>30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1" t="s">
        <v>185</v>
      </c>
      <c r="AU250" s="261" t="s">
        <v>177</v>
      </c>
      <c r="AV250" s="14" t="s">
        <v>85</v>
      </c>
      <c r="AW250" s="14" t="s">
        <v>34</v>
      </c>
      <c r="AX250" s="14" t="s">
        <v>83</v>
      </c>
      <c r="AY250" s="261" t="s">
        <v>176</v>
      </c>
    </row>
    <row r="251" s="2" customFormat="1" ht="24.15" customHeight="1">
      <c r="A251" s="39"/>
      <c r="B251" s="40"/>
      <c r="C251" s="227" t="s">
        <v>729</v>
      </c>
      <c r="D251" s="227" t="s">
        <v>179</v>
      </c>
      <c r="E251" s="228" t="s">
        <v>3315</v>
      </c>
      <c r="F251" s="229" t="s">
        <v>3316</v>
      </c>
      <c r="G251" s="230" t="s">
        <v>182</v>
      </c>
      <c r="H251" s="231">
        <v>30</v>
      </c>
      <c r="I251" s="232"/>
      <c r="J251" s="233">
        <f>ROUND(I251*H251,2)</f>
        <v>0</v>
      </c>
      <c r="K251" s="229" t="s">
        <v>225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324</v>
      </c>
      <c r="AT251" s="238" t="s">
        <v>179</v>
      </c>
      <c r="AU251" s="238" t="s">
        <v>177</v>
      </c>
      <c r="AY251" s="18" t="s">
        <v>176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324</v>
      </c>
      <c r="BM251" s="238" t="s">
        <v>3317</v>
      </c>
    </row>
    <row r="252" s="2" customFormat="1">
      <c r="A252" s="39"/>
      <c r="B252" s="40"/>
      <c r="C252" s="41"/>
      <c r="D252" s="262" t="s">
        <v>194</v>
      </c>
      <c r="E252" s="41"/>
      <c r="F252" s="263" t="s">
        <v>3318</v>
      </c>
      <c r="G252" s="41"/>
      <c r="H252" s="41"/>
      <c r="I252" s="264"/>
      <c r="J252" s="41"/>
      <c r="K252" s="41"/>
      <c r="L252" s="45"/>
      <c r="M252" s="265"/>
      <c r="N252" s="26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194</v>
      </c>
      <c r="AU252" s="18" t="s">
        <v>177</v>
      </c>
    </row>
    <row r="253" s="12" customFormat="1" ht="20.88" customHeight="1">
      <c r="A253" s="12"/>
      <c r="B253" s="211"/>
      <c r="C253" s="212"/>
      <c r="D253" s="213" t="s">
        <v>75</v>
      </c>
      <c r="E253" s="225" t="s">
        <v>3319</v>
      </c>
      <c r="F253" s="225" t="s">
        <v>3320</v>
      </c>
      <c r="G253" s="212"/>
      <c r="H253" s="212"/>
      <c r="I253" s="215"/>
      <c r="J253" s="226">
        <f>BK253</f>
        <v>0</v>
      </c>
      <c r="K253" s="212"/>
      <c r="L253" s="217"/>
      <c r="M253" s="218"/>
      <c r="N253" s="219"/>
      <c r="O253" s="219"/>
      <c r="P253" s="220">
        <f>SUM(P254:P282)</f>
        <v>0</v>
      </c>
      <c r="Q253" s="219"/>
      <c r="R253" s="220">
        <f>SUM(R254:R282)</f>
        <v>0</v>
      </c>
      <c r="S253" s="219"/>
      <c r="T253" s="221">
        <f>SUM(T254:T282)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2" t="s">
        <v>85</v>
      </c>
      <c r="AT253" s="223" t="s">
        <v>75</v>
      </c>
      <c r="AU253" s="223" t="s">
        <v>85</v>
      </c>
      <c r="AY253" s="222" t="s">
        <v>176</v>
      </c>
      <c r="BK253" s="224">
        <f>SUM(BK254:BK282)</f>
        <v>0</v>
      </c>
    </row>
    <row r="254" s="2" customFormat="1" ht="24.15" customHeight="1">
      <c r="A254" s="39"/>
      <c r="B254" s="40"/>
      <c r="C254" s="289" t="s">
        <v>735</v>
      </c>
      <c r="D254" s="289" t="s">
        <v>547</v>
      </c>
      <c r="E254" s="290" t="s">
        <v>3257</v>
      </c>
      <c r="F254" s="291" t="s">
        <v>3258</v>
      </c>
      <c r="G254" s="292" t="s">
        <v>1528</v>
      </c>
      <c r="H254" s="293">
        <v>3</v>
      </c>
      <c r="I254" s="294"/>
      <c r="J254" s="295">
        <f>ROUND(I254*H254,2)</f>
        <v>0</v>
      </c>
      <c r="K254" s="291" t="s">
        <v>1</v>
      </c>
      <c r="L254" s="296"/>
      <c r="M254" s="297" t="s">
        <v>1</v>
      </c>
      <c r="N254" s="298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1131</v>
      </c>
      <c r="AT254" s="238" t="s">
        <v>547</v>
      </c>
      <c r="AU254" s="238" t="s">
        <v>177</v>
      </c>
      <c r="AY254" s="18" t="s">
        <v>176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1131</v>
      </c>
      <c r="BM254" s="238" t="s">
        <v>3321</v>
      </c>
    </row>
    <row r="255" s="14" customFormat="1">
      <c r="A255" s="14"/>
      <c r="B255" s="251"/>
      <c r="C255" s="252"/>
      <c r="D255" s="242" t="s">
        <v>185</v>
      </c>
      <c r="E255" s="253" t="s">
        <v>1</v>
      </c>
      <c r="F255" s="254" t="s">
        <v>177</v>
      </c>
      <c r="G255" s="252"/>
      <c r="H255" s="255">
        <v>3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185</v>
      </c>
      <c r="AU255" s="261" t="s">
        <v>177</v>
      </c>
      <c r="AV255" s="14" t="s">
        <v>85</v>
      </c>
      <c r="AW255" s="14" t="s">
        <v>34</v>
      </c>
      <c r="AX255" s="14" t="s">
        <v>83</v>
      </c>
      <c r="AY255" s="261" t="s">
        <v>176</v>
      </c>
    </row>
    <row r="256" s="2" customFormat="1" ht="24.15" customHeight="1">
      <c r="A256" s="39"/>
      <c r="B256" s="40"/>
      <c r="C256" s="289" t="s">
        <v>740</v>
      </c>
      <c r="D256" s="289" t="s">
        <v>547</v>
      </c>
      <c r="E256" s="290" t="s">
        <v>3260</v>
      </c>
      <c r="F256" s="291" t="s">
        <v>3261</v>
      </c>
      <c r="G256" s="292" t="s">
        <v>1528</v>
      </c>
      <c r="H256" s="293">
        <v>2</v>
      </c>
      <c r="I256" s="294"/>
      <c r="J256" s="295">
        <f>ROUND(I256*H256,2)</f>
        <v>0</v>
      </c>
      <c r="K256" s="291" t="s">
        <v>1</v>
      </c>
      <c r="L256" s="296"/>
      <c r="M256" s="297" t="s">
        <v>1</v>
      </c>
      <c r="N256" s="298" t="s">
        <v>41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1131</v>
      </c>
      <c r="AT256" s="238" t="s">
        <v>547</v>
      </c>
      <c r="AU256" s="238" t="s">
        <v>177</v>
      </c>
      <c r="AY256" s="18" t="s">
        <v>176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83</v>
      </c>
      <c r="BK256" s="239">
        <f>ROUND(I256*H256,2)</f>
        <v>0</v>
      </c>
      <c r="BL256" s="18" t="s">
        <v>1131</v>
      </c>
      <c r="BM256" s="238" t="s">
        <v>3322</v>
      </c>
    </row>
    <row r="257" s="14" customFormat="1">
      <c r="A257" s="14"/>
      <c r="B257" s="251"/>
      <c r="C257" s="252"/>
      <c r="D257" s="242" t="s">
        <v>185</v>
      </c>
      <c r="E257" s="253" t="s">
        <v>1</v>
      </c>
      <c r="F257" s="254" t="s">
        <v>85</v>
      </c>
      <c r="G257" s="252"/>
      <c r="H257" s="255">
        <v>2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185</v>
      </c>
      <c r="AU257" s="261" t="s">
        <v>177</v>
      </c>
      <c r="AV257" s="14" t="s">
        <v>85</v>
      </c>
      <c r="AW257" s="14" t="s">
        <v>34</v>
      </c>
      <c r="AX257" s="14" t="s">
        <v>83</v>
      </c>
      <c r="AY257" s="261" t="s">
        <v>176</v>
      </c>
    </row>
    <row r="258" s="2" customFormat="1" ht="24.15" customHeight="1">
      <c r="A258" s="39"/>
      <c r="B258" s="40"/>
      <c r="C258" s="289" t="s">
        <v>275</v>
      </c>
      <c r="D258" s="289" t="s">
        <v>547</v>
      </c>
      <c r="E258" s="290" t="s">
        <v>3323</v>
      </c>
      <c r="F258" s="291" t="s">
        <v>3324</v>
      </c>
      <c r="G258" s="292" t="s">
        <v>1528</v>
      </c>
      <c r="H258" s="293">
        <v>3</v>
      </c>
      <c r="I258" s="294"/>
      <c r="J258" s="295">
        <f>ROUND(I258*H258,2)</f>
        <v>0</v>
      </c>
      <c r="K258" s="291" t="s">
        <v>1</v>
      </c>
      <c r="L258" s="296"/>
      <c r="M258" s="297" t="s">
        <v>1</v>
      </c>
      <c r="N258" s="298" t="s">
        <v>41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1131</v>
      </c>
      <c r="AT258" s="238" t="s">
        <v>547</v>
      </c>
      <c r="AU258" s="238" t="s">
        <v>177</v>
      </c>
      <c r="AY258" s="18" t="s">
        <v>176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1131</v>
      </c>
      <c r="BM258" s="238" t="s">
        <v>3325</v>
      </c>
    </row>
    <row r="259" s="14" customFormat="1">
      <c r="A259" s="14"/>
      <c r="B259" s="251"/>
      <c r="C259" s="252"/>
      <c r="D259" s="242" t="s">
        <v>185</v>
      </c>
      <c r="E259" s="253" t="s">
        <v>1</v>
      </c>
      <c r="F259" s="254" t="s">
        <v>177</v>
      </c>
      <c r="G259" s="252"/>
      <c r="H259" s="255">
        <v>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185</v>
      </c>
      <c r="AU259" s="261" t="s">
        <v>177</v>
      </c>
      <c r="AV259" s="14" t="s">
        <v>85</v>
      </c>
      <c r="AW259" s="14" t="s">
        <v>34</v>
      </c>
      <c r="AX259" s="14" t="s">
        <v>76</v>
      </c>
      <c r="AY259" s="261" t="s">
        <v>176</v>
      </c>
    </row>
    <row r="260" s="2" customFormat="1" ht="24.15" customHeight="1">
      <c r="A260" s="39"/>
      <c r="B260" s="40"/>
      <c r="C260" s="227" t="s">
        <v>753</v>
      </c>
      <c r="D260" s="227" t="s">
        <v>179</v>
      </c>
      <c r="E260" s="228" t="s">
        <v>3263</v>
      </c>
      <c r="F260" s="229" t="s">
        <v>3264</v>
      </c>
      <c r="G260" s="230" t="s">
        <v>182</v>
      </c>
      <c r="H260" s="231">
        <v>8</v>
      </c>
      <c r="I260" s="232"/>
      <c r="J260" s="233">
        <f>ROUND(I260*H260,2)</f>
        <v>0</v>
      </c>
      <c r="K260" s="229" t="s">
        <v>225</v>
      </c>
      <c r="L260" s="45"/>
      <c r="M260" s="234" t="s">
        <v>1</v>
      </c>
      <c r="N260" s="235" t="s">
        <v>41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324</v>
      </c>
      <c r="AT260" s="238" t="s">
        <v>179</v>
      </c>
      <c r="AU260" s="238" t="s">
        <v>177</v>
      </c>
      <c r="AY260" s="18" t="s">
        <v>176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83</v>
      </c>
      <c r="BK260" s="239">
        <f>ROUND(I260*H260,2)</f>
        <v>0</v>
      </c>
      <c r="BL260" s="18" t="s">
        <v>324</v>
      </c>
      <c r="BM260" s="238" t="s">
        <v>3326</v>
      </c>
    </row>
    <row r="261" s="2" customFormat="1">
      <c r="A261" s="39"/>
      <c r="B261" s="40"/>
      <c r="C261" s="41"/>
      <c r="D261" s="262" t="s">
        <v>194</v>
      </c>
      <c r="E261" s="41"/>
      <c r="F261" s="263" t="s">
        <v>3266</v>
      </c>
      <c r="G261" s="41"/>
      <c r="H261" s="41"/>
      <c r="I261" s="264"/>
      <c r="J261" s="41"/>
      <c r="K261" s="41"/>
      <c r="L261" s="45"/>
      <c r="M261" s="265"/>
      <c r="N261" s="26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194</v>
      </c>
      <c r="AU261" s="18" t="s">
        <v>177</v>
      </c>
    </row>
    <row r="262" s="2" customFormat="1" ht="24.15" customHeight="1">
      <c r="A262" s="39"/>
      <c r="B262" s="40"/>
      <c r="C262" s="289" t="s">
        <v>374</v>
      </c>
      <c r="D262" s="289" t="s">
        <v>547</v>
      </c>
      <c r="E262" s="290" t="s">
        <v>3327</v>
      </c>
      <c r="F262" s="291" t="s">
        <v>3328</v>
      </c>
      <c r="G262" s="292" t="s">
        <v>1528</v>
      </c>
      <c r="H262" s="293">
        <v>1</v>
      </c>
      <c r="I262" s="294"/>
      <c r="J262" s="295">
        <f>ROUND(I262*H262,2)</f>
        <v>0</v>
      </c>
      <c r="K262" s="291" t="s">
        <v>1</v>
      </c>
      <c r="L262" s="296"/>
      <c r="M262" s="297" t="s">
        <v>1</v>
      </c>
      <c r="N262" s="298" t="s">
        <v>41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1131</v>
      </c>
      <c r="AT262" s="238" t="s">
        <v>547</v>
      </c>
      <c r="AU262" s="238" t="s">
        <v>177</v>
      </c>
      <c r="AY262" s="18" t="s">
        <v>176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1131</v>
      </c>
      <c r="BM262" s="238" t="s">
        <v>3329</v>
      </c>
    </row>
    <row r="263" s="2" customFormat="1" ht="24.15" customHeight="1">
      <c r="A263" s="39"/>
      <c r="B263" s="40"/>
      <c r="C263" s="227" t="s">
        <v>567</v>
      </c>
      <c r="D263" s="227" t="s">
        <v>179</v>
      </c>
      <c r="E263" s="228" t="s">
        <v>3270</v>
      </c>
      <c r="F263" s="229" t="s">
        <v>3271</v>
      </c>
      <c r="G263" s="230" t="s">
        <v>182</v>
      </c>
      <c r="H263" s="231">
        <v>1</v>
      </c>
      <c r="I263" s="232"/>
      <c r="J263" s="233">
        <f>ROUND(I263*H263,2)</f>
        <v>0</v>
      </c>
      <c r="K263" s="229" t="s">
        <v>225</v>
      </c>
      <c r="L263" s="45"/>
      <c r="M263" s="234" t="s">
        <v>1</v>
      </c>
      <c r="N263" s="235" t="s">
        <v>41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567</v>
      </c>
      <c r="AT263" s="238" t="s">
        <v>179</v>
      </c>
      <c r="AU263" s="238" t="s">
        <v>177</v>
      </c>
      <c r="AY263" s="18" t="s">
        <v>176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567</v>
      </c>
      <c r="BM263" s="238" t="s">
        <v>3330</v>
      </c>
    </row>
    <row r="264" s="2" customFormat="1">
      <c r="A264" s="39"/>
      <c r="B264" s="40"/>
      <c r="C264" s="41"/>
      <c r="D264" s="262" t="s">
        <v>194</v>
      </c>
      <c r="E264" s="41"/>
      <c r="F264" s="263" t="s">
        <v>3273</v>
      </c>
      <c r="G264" s="41"/>
      <c r="H264" s="41"/>
      <c r="I264" s="264"/>
      <c r="J264" s="41"/>
      <c r="K264" s="41"/>
      <c r="L264" s="45"/>
      <c r="M264" s="265"/>
      <c r="N264" s="26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194</v>
      </c>
      <c r="AU264" s="18" t="s">
        <v>177</v>
      </c>
    </row>
    <row r="265" s="2" customFormat="1" ht="24.15" customHeight="1">
      <c r="A265" s="39"/>
      <c r="B265" s="40"/>
      <c r="C265" s="289" t="s">
        <v>770</v>
      </c>
      <c r="D265" s="289" t="s">
        <v>547</v>
      </c>
      <c r="E265" s="290" t="s">
        <v>3274</v>
      </c>
      <c r="F265" s="291" t="s">
        <v>3275</v>
      </c>
      <c r="G265" s="292" t="s">
        <v>1528</v>
      </c>
      <c r="H265" s="293">
        <v>3</v>
      </c>
      <c r="I265" s="294"/>
      <c r="J265" s="295">
        <f>ROUND(I265*H265,2)</f>
        <v>0</v>
      </c>
      <c r="K265" s="291" t="s">
        <v>1</v>
      </c>
      <c r="L265" s="296"/>
      <c r="M265" s="297" t="s">
        <v>1</v>
      </c>
      <c r="N265" s="298" t="s">
        <v>41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1131</v>
      </c>
      <c r="AT265" s="238" t="s">
        <v>547</v>
      </c>
      <c r="AU265" s="238" t="s">
        <v>177</v>
      </c>
      <c r="AY265" s="18" t="s">
        <v>176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83</v>
      </c>
      <c r="BK265" s="239">
        <f>ROUND(I265*H265,2)</f>
        <v>0</v>
      </c>
      <c r="BL265" s="18" t="s">
        <v>1131</v>
      </c>
      <c r="BM265" s="238" t="s">
        <v>3331</v>
      </c>
    </row>
    <row r="266" s="14" customFormat="1">
      <c r="A266" s="14"/>
      <c r="B266" s="251"/>
      <c r="C266" s="252"/>
      <c r="D266" s="242" t="s">
        <v>185</v>
      </c>
      <c r="E266" s="253" t="s">
        <v>1</v>
      </c>
      <c r="F266" s="254" t="s">
        <v>177</v>
      </c>
      <c r="G266" s="252"/>
      <c r="H266" s="255">
        <v>3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185</v>
      </c>
      <c r="AU266" s="261" t="s">
        <v>177</v>
      </c>
      <c r="AV266" s="14" t="s">
        <v>85</v>
      </c>
      <c r="AW266" s="14" t="s">
        <v>34</v>
      </c>
      <c r="AX266" s="14" t="s">
        <v>76</v>
      </c>
      <c r="AY266" s="261" t="s">
        <v>176</v>
      </c>
    </row>
    <row r="267" s="2" customFormat="1" ht="21.75" customHeight="1">
      <c r="A267" s="39"/>
      <c r="B267" s="40"/>
      <c r="C267" s="227" t="s">
        <v>778</v>
      </c>
      <c r="D267" s="227" t="s">
        <v>179</v>
      </c>
      <c r="E267" s="228" t="s">
        <v>3277</v>
      </c>
      <c r="F267" s="229" t="s">
        <v>3278</v>
      </c>
      <c r="G267" s="230" t="s">
        <v>182</v>
      </c>
      <c r="H267" s="231">
        <v>3</v>
      </c>
      <c r="I267" s="232"/>
      <c r="J267" s="233">
        <f>ROUND(I267*H267,2)</f>
        <v>0</v>
      </c>
      <c r="K267" s="229" t="s">
        <v>225</v>
      </c>
      <c r="L267" s="45"/>
      <c r="M267" s="234" t="s">
        <v>1</v>
      </c>
      <c r="N267" s="235" t="s">
        <v>41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567</v>
      </c>
      <c r="AT267" s="238" t="s">
        <v>179</v>
      </c>
      <c r="AU267" s="238" t="s">
        <v>177</v>
      </c>
      <c r="AY267" s="18" t="s">
        <v>176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83</v>
      </c>
      <c r="BK267" s="239">
        <f>ROUND(I267*H267,2)</f>
        <v>0</v>
      </c>
      <c r="BL267" s="18" t="s">
        <v>567</v>
      </c>
      <c r="BM267" s="238" t="s">
        <v>3332</v>
      </c>
    </row>
    <row r="268" s="2" customFormat="1">
      <c r="A268" s="39"/>
      <c r="B268" s="40"/>
      <c r="C268" s="41"/>
      <c r="D268" s="262" t="s">
        <v>194</v>
      </c>
      <c r="E268" s="41"/>
      <c r="F268" s="263" t="s">
        <v>3280</v>
      </c>
      <c r="G268" s="41"/>
      <c r="H268" s="41"/>
      <c r="I268" s="264"/>
      <c r="J268" s="41"/>
      <c r="K268" s="41"/>
      <c r="L268" s="45"/>
      <c r="M268" s="265"/>
      <c r="N268" s="26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194</v>
      </c>
      <c r="AU268" s="18" t="s">
        <v>177</v>
      </c>
    </row>
    <row r="269" s="2" customFormat="1" ht="37.8" customHeight="1">
      <c r="A269" s="39"/>
      <c r="B269" s="40"/>
      <c r="C269" s="289" t="s">
        <v>785</v>
      </c>
      <c r="D269" s="289" t="s">
        <v>547</v>
      </c>
      <c r="E269" s="290" t="s">
        <v>3281</v>
      </c>
      <c r="F269" s="291" t="s">
        <v>3282</v>
      </c>
      <c r="G269" s="292" t="s">
        <v>1528</v>
      </c>
      <c r="H269" s="293">
        <v>7</v>
      </c>
      <c r="I269" s="294"/>
      <c r="J269" s="295">
        <f>ROUND(I269*H269,2)</f>
        <v>0</v>
      </c>
      <c r="K269" s="291" t="s">
        <v>1</v>
      </c>
      <c r="L269" s="296"/>
      <c r="M269" s="297" t="s">
        <v>1</v>
      </c>
      <c r="N269" s="298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1131</v>
      </c>
      <c r="AT269" s="238" t="s">
        <v>547</v>
      </c>
      <c r="AU269" s="238" t="s">
        <v>177</v>
      </c>
      <c r="AY269" s="18" t="s">
        <v>176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1131</v>
      </c>
      <c r="BM269" s="238" t="s">
        <v>3333</v>
      </c>
    </row>
    <row r="270" s="14" customFormat="1">
      <c r="A270" s="14"/>
      <c r="B270" s="251"/>
      <c r="C270" s="252"/>
      <c r="D270" s="242" t="s">
        <v>185</v>
      </c>
      <c r="E270" s="253" t="s">
        <v>1</v>
      </c>
      <c r="F270" s="254" t="s">
        <v>201</v>
      </c>
      <c r="G270" s="252"/>
      <c r="H270" s="255">
        <v>7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185</v>
      </c>
      <c r="AU270" s="261" t="s">
        <v>177</v>
      </c>
      <c r="AV270" s="14" t="s">
        <v>85</v>
      </c>
      <c r="AW270" s="14" t="s">
        <v>34</v>
      </c>
      <c r="AX270" s="14" t="s">
        <v>83</v>
      </c>
      <c r="AY270" s="261" t="s">
        <v>176</v>
      </c>
    </row>
    <row r="271" s="2" customFormat="1" ht="37.8" customHeight="1">
      <c r="A271" s="39"/>
      <c r="B271" s="40"/>
      <c r="C271" s="289" t="s">
        <v>790</v>
      </c>
      <c r="D271" s="289" t="s">
        <v>547</v>
      </c>
      <c r="E271" s="290" t="s">
        <v>3284</v>
      </c>
      <c r="F271" s="291" t="s">
        <v>3285</v>
      </c>
      <c r="G271" s="292" t="s">
        <v>1528</v>
      </c>
      <c r="H271" s="293">
        <v>16</v>
      </c>
      <c r="I271" s="294"/>
      <c r="J271" s="295">
        <f>ROUND(I271*H271,2)</f>
        <v>0</v>
      </c>
      <c r="K271" s="291" t="s">
        <v>1</v>
      </c>
      <c r="L271" s="296"/>
      <c r="M271" s="297" t="s">
        <v>1</v>
      </c>
      <c r="N271" s="298" t="s">
        <v>41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1131</v>
      </c>
      <c r="AT271" s="238" t="s">
        <v>547</v>
      </c>
      <c r="AU271" s="238" t="s">
        <v>177</v>
      </c>
      <c r="AY271" s="18" t="s">
        <v>176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83</v>
      </c>
      <c r="BK271" s="239">
        <f>ROUND(I271*H271,2)</f>
        <v>0</v>
      </c>
      <c r="BL271" s="18" t="s">
        <v>1131</v>
      </c>
      <c r="BM271" s="238" t="s">
        <v>3334</v>
      </c>
    </row>
    <row r="272" s="14" customFormat="1">
      <c r="A272" s="14"/>
      <c r="B272" s="251"/>
      <c r="C272" s="252"/>
      <c r="D272" s="242" t="s">
        <v>185</v>
      </c>
      <c r="E272" s="253" t="s">
        <v>1</v>
      </c>
      <c r="F272" s="254" t="s">
        <v>324</v>
      </c>
      <c r="G272" s="252"/>
      <c r="H272" s="255">
        <v>16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185</v>
      </c>
      <c r="AU272" s="261" t="s">
        <v>177</v>
      </c>
      <c r="AV272" s="14" t="s">
        <v>85</v>
      </c>
      <c r="AW272" s="14" t="s">
        <v>34</v>
      </c>
      <c r="AX272" s="14" t="s">
        <v>83</v>
      </c>
      <c r="AY272" s="261" t="s">
        <v>176</v>
      </c>
    </row>
    <row r="273" s="2" customFormat="1" ht="24.15" customHeight="1">
      <c r="A273" s="39"/>
      <c r="B273" s="40"/>
      <c r="C273" s="227" t="s">
        <v>797</v>
      </c>
      <c r="D273" s="227" t="s">
        <v>179</v>
      </c>
      <c r="E273" s="228" t="s">
        <v>3287</v>
      </c>
      <c r="F273" s="229" t="s">
        <v>3288</v>
      </c>
      <c r="G273" s="230" t="s">
        <v>182</v>
      </c>
      <c r="H273" s="231">
        <v>23</v>
      </c>
      <c r="I273" s="232"/>
      <c r="J273" s="233">
        <f>ROUND(I273*H273,2)</f>
        <v>0</v>
      </c>
      <c r="K273" s="229" t="s">
        <v>225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324</v>
      </c>
      <c r="AT273" s="238" t="s">
        <v>179</v>
      </c>
      <c r="AU273" s="238" t="s">
        <v>177</v>
      </c>
      <c r="AY273" s="18" t="s">
        <v>176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324</v>
      </c>
      <c r="BM273" s="238" t="s">
        <v>3335</v>
      </c>
    </row>
    <row r="274" s="2" customFormat="1">
      <c r="A274" s="39"/>
      <c r="B274" s="40"/>
      <c r="C274" s="41"/>
      <c r="D274" s="262" t="s">
        <v>194</v>
      </c>
      <c r="E274" s="41"/>
      <c r="F274" s="263" t="s">
        <v>3290</v>
      </c>
      <c r="G274" s="41"/>
      <c r="H274" s="41"/>
      <c r="I274" s="264"/>
      <c r="J274" s="41"/>
      <c r="K274" s="41"/>
      <c r="L274" s="45"/>
      <c r="M274" s="265"/>
      <c r="N274" s="26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194</v>
      </c>
      <c r="AU274" s="18" t="s">
        <v>177</v>
      </c>
    </row>
    <row r="275" s="2" customFormat="1" ht="24.15" customHeight="1">
      <c r="A275" s="39"/>
      <c r="B275" s="40"/>
      <c r="C275" s="289" t="s">
        <v>802</v>
      </c>
      <c r="D275" s="289" t="s">
        <v>547</v>
      </c>
      <c r="E275" s="290" t="s">
        <v>3336</v>
      </c>
      <c r="F275" s="291" t="s">
        <v>3337</v>
      </c>
      <c r="G275" s="292" t="s">
        <v>1528</v>
      </c>
      <c r="H275" s="293">
        <v>1</v>
      </c>
      <c r="I275" s="294"/>
      <c r="J275" s="295">
        <f>ROUND(I275*H275,2)</f>
        <v>0</v>
      </c>
      <c r="K275" s="291" t="s">
        <v>1</v>
      </c>
      <c r="L275" s="296"/>
      <c r="M275" s="297" t="s">
        <v>1</v>
      </c>
      <c r="N275" s="298" t="s">
        <v>41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1131</v>
      </c>
      <c r="AT275" s="238" t="s">
        <v>547</v>
      </c>
      <c r="AU275" s="238" t="s">
        <v>177</v>
      </c>
      <c r="AY275" s="18" t="s">
        <v>176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83</v>
      </c>
      <c r="BK275" s="239">
        <f>ROUND(I275*H275,2)</f>
        <v>0</v>
      </c>
      <c r="BL275" s="18" t="s">
        <v>1131</v>
      </c>
      <c r="BM275" s="238" t="s">
        <v>3338</v>
      </c>
    </row>
    <row r="276" s="14" customFormat="1">
      <c r="A276" s="14"/>
      <c r="B276" s="251"/>
      <c r="C276" s="252"/>
      <c r="D276" s="242" t="s">
        <v>185</v>
      </c>
      <c r="E276" s="253" t="s">
        <v>1</v>
      </c>
      <c r="F276" s="254" t="s">
        <v>83</v>
      </c>
      <c r="G276" s="252"/>
      <c r="H276" s="255">
        <v>1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185</v>
      </c>
      <c r="AU276" s="261" t="s">
        <v>177</v>
      </c>
      <c r="AV276" s="14" t="s">
        <v>85</v>
      </c>
      <c r="AW276" s="14" t="s">
        <v>34</v>
      </c>
      <c r="AX276" s="14" t="s">
        <v>76</v>
      </c>
      <c r="AY276" s="261" t="s">
        <v>176</v>
      </c>
    </row>
    <row r="277" s="2" customFormat="1" ht="24.15" customHeight="1">
      <c r="A277" s="39"/>
      <c r="B277" s="40"/>
      <c r="C277" s="227" t="s">
        <v>807</v>
      </c>
      <c r="D277" s="227" t="s">
        <v>179</v>
      </c>
      <c r="E277" s="228" t="s">
        <v>3339</v>
      </c>
      <c r="F277" s="229" t="s">
        <v>3340</v>
      </c>
      <c r="G277" s="230" t="s">
        <v>182</v>
      </c>
      <c r="H277" s="231">
        <v>1</v>
      </c>
      <c r="I277" s="232"/>
      <c r="J277" s="233">
        <f>ROUND(I277*H277,2)</f>
        <v>0</v>
      </c>
      <c r="K277" s="229" t="s">
        <v>225</v>
      </c>
      <c r="L277" s="45"/>
      <c r="M277" s="234" t="s">
        <v>1</v>
      </c>
      <c r="N277" s="235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324</v>
      </c>
      <c r="AT277" s="238" t="s">
        <v>179</v>
      </c>
      <c r="AU277" s="238" t="s">
        <v>177</v>
      </c>
      <c r="AY277" s="18" t="s">
        <v>176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83</v>
      </c>
      <c r="BK277" s="239">
        <f>ROUND(I277*H277,2)</f>
        <v>0</v>
      </c>
      <c r="BL277" s="18" t="s">
        <v>324</v>
      </c>
      <c r="BM277" s="238" t="s">
        <v>3341</v>
      </c>
    </row>
    <row r="278" s="2" customFormat="1">
      <c r="A278" s="39"/>
      <c r="B278" s="40"/>
      <c r="C278" s="41"/>
      <c r="D278" s="262" t="s">
        <v>194</v>
      </c>
      <c r="E278" s="41"/>
      <c r="F278" s="263" t="s">
        <v>3342</v>
      </c>
      <c r="G278" s="41"/>
      <c r="H278" s="41"/>
      <c r="I278" s="264"/>
      <c r="J278" s="41"/>
      <c r="K278" s="41"/>
      <c r="L278" s="45"/>
      <c r="M278" s="265"/>
      <c r="N278" s="26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194</v>
      </c>
      <c r="AU278" s="18" t="s">
        <v>177</v>
      </c>
    </row>
    <row r="279" s="2" customFormat="1" ht="16.5" customHeight="1">
      <c r="A279" s="39"/>
      <c r="B279" s="40"/>
      <c r="C279" s="289" t="s">
        <v>812</v>
      </c>
      <c r="D279" s="289" t="s">
        <v>547</v>
      </c>
      <c r="E279" s="290" t="s">
        <v>3312</v>
      </c>
      <c r="F279" s="291" t="s">
        <v>3313</v>
      </c>
      <c r="G279" s="292" t="s">
        <v>1528</v>
      </c>
      <c r="H279" s="293">
        <v>61</v>
      </c>
      <c r="I279" s="294"/>
      <c r="J279" s="295">
        <f>ROUND(I279*H279,2)</f>
        <v>0</v>
      </c>
      <c r="K279" s="291" t="s">
        <v>1</v>
      </c>
      <c r="L279" s="296"/>
      <c r="M279" s="297" t="s">
        <v>1</v>
      </c>
      <c r="N279" s="298" t="s">
        <v>41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1131</v>
      </c>
      <c r="AT279" s="238" t="s">
        <v>547</v>
      </c>
      <c r="AU279" s="238" t="s">
        <v>177</v>
      </c>
      <c r="AY279" s="18" t="s">
        <v>176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1131</v>
      </c>
      <c r="BM279" s="238" t="s">
        <v>3343</v>
      </c>
    </row>
    <row r="280" s="14" customFormat="1">
      <c r="A280" s="14"/>
      <c r="B280" s="251"/>
      <c r="C280" s="252"/>
      <c r="D280" s="242" t="s">
        <v>185</v>
      </c>
      <c r="E280" s="253" t="s">
        <v>1</v>
      </c>
      <c r="F280" s="254" t="s">
        <v>275</v>
      </c>
      <c r="G280" s="252"/>
      <c r="H280" s="255">
        <v>61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185</v>
      </c>
      <c r="AU280" s="261" t="s">
        <v>177</v>
      </c>
      <c r="AV280" s="14" t="s">
        <v>85</v>
      </c>
      <c r="AW280" s="14" t="s">
        <v>34</v>
      </c>
      <c r="AX280" s="14" t="s">
        <v>83</v>
      </c>
      <c r="AY280" s="261" t="s">
        <v>176</v>
      </c>
    </row>
    <row r="281" s="2" customFormat="1" ht="24.15" customHeight="1">
      <c r="A281" s="39"/>
      <c r="B281" s="40"/>
      <c r="C281" s="227" t="s">
        <v>817</v>
      </c>
      <c r="D281" s="227" t="s">
        <v>179</v>
      </c>
      <c r="E281" s="228" t="s">
        <v>3315</v>
      </c>
      <c r="F281" s="229" t="s">
        <v>3316</v>
      </c>
      <c r="G281" s="230" t="s">
        <v>182</v>
      </c>
      <c r="H281" s="231">
        <v>61</v>
      </c>
      <c r="I281" s="232"/>
      <c r="J281" s="233">
        <f>ROUND(I281*H281,2)</f>
        <v>0</v>
      </c>
      <c r="K281" s="229" t="s">
        <v>225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324</v>
      </c>
      <c r="AT281" s="238" t="s">
        <v>179</v>
      </c>
      <c r="AU281" s="238" t="s">
        <v>177</v>
      </c>
      <c r="AY281" s="18" t="s">
        <v>176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324</v>
      </c>
      <c r="BM281" s="238" t="s">
        <v>3344</v>
      </c>
    </row>
    <row r="282" s="2" customFormat="1">
      <c r="A282" s="39"/>
      <c r="B282" s="40"/>
      <c r="C282" s="41"/>
      <c r="D282" s="262" t="s">
        <v>194</v>
      </c>
      <c r="E282" s="41"/>
      <c r="F282" s="263" t="s">
        <v>3318</v>
      </c>
      <c r="G282" s="41"/>
      <c r="H282" s="41"/>
      <c r="I282" s="264"/>
      <c r="J282" s="41"/>
      <c r="K282" s="41"/>
      <c r="L282" s="45"/>
      <c r="M282" s="265"/>
      <c r="N282" s="26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194</v>
      </c>
      <c r="AU282" s="18" t="s">
        <v>177</v>
      </c>
    </row>
    <row r="283" s="12" customFormat="1" ht="20.88" customHeight="1">
      <c r="A283" s="12"/>
      <c r="B283" s="211"/>
      <c r="C283" s="212"/>
      <c r="D283" s="213" t="s">
        <v>75</v>
      </c>
      <c r="E283" s="225" t="s">
        <v>3345</v>
      </c>
      <c r="F283" s="225" t="s">
        <v>3346</v>
      </c>
      <c r="G283" s="212"/>
      <c r="H283" s="212"/>
      <c r="I283" s="215"/>
      <c r="J283" s="226">
        <f>BK283</f>
        <v>0</v>
      </c>
      <c r="K283" s="212"/>
      <c r="L283" s="217"/>
      <c r="M283" s="218"/>
      <c r="N283" s="219"/>
      <c r="O283" s="219"/>
      <c r="P283" s="220">
        <f>SUM(P284:P313)</f>
        <v>0</v>
      </c>
      <c r="Q283" s="219"/>
      <c r="R283" s="220">
        <f>SUM(R284:R313)</f>
        <v>0</v>
      </c>
      <c r="S283" s="219"/>
      <c r="T283" s="221">
        <f>SUM(T284:T313)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2" t="s">
        <v>85</v>
      </c>
      <c r="AT283" s="223" t="s">
        <v>75</v>
      </c>
      <c r="AU283" s="223" t="s">
        <v>85</v>
      </c>
      <c r="AY283" s="222" t="s">
        <v>176</v>
      </c>
      <c r="BK283" s="224">
        <f>SUM(BK284:BK313)</f>
        <v>0</v>
      </c>
    </row>
    <row r="284" s="2" customFormat="1" ht="49.05" customHeight="1">
      <c r="A284" s="39"/>
      <c r="B284" s="40"/>
      <c r="C284" s="289" t="s">
        <v>822</v>
      </c>
      <c r="D284" s="289" t="s">
        <v>547</v>
      </c>
      <c r="E284" s="290" t="s">
        <v>3347</v>
      </c>
      <c r="F284" s="291" t="s">
        <v>3348</v>
      </c>
      <c r="G284" s="292" t="s">
        <v>1528</v>
      </c>
      <c r="H284" s="293">
        <v>1</v>
      </c>
      <c r="I284" s="294"/>
      <c r="J284" s="295">
        <f>ROUND(I284*H284,2)</f>
        <v>0</v>
      </c>
      <c r="K284" s="291" t="s">
        <v>1</v>
      </c>
      <c r="L284" s="296"/>
      <c r="M284" s="297" t="s">
        <v>1</v>
      </c>
      <c r="N284" s="298" t="s">
        <v>41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1131</v>
      </c>
      <c r="AT284" s="238" t="s">
        <v>547</v>
      </c>
      <c r="AU284" s="238" t="s">
        <v>177</v>
      </c>
      <c r="AY284" s="18" t="s">
        <v>176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1131</v>
      </c>
      <c r="BM284" s="238" t="s">
        <v>3349</v>
      </c>
    </row>
    <row r="285" s="14" customFormat="1">
      <c r="A285" s="14"/>
      <c r="B285" s="251"/>
      <c r="C285" s="252"/>
      <c r="D285" s="242" t="s">
        <v>185</v>
      </c>
      <c r="E285" s="253" t="s">
        <v>1</v>
      </c>
      <c r="F285" s="254" t="s">
        <v>83</v>
      </c>
      <c r="G285" s="252"/>
      <c r="H285" s="255">
        <v>1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185</v>
      </c>
      <c r="AU285" s="261" t="s">
        <v>177</v>
      </c>
      <c r="AV285" s="14" t="s">
        <v>85</v>
      </c>
      <c r="AW285" s="14" t="s">
        <v>34</v>
      </c>
      <c r="AX285" s="14" t="s">
        <v>76</v>
      </c>
      <c r="AY285" s="261" t="s">
        <v>176</v>
      </c>
    </row>
    <row r="286" s="2" customFormat="1" ht="24.15" customHeight="1">
      <c r="A286" s="39"/>
      <c r="B286" s="40"/>
      <c r="C286" s="227" t="s">
        <v>827</v>
      </c>
      <c r="D286" s="227" t="s">
        <v>179</v>
      </c>
      <c r="E286" s="228" t="s">
        <v>3350</v>
      </c>
      <c r="F286" s="229" t="s">
        <v>3351</v>
      </c>
      <c r="G286" s="230" t="s">
        <v>182</v>
      </c>
      <c r="H286" s="231">
        <v>1</v>
      </c>
      <c r="I286" s="232"/>
      <c r="J286" s="233">
        <f>ROUND(I286*H286,2)</f>
        <v>0</v>
      </c>
      <c r="K286" s="229" t="s">
        <v>225</v>
      </c>
      <c r="L286" s="45"/>
      <c r="M286" s="234" t="s">
        <v>1</v>
      </c>
      <c r="N286" s="235" t="s">
        <v>41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324</v>
      </c>
      <c r="AT286" s="238" t="s">
        <v>179</v>
      </c>
      <c r="AU286" s="238" t="s">
        <v>177</v>
      </c>
      <c r="AY286" s="18" t="s">
        <v>176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83</v>
      </c>
      <c r="BK286" s="239">
        <f>ROUND(I286*H286,2)</f>
        <v>0</v>
      </c>
      <c r="BL286" s="18" t="s">
        <v>324</v>
      </c>
      <c r="BM286" s="238" t="s">
        <v>3352</v>
      </c>
    </row>
    <row r="287" s="2" customFormat="1">
      <c r="A287" s="39"/>
      <c r="B287" s="40"/>
      <c r="C287" s="41"/>
      <c r="D287" s="262" t="s">
        <v>194</v>
      </c>
      <c r="E287" s="41"/>
      <c r="F287" s="263" t="s">
        <v>3353</v>
      </c>
      <c r="G287" s="41"/>
      <c r="H287" s="41"/>
      <c r="I287" s="264"/>
      <c r="J287" s="41"/>
      <c r="K287" s="41"/>
      <c r="L287" s="45"/>
      <c r="M287" s="265"/>
      <c r="N287" s="26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194</v>
      </c>
      <c r="AU287" s="18" t="s">
        <v>177</v>
      </c>
    </row>
    <row r="288" s="2" customFormat="1" ht="24.15" customHeight="1">
      <c r="A288" s="39"/>
      <c r="B288" s="40"/>
      <c r="C288" s="289" t="s">
        <v>832</v>
      </c>
      <c r="D288" s="289" t="s">
        <v>547</v>
      </c>
      <c r="E288" s="290" t="s">
        <v>3354</v>
      </c>
      <c r="F288" s="291" t="s">
        <v>3355</v>
      </c>
      <c r="G288" s="292" t="s">
        <v>1528</v>
      </c>
      <c r="H288" s="293">
        <v>2</v>
      </c>
      <c r="I288" s="294"/>
      <c r="J288" s="295">
        <f>ROUND(I288*H288,2)</f>
        <v>0</v>
      </c>
      <c r="K288" s="291" t="s">
        <v>1</v>
      </c>
      <c r="L288" s="296"/>
      <c r="M288" s="297" t="s">
        <v>1</v>
      </c>
      <c r="N288" s="298" t="s">
        <v>41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1131</v>
      </c>
      <c r="AT288" s="238" t="s">
        <v>547</v>
      </c>
      <c r="AU288" s="238" t="s">
        <v>177</v>
      </c>
      <c r="AY288" s="18" t="s">
        <v>176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83</v>
      </c>
      <c r="BK288" s="239">
        <f>ROUND(I288*H288,2)</f>
        <v>0</v>
      </c>
      <c r="BL288" s="18" t="s">
        <v>1131</v>
      </c>
      <c r="BM288" s="238" t="s">
        <v>3356</v>
      </c>
    </row>
    <row r="289" s="14" customFormat="1">
      <c r="A289" s="14"/>
      <c r="B289" s="251"/>
      <c r="C289" s="252"/>
      <c r="D289" s="242" t="s">
        <v>185</v>
      </c>
      <c r="E289" s="253" t="s">
        <v>1</v>
      </c>
      <c r="F289" s="254" t="s">
        <v>85</v>
      </c>
      <c r="G289" s="252"/>
      <c r="H289" s="255">
        <v>2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185</v>
      </c>
      <c r="AU289" s="261" t="s">
        <v>177</v>
      </c>
      <c r="AV289" s="14" t="s">
        <v>85</v>
      </c>
      <c r="AW289" s="14" t="s">
        <v>34</v>
      </c>
      <c r="AX289" s="14" t="s">
        <v>76</v>
      </c>
      <c r="AY289" s="261" t="s">
        <v>176</v>
      </c>
    </row>
    <row r="290" s="2" customFormat="1" ht="24.15" customHeight="1">
      <c r="A290" s="39"/>
      <c r="B290" s="40"/>
      <c r="C290" s="227" t="s">
        <v>837</v>
      </c>
      <c r="D290" s="227" t="s">
        <v>179</v>
      </c>
      <c r="E290" s="228" t="s">
        <v>3357</v>
      </c>
      <c r="F290" s="229" t="s">
        <v>3358</v>
      </c>
      <c r="G290" s="230" t="s">
        <v>182</v>
      </c>
      <c r="H290" s="231">
        <v>2</v>
      </c>
      <c r="I290" s="232"/>
      <c r="J290" s="233">
        <f>ROUND(I290*H290,2)</f>
        <v>0</v>
      </c>
      <c r="K290" s="229" t="s">
        <v>225</v>
      </c>
      <c r="L290" s="45"/>
      <c r="M290" s="234" t="s">
        <v>1</v>
      </c>
      <c r="N290" s="235" t="s">
        <v>41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324</v>
      </c>
      <c r="AT290" s="238" t="s">
        <v>179</v>
      </c>
      <c r="AU290" s="238" t="s">
        <v>177</v>
      </c>
      <c r="AY290" s="18" t="s">
        <v>176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83</v>
      </c>
      <c r="BK290" s="239">
        <f>ROUND(I290*H290,2)</f>
        <v>0</v>
      </c>
      <c r="BL290" s="18" t="s">
        <v>324</v>
      </c>
      <c r="BM290" s="238" t="s">
        <v>3359</v>
      </c>
    </row>
    <row r="291" s="2" customFormat="1">
      <c r="A291" s="39"/>
      <c r="B291" s="40"/>
      <c r="C291" s="41"/>
      <c r="D291" s="262" t="s">
        <v>194</v>
      </c>
      <c r="E291" s="41"/>
      <c r="F291" s="263" t="s">
        <v>3360</v>
      </c>
      <c r="G291" s="41"/>
      <c r="H291" s="41"/>
      <c r="I291" s="264"/>
      <c r="J291" s="41"/>
      <c r="K291" s="41"/>
      <c r="L291" s="45"/>
      <c r="M291" s="265"/>
      <c r="N291" s="26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194</v>
      </c>
      <c r="AU291" s="18" t="s">
        <v>177</v>
      </c>
    </row>
    <row r="292" s="2" customFormat="1" ht="37.8" customHeight="1">
      <c r="A292" s="39"/>
      <c r="B292" s="40"/>
      <c r="C292" s="289" t="s">
        <v>842</v>
      </c>
      <c r="D292" s="289" t="s">
        <v>547</v>
      </c>
      <c r="E292" s="290" t="s">
        <v>3361</v>
      </c>
      <c r="F292" s="291" t="s">
        <v>3362</v>
      </c>
      <c r="G292" s="292" t="s">
        <v>182</v>
      </c>
      <c r="H292" s="293">
        <v>2</v>
      </c>
      <c r="I292" s="294"/>
      <c r="J292" s="295">
        <f>ROUND(I292*H292,2)</f>
        <v>0</v>
      </c>
      <c r="K292" s="291" t="s">
        <v>1</v>
      </c>
      <c r="L292" s="296"/>
      <c r="M292" s="297" t="s">
        <v>1</v>
      </c>
      <c r="N292" s="298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1801</v>
      </c>
      <c r="AT292" s="238" t="s">
        <v>547</v>
      </c>
      <c r="AU292" s="238" t="s">
        <v>177</v>
      </c>
      <c r="AY292" s="18" t="s">
        <v>176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567</v>
      </c>
      <c r="BM292" s="238" t="s">
        <v>3363</v>
      </c>
    </row>
    <row r="293" s="14" customFormat="1">
      <c r="A293" s="14"/>
      <c r="B293" s="251"/>
      <c r="C293" s="252"/>
      <c r="D293" s="242" t="s">
        <v>185</v>
      </c>
      <c r="E293" s="253" t="s">
        <v>1</v>
      </c>
      <c r="F293" s="254" t="s">
        <v>85</v>
      </c>
      <c r="G293" s="252"/>
      <c r="H293" s="255">
        <v>2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185</v>
      </c>
      <c r="AU293" s="261" t="s">
        <v>177</v>
      </c>
      <c r="AV293" s="14" t="s">
        <v>85</v>
      </c>
      <c r="AW293" s="14" t="s">
        <v>34</v>
      </c>
      <c r="AX293" s="14" t="s">
        <v>76</v>
      </c>
      <c r="AY293" s="261" t="s">
        <v>176</v>
      </c>
    </row>
    <row r="294" s="2" customFormat="1" ht="33" customHeight="1">
      <c r="A294" s="39"/>
      <c r="B294" s="40"/>
      <c r="C294" s="227" t="s">
        <v>847</v>
      </c>
      <c r="D294" s="227" t="s">
        <v>179</v>
      </c>
      <c r="E294" s="228" t="s">
        <v>3364</v>
      </c>
      <c r="F294" s="229" t="s">
        <v>3365</v>
      </c>
      <c r="G294" s="230" t="s">
        <v>182</v>
      </c>
      <c r="H294" s="231">
        <v>2</v>
      </c>
      <c r="I294" s="232"/>
      <c r="J294" s="233">
        <f>ROUND(I294*H294,2)</f>
        <v>0</v>
      </c>
      <c r="K294" s="229" t="s">
        <v>225</v>
      </c>
      <c r="L294" s="45"/>
      <c r="M294" s="234" t="s">
        <v>1</v>
      </c>
      <c r="N294" s="235" t="s">
        <v>41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324</v>
      </c>
      <c r="AT294" s="238" t="s">
        <v>179</v>
      </c>
      <c r="AU294" s="238" t="s">
        <v>177</v>
      </c>
      <c r="AY294" s="18" t="s">
        <v>176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83</v>
      </c>
      <c r="BK294" s="239">
        <f>ROUND(I294*H294,2)</f>
        <v>0</v>
      </c>
      <c r="BL294" s="18" t="s">
        <v>324</v>
      </c>
      <c r="BM294" s="238" t="s">
        <v>3366</v>
      </c>
    </row>
    <row r="295" s="2" customFormat="1">
      <c r="A295" s="39"/>
      <c r="B295" s="40"/>
      <c r="C295" s="41"/>
      <c r="D295" s="262" t="s">
        <v>194</v>
      </c>
      <c r="E295" s="41"/>
      <c r="F295" s="263" t="s">
        <v>3367</v>
      </c>
      <c r="G295" s="41"/>
      <c r="H295" s="41"/>
      <c r="I295" s="264"/>
      <c r="J295" s="41"/>
      <c r="K295" s="41"/>
      <c r="L295" s="45"/>
      <c r="M295" s="265"/>
      <c r="N295" s="26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194</v>
      </c>
      <c r="AU295" s="18" t="s">
        <v>177</v>
      </c>
    </row>
    <row r="296" s="2" customFormat="1" ht="37.8" customHeight="1">
      <c r="A296" s="39"/>
      <c r="B296" s="40"/>
      <c r="C296" s="289" t="s">
        <v>852</v>
      </c>
      <c r="D296" s="289" t="s">
        <v>547</v>
      </c>
      <c r="E296" s="290" t="s">
        <v>3176</v>
      </c>
      <c r="F296" s="291" t="s">
        <v>3177</v>
      </c>
      <c r="G296" s="292" t="s">
        <v>1528</v>
      </c>
      <c r="H296" s="293">
        <v>2</v>
      </c>
      <c r="I296" s="294"/>
      <c r="J296" s="295">
        <f>ROUND(I296*H296,2)</f>
        <v>0</v>
      </c>
      <c r="K296" s="291" t="s">
        <v>1</v>
      </c>
      <c r="L296" s="296"/>
      <c r="M296" s="297" t="s">
        <v>1</v>
      </c>
      <c r="N296" s="298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1131</v>
      </c>
      <c r="AT296" s="238" t="s">
        <v>547</v>
      </c>
      <c r="AU296" s="238" t="s">
        <v>177</v>
      </c>
      <c r="AY296" s="18" t="s">
        <v>176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1131</v>
      </c>
      <c r="BM296" s="238" t="s">
        <v>3368</v>
      </c>
    </row>
    <row r="297" s="14" customFormat="1">
      <c r="A297" s="14"/>
      <c r="B297" s="251"/>
      <c r="C297" s="252"/>
      <c r="D297" s="242" t="s">
        <v>185</v>
      </c>
      <c r="E297" s="253" t="s">
        <v>1</v>
      </c>
      <c r="F297" s="254" t="s">
        <v>85</v>
      </c>
      <c r="G297" s="252"/>
      <c r="H297" s="255">
        <v>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185</v>
      </c>
      <c r="AU297" s="261" t="s">
        <v>177</v>
      </c>
      <c r="AV297" s="14" t="s">
        <v>85</v>
      </c>
      <c r="AW297" s="14" t="s">
        <v>34</v>
      </c>
      <c r="AX297" s="14" t="s">
        <v>76</v>
      </c>
      <c r="AY297" s="261" t="s">
        <v>176</v>
      </c>
    </row>
    <row r="298" s="2" customFormat="1" ht="24.15" customHeight="1">
      <c r="A298" s="39"/>
      <c r="B298" s="40"/>
      <c r="C298" s="227" t="s">
        <v>857</v>
      </c>
      <c r="D298" s="227" t="s">
        <v>179</v>
      </c>
      <c r="E298" s="228" t="s">
        <v>3179</v>
      </c>
      <c r="F298" s="229" t="s">
        <v>3180</v>
      </c>
      <c r="G298" s="230" t="s">
        <v>182</v>
      </c>
      <c r="H298" s="231">
        <v>2</v>
      </c>
      <c r="I298" s="232"/>
      <c r="J298" s="233">
        <f>ROUND(I298*H298,2)</f>
        <v>0</v>
      </c>
      <c r="K298" s="229" t="s">
        <v>225</v>
      </c>
      <c r="L298" s="45"/>
      <c r="M298" s="234" t="s">
        <v>1</v>
      </c>
      <c r="N298" s="235" t="s">
        <v>41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324</v>
      </c>
      <c r="AT298" s="238" t="s">
        <v>179</v>
      </c>
      <c r="AU298" s="238" t="s">
        <v>177</v>
      </c>
      <c r="AY298" s="18" t="s">
        <v>176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83</v>
      </c>
      <c r="BK298" s="239">
        <f>ROUND(I298*H298,2)</f>
        <v>0</v>
      </c>
      <c r="BL298" s="18" t="s">
        <v>324</v>
      </c>
      <c r="BM298" s="238" t="s">
        <v>3369</v>
      </c>
    </row>
    <row r="299" s="2" customFormat="1">
      <c r="A299" s="39"/>
      <c r="B299" s="40"/>
      <c r="C299" s="41"/>
      <c r="D299" s="262" t="s">
        <v>194</v>
      </c>
      <c r="E299" s="41"/>
      <c r="F299" s="263" t="s">
        <v>3182</v>
      </c>
      <c r="G299" s="41"/>
      <c r="H299" s="41"/>
      <c r="I299" s="264"/>
      <c r="J299" s="41"/>
      <c r="K299" s="41"/>
      <c r="L299" s="45"/>
      <c r="M299" s="265"/>
      <c r="N299" s="26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194</v>
      </c>
      <c r="AU299" s="18" t="s">
        <v>177</v>
      </c>
    </row>
    <row r="300" s="2" customFormat="1" ht="37.8" customHeight="1">
      <c r="A300" s="39"/>
      <c r="B300" s="40"/>
      <c r="C300" s="289" t="s">
        <v>862</v>
      </c>
      <c r="D300" s="289" t="s">
        <v>547</v>
      </c>
      <c r="E300" s="290" t="s">
        <v>3370</v>
      </c>
      <c r="F300" s="291" t="s">
        <v>3371</v>
      </c>
      <c r="G300" s="292" t="s">
        <v>1528</v>
      </c>
      <c r="H300" s="293">
        <v>6</v>
      </c>
      <c r="I300" s="294"/>
      <c r="J300" s="295">
        <f>ROUND(I300*H300,2)</f>
        <v>0</v>
      </c>
      <c r="K300" s="291" t="s">
        <v>1</v>
      </c>
      <c r="L300" s="296"/>
      <c r="M300" s="297" t="s">
        <v>1</v>
      </c>
      <c r="N300" s="298" t="s">
        <v>41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1131</v>
      </c>
      <c r="AT300" s="238" t="s">
        <v>547</v>
      </c>
      <c r="AU300" s="238" t="s">
        <v>177</v>
      </c>
      <c r="AY300" s="18" t="s">
        <v>176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83</v>
      </c>
      <c r="BK300" s="239">
        <f>ROUND(I300*H300,2)</f>
        <v>0</v>
      </c>
      <c r="BL300" s="18" t="s">
        <v>1131</v>
      </c>
      <c r="BM300" s="238" t="s">
        <v>3372</v>
      </c>
    </row>
    <row r="301" s="14" customFormat="1">
      <c r="A301" s="14"/>
      <c r="B301" s="251"/>
      <c r="C301" s="252"/>
      <c r="D301" s="242" t="s">
        <v>185</v>
      </c>
      <c r="E301" s="253" t="s">
        <v>1</v>
      </c>
      <c r="F301" s="254" t="s">
        <v>222</v>
      </c>
      <c r="G301" s="252"/>
      <c r="H301" s="255">
        <v>6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185</v>
      </c>
      <c r="AU301" s="261" t="s">
        <v>177</v>
      </c>
      <c r="AV301" s="14" t="s">
        <v>85</v>
      </c>
      <c r="AW301" s="14" t="s">
        <v>34</v>
      </c>
      <c r="AX301" s="14" t="s">
        <v>83</v>
      </c>
      <c r="AY301" s="261" t="s">
        <v>176</v>
      </c>
    </row>
    <row r="302" s="2" customFormat="1" ht="24.15" customHeight="1">
      <c r="A302" s="39"/>
      <c r="B302" s="40"/>
      <c r="C302" s="227" t="s">
        <v>868</v>
      </c>
      <c r="D302" s="227" t="s">
        <v>179</v>
      </c>
      <c r="E302" s="228" t="s">
        <v>3193</v>
      </c>
      <c r="F302" s="229" t="s">
        <v>3194</v>
      </c>
      <c r="G302" s="230" t="s">
        <v>182</v>
      </c>
      <c r="H302" s="231">
        <v>6</v>
      </c>
      <c r="I302" s="232"/>
      <c r="J302" s="233">
        <f>ROUND(I302*H302,2)</f>
        <v>0</v>
      </c>
      <c r="K302" s="229" t="s">
        <v>225</v>
      </c>
      <c r="L302" s="45"/>
      <c r="M302" s="234" t="s">
        <v>1</v>
      </c>
      <c r="N302" s="235" t="s">
        <v>41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567</v>
      </c>
      <c r="AT302" s="238" t="s">
        <v>179</v>
      </c>
      <c r="AU302" s="238" t="s">
        <v>177</v>
      </c>
      <c r="AY302" s="18" t="s">
        <v>176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83</v>
      </c>
      <c r="BK302" s="239">
        <f>ROUND(I302*H302,2)</f>
        <v>0</v>
      </c>
      <c r="BL302" s="18" t="s">
        <v>567</v>
      </c>
      <c r="BM302" s="238" t="s">
        <v>3373</v>
      </c>
    </row>
    <row r="303" s="2" customFormat="1">
      <c r="A303" s="39"/>
      <c r="B303" s="40"/>
      <c r="C303" s="41"/>
      <c r="D303" s="262" t="s">
        <v>194</v>
      </c>
      <c r="E303" s="41"/>
      <c r="F303" s="263" t="s">
        <v>3196</v>
      </c>
      <c r="G303" s="41"/>
      <c r="H303" s="41"/>
      <c r="I303" s="264"/>
      <c r="J303" s="41"/>
      <c r="K303" s="41"/>
      <c r="L303" s="45"/>
      <c r="M303" s="265"/>
      <c r="N303" s="26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194</v>
      </c>
      <c r="AU303" s="18" t="s">
        <v>177</v>
      </c>
    </row>
    <row r="304" s="2" customFormat="1" ht="24.15" customHeight="1">
      <c r="A304" s="39"/>
      <c r="B304" s="40"/>
      <c r="C304" s="289" t="s">
        <v>873</v>
      </c>
      <c r="D304" s="289" t="s">
        <v>547</v>
      </c>
      <c r="E304" s="290" t="s">
        <v>3374</v>
      </c>
      <c r="F304" s="291" t="s">
        <v>3375</v>
      </c>
      <c r="G304" s="292" t="s">
        <v>1528</v>
      </c>
      <c r="H304" s="293">
        <v>2</v>
      </c>
      <c r="I304" s="294"/>
      <c r="J304" s="295">
        <f>ROUND(I304*H304,2)</f>
        <v>0</v>
      </c>
      <c r="K304" s="291" t="s">
        <v>1</v>
      </c>
      <c r="L304" s="296"/>
      <c r="M304" s="297" t="s">
        <v>1</v>
      </c>
      <c r="N304" s="298" t="s">
        <v>41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1131</v>
      </c>
      <c r="AT304" s="238" t="s">
        <v>547</v>
      </c>
      <c r="AU304" s="238" t="s">
        <v>177</v>
      </c>
      <c r="AY304" s="18" t="s">
        <v>176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83</v>
      </c>
      <c r="BK304" s="239">
        <f>ROUND(I304*H304,2)</f>
        <v>0</v>
      </c>
      <c r="BL304" s="18" t="s">
        <v>1131</v>
      </c>
      <c r="BM304" s="238" t="s">
        <v>3376</v>
      </c>
    </row>
    <row r="305" s="14" customFormat="1">
      <c r="A305" s="14"/>
      <c r="B305" s="251"/>
      <c r="C305" s="252"/>
      <c r="D305" s="242" t="s">
        <v>185</v>
      </c>
      <c r="E305" s="253" t="s">
        <v>1</v>
      </c>
      <c r="F305" s="254" t="s">
        <v>85</v>
      </c>
      <c r="G305" s="252"/>
      <c r="H305" s="255">
        <v>2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185</v>
      </c>
      <c r="AU305" s="261" t="s">
        <v>177</v>
      </c>
      <c r="AV305" s="14" t="s">
        <v>85</v>
      </c>
      <c r="AW305" s="14" t="s">
        <v>34</v>
      </c>
      <c r="AX305" s="14" t="s">
        <v>83</v>
      </c>
      <c r="AY305" s="261" t="s">
        <v>176</v>
      </c>
    </row>
    <row r="306" s="2" customFormat="1" ht="21.75" customHeight="1">
      <c r="A306" s="39"/>
      <c r="B306" s="40"/>
      <c r="C306" s="227" t="s">
        <v>878</v>
      </c>
      <c r="D306" s="227" t="s">
        <v>179</v>
      </c>
      <c r="E306" s="228" t="s">
        <v>3377</v>
      </c>
      <c r="F306" s="229" t="s">
        <v>3378</v>
      </c>
      <c r="G306" s="230" t="s">
        <v>182</v>
      </c>
      <c r="H306" s="231">
        <v>2</v>
      </c>
      <c r="I306" s="232"/>
      <c r="J306" s="233">
        <f>ROUND(I306*H306,2)</f>
        <v>0</v>
      </c>
      <c r="K306" s="229" t="s">
        <v>225</v>
      </c>
      <c r="L306" s="45"/>
      <c r="M306" s="234" t="s">
        <v>1</v>
      </c>
      <c r="N306" s="235" t="s">
        <v>41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324</v>
      </c>
      <c r="AT306" s="238" t="s">
        <v>179</v>
      </c>
      <c r="AU306" s="238" t="s">
        <v>177</v>
      </c>
      <c r="AY306" s="18" t="s">
        <v>176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83</v>
      </c>
      <c r="BK306" s="239">
        <f>ROUND(I306*H306,2)</f>
        <v>0</v>
      </c>
      <c r="BL306" s="18" t="s">
        <v>324</v>
      </c>
      <c r="BM306" s="238" t="s">
        <v>3379</v>
      </c>
    </row>
    <row r="307" s="2" customFormat="1">
      <c r="A307" s="39"/>
      <c r="B307" s="40"/>
      <c r="C307" s="41"/>
      <c r="D307" s="262" t="s">
        <v>194</v>
      </c>
      <c r="E307" s="41"/>
      <c r="F307" s="263" t="s">
        <v>3380</v>
      </c>
      <c r="G307" s="41"/>
      <c r="H307" s="41"/>
      <c r="I307" s="264"/>
      <c r="J307" s="41"/>
      <c r="K307" s="41"/>
      <c r="L307" s="45"/>
      <c r="M307" s="265"/>
      <c r="N307" s="26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194</v>
      </c>
      <c r="AU307" s="18" t="s">
        <v>177</v>
      </c>
    </row>
    <row r="308" s="2" customFormat="1" ht="24.15" customHeight="1">
      <c r="A308" s="39"/>
      <c r="B308" s="40"/>
      <c r="C308" s="289" t="s">
        <v>883</v>
      </c>
      <c r="D308" s="289" t="s">
        <v>547</v>
      </c>
      <c r="E308" s="290" t="s">
        <v>3260</v>
      </c>
      <c r="F308" s="291" t="s">
        <v>3261</v>
      </c>
      <c r="G308" s="292" t="s">
        <v>1528</v>
      </c>
      <c r="H308" s="293">
        <v>2</v>
      </c>
      <c r="I308" s="294"/>
      <c r="J308" s="295">
        <f>ROUND(I308*H308,2)</f>
        <v>0</v>
      </c>
      <c r="K308" s="291" t="s">
        <v>1</v>
      </c>
      <c r="L308" s="296"/>
      <c r="M308" s="297" t="s">
        <v>1</v>
      </c>
      <c r="N308" s="298" t="s">
        <v>41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1131</v>
      </c>
      <c r="AT308" s="238" t="s">
        <v>547</v>
      </c>
      <c r="AU308" s="238" t="s">
        <v>177</v>
      </c>
      <c r="AY308" s="18" t="s">
        <v>176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83</v>
      </c>
      <c r="BK308" s="239">
        <f>ROUND(I308*H308,2)</f>
        <v>0</v>
      </c>
      <c r="BL308" s="18" t="s">
        <v>1131</v>
      </c>
      <c r="BM308" s="238" t="s">
        <v>3381</v>
      </c>
    </row>
    <row r="309" s="14" customFormat="1">
      <c r="A309" s="14"/>
      <c r="B309" s="251"/>
      <c r="C309" s="252"/>
      <c r="D309" s="242" t="s">
        <v>185</v>
      </c>
      <c r="E309" s="253" t="s">
        <v>1</v>
      </c>
      <c r="F309" s="254" t="s">
        <v>85</v>
      </c>
      <c r="G309" s="252"/>
      <c r="H309" s="255">
        <v>2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1" t="s">
        <v>185</v>
      </c>
      <c r="AU309" s="261" t="s">
        <v>177</v>
      </c>
      <c r="AV309" s="14" t="s">
        <v>85</v>
      </c>
      <c r="AW309" s="14" t="s">
        <v>34</v>
      </c>
      <c r="AX309" s="14" t="s">
        <v>76</v>
      </c>
      <c r="AY309" s="261" t="s">
        <v>176</v>
      </c>
    </row>
    <row r="310" s="2" customFormat="1" ht="24.15" customHeight="1">
      <c r="A310" s="39"/>
      <c r="B310" s="40"/>
      <c r="C310" s="289" t="s">
        <v>888</v>
      </c>
      <c r="D310" s="289" t="s">
        <v>547</v>
      </c>
      <c r="E310" s="290" t="s">
        <v>3323</v>
      </c>
      <c r="F310" s="291" t="s">
        <v>3324</v>
      </c>
      <c r="G310" s="292" t="s">
        <v>1528</v>
      </c>
      <c r="H310" s="293">
        <v>10</v>
      </c>
      <c r="I310" s="294"/>
      <c r="J310" s="295">
        <f>ROUND(I310*H310,2)</f>
        <v>0</v>
      </c>
      <c r="K310" s="291" t="s">
        <v>1</v>
      </c>
      <c r="L310" s="296"/>
      <c r="M310" s="297" t="s">
        <v>1</v>
      </c>
      <c r="N310" s="298" t="s">
        <v>41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1131</v>
      </c>
      <c r="AT310" s="238" t="s">
        <v>547</v>
      </c>
      <c r="AU310" s="238" t="s">
        <v>177</v>
      </c>
      <c r="AY310" s="18" t="s">
        <v>176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83</v>
      </c>
      <c r="BK310" s="239">
        <f>ROUND(I310*H310,2)</f>
        <v>0</v>
      </c>
      <c r="BL310" s="18" t="s">
        <v>1131</v>
      </c>
      <c r="BM310" s="238" t="s">
        <v>3382</v>
      </c>
    </row>
    <row r="311" s="14" customFormat="1">
      <c r="A311" s="14"/>
      <c r="B311" s="251"/>
      <c r="C311" s="252"/>
      <c r="D311" s="242" t="s">
        <v>185</v>
      </c>
      <c r="E311" s="253" t="s">
        <v>1</v>
      </c>
      <c r="F311" s="254" t="s">
        <v>259</v>
      </c>
      <c r="G311" s="252"/>
      <c r="H311" s="255">
        <v>10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185</v>
      </c>
      <c r="AU311" s="261" t="s">
        <v>177</v>
      </c>
      <c r="AV311" s="14" t="s">
        <v>85</v>
      </c>
      <c r="AW311" s="14" t="s">
        <v>34</v>
      </c>
      <c r="AX311" s="14" t="s">
        <v>76</v>
      </c>
      <c r="AY311" s="261" t="s">
        <v>176</v>
      </c>
    </row>
    <row r="312" s="2" customFormat="1" ht="24.15" customHeight="1">
      <c r="A312" s="39"/>
      <c r="B312" s="40"/>
      <c r="C312" s="227" t="s">
        <v>893</v>
      </c>
      <c r="D312" s="227" t="s">
        <v>179</v>
      </c>
      <c r="E312" s="228" t="s">
        <v>3263</v>
      </c>
      <c r="F312" s="229" t="s">
        <v>3264</v>
      </c>
      <c r="G312" s="230" t="s">
        <v>182</v>
      </c>
      <c r="H312" s="231">
        <v>2</v>
      </c>
      <c r="I312" s="232"/>
      <c r="J312" s="233">
        <f>ROUND(I312*H312,2)</f>
        <v>0</v>
      </c>
      <c r="K312" s="229" t="s">
        <v>225</v>
      </c>
      <c r="L312" s="45"/>
      <c r="M312" s="234" t="s">
        <v>1</v>
      </c>
      <c r="N312" s="235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567</v>
      </c>
      <c r="AT312" s="238" t="s">
        <v>179</v>
      </c>
      <c r="AU312" s="238" t="s">
        <v>177</v>
      </c>
      <c r="AY312" s="18" t="s">
        <v>176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83</v>
      </c>
      <c r="BK312" s="239">
        <f>ROUND(I312*H312,2)</f>
        <v>0</v>
      </c>
      <c r="BL312" s="18" t="s">
        <v>567</v>
      </c>
      <c r="BM312" s="238" t="s">
        <v>3383</v>
      </c>
    </row>
    <row r="313" s="2" customFormat="1">
      <c r="A313" s="39"/>
      <c r="B313" s="40"/>
      <c r="C313" s="41"/>
      <c r="D313" s="262" t="s">
        <v>194</v>
      </c>
      <c r="E313" s="41"/>
      <c r="F313" s="263" t="s">
        <v>3266</v>
      </c>
      <c r="G313" s="41"/>
      <c r="H313" s="41"/>
      <c r="I313" s="264"/>
      <c r="J313" s="41"/>
      <c r="K313" s="41"/>
      <c r="L313" s="45"/>
      <c r="M313" s="265"/>
      <c r="N313" s="26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194</v>
      </c>
      <c r="AU313" s="18" t="s">
        <v>177</v>
      </c>
    </row>
    <row r="314" s="12" customFormat="1" ht="20.88" customHeight="1">
      <c r="A314" s="12"/>
      <c r="B314" s="211"/>
      <c r="C314" s="212"/>
      <c r="D314" s="213" t="s">
        <v>75</v>
      </c>
      <c r="E314" s="225" t="s">
        <v>3384</v>
      </c>
      <c r="F314" s="225" t="s">
        <v>3385</v>
      </c>
      <c r="G314" s="212"/>
      <c r="H314" s="212"/>
      <c r="I314" s="215"/>
      <c r="J314" s="226">
        <f>BK314</f>
        <v>0</v>
      </c>
      <c r="K314" s="212"/>
      <c r="L314" s="217"/>
      <c r="M314" s="218"/>
      <c r="N314" s="219"/>
      <c r="O314" s="219"/>
      <c r="P314" s="220">
        <f>SUM(P315:P317)</f>
        <v>0</v>
      </c>
      <c r="Q314" s="219"/>
      <c r="R314" s="220">
        <f>SUM(R315:R317)</f>
        <v>0</v>
      </c>
      <c r="S314" s="219"/>
      <c r="T314" s="221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2" t="s">
        <v>85</v>
      </c>
      <c r="AT314" s="223" t="s">
        <v>75</v>
      </c>
      <c r="AU314" s="223" t="s">
        <v>85</v>
      </c>
      <c r="AY314" s="222" t="s">
        <v>176</v>
      </c>
      <c r="BK314" s="224">
        <f>SUM(BK315:BK317)</f>
        <v>0</v>
      </c>
    </row>
    <row r="315" s="2" customFormat="1" ht="37.8" customHeight="1">
      <c r="A315" s="39"/>
      <c r="B315" s="40"/>
      <c r="C315" s="289" t="s">
        <v>898</v>
      </c>
      <c r="D315" s="289" t="s">
        <v>547</v>
      </c>
      <c r="E315" s="290" t="s">
        <v>3386</v>
      </c>
      <c r="F315" s="291" t="s">
        <v>3387</v>
      </c>
      <c r="G315" s="292" t="s">
        <v>1528</v>
      </c>
      <c r="H315" s="293">
        <v>3</v>
      </c>
      <c r="I315" s="294"/>
      <c r="J315" s="295">
        <f>ROUND(I315*H315,2)</f>
        <v>0</v>
      </c>
      <c r="K315" s="291" t="s">
        <v>1</v>
      </c>
      <c r="L315" s="296"/>
      <c r="M315" s="297" t="s">
        <v>1</v>
      </c>
      <c r="N315" s="298" t="s">
        <v>41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1131</v>
      </c>
      <c r="AT315" s="238" t="s">
        <v>547</v>
      </c>
      <c r="AU315" s="238" t="s">
        <v>177</v>
      </c>
      <c r="AY315" s="18" t="s">
        <v>176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83</v>
      </c>
      <c r="BK315" s="239">
        <f>ROUND(I315*H315,2)</f>
        <v>0</v>
      </c>
      <c r="BL315" s="18" t="s">
        <v>1131</v>
      </c>
      <c r="BM315" s="238" t="s">
        <v>3388</v>
      </c>
    </row>
    <row r="316" s="2" customFormat="1" ht="24.15" customHeight="1">
      <c r="A316" s="39"/>
      <c r="B316" s="40"/>
      <c r="C316" s="227" t="s">
        <v>903</v>
      </c>
      <c r="D316" s="227" t="s">
        <v>179</v>
      </c>
      <c r="E316" s="228" t="s">
        <v>3193</v>
      </c>
      <c r="F316" s="229" t="s">
        <v>3194</v>
      </c>
      <c r="G316" s="230" t="s">
        <v>182</v>
      </c>
      <c r="H316" s="231">
        <v>3</v>
      </c>
      <c r="I316" s="232"/>
      <c r="J316" s="233">
        <f>ROUND(I316*H316,2)</f>
        <v>0</v>
      </c>
      <c r="K316" s="229" t="s">
        <v>225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567</v>
      </c>
      <c r="AT316" s="238" t="s">
        <v>179</v>
      </c>
      <c r="AU316" s="238" t="s">
        <v>177</v>
      </c>
      <c r="AY316" s="18" t="s">
        <v>176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83</v>
      </c>
      <c r="BK316" s="239">
        <f>ROUND(I316*H316,2)</f>
        <v>0</v>
      </c>
      <c r="BL316" s="18" t="s">
        <v>567</v>
      </c>
      <c r="BM316" s="238" t="s">
        <v>3389</v>
      </c>
    </row>
    <row r="317" s="2" customFormat="1">
      <c r="A317" s="39"/>
      <c r="B317" s="40"/>
      <c r="C317" s="41"/>
      <c r="D317" s="262" t="s">
        <v>194</v>
      </c>
      <c r="E317" s="41"/>
      <c r="F317" s="263" t="s">
        <v>3196</v>
      </c>
      <c r="G317" s="41"/>
      <c r="H317" s="41"/>
      <c r="I317" s="264"/>
      <c r="J317" s="41"/>
      <c r="K317" s="41"/>
      <c r="L317" s="45"/>
      <c r="M317" s="265"/>
      <c r="N317" s="26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194</v>
      </c>
      <c r="AU317" s="18" t="s">
        <v>177</v>
      </c>
    </row>
    <row r="318" s="12" customFormat="1" ht="20.88" customHeight="1">
      <c r="A318" s="12"/>
      <c r="B318" s="211"/>
      <c r="C318" s="212"/>
      <c r="D318" s="213" t="s">
        <v>75</v>
      </c>
      <c r="E318" s="225" t="s">
        <v>3390</v>
      </c>
      <c r="F318" s="225" t="s">
        <v>3391</v>
      </c>
      <c r="G318" s="212"/>
      <c r="H318" s="212"/>
      <c r="I318" s="215"/>
      <c r="J318" s="226">
        <f>BK318</f>
        <v>0</v>
      </c>
      <c r="K318" s="212"/>
      <c r="L318" s="217"/>
      <c r="M318" s="218"/>
      <c r="N318" s="219"/>
      <c r="O318" s="219"/>
      <c r="P318" s="220">
        <f>SUM(P319:P322)</f>
        <v>0</v>
      </c>
      <c r="Q318" s="219"/>
      <c r="R318" s="220">
        <f>SUM(R319:R322)</f>
        <v>0</v>
      </c>
      <c r="S318" s="219"/>
      <c r="T318" s="221">
        <f>SUM(T319:T322)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2" t="s">
        <v>85</v>
      </c>
      <c r="AT318" s="223" t="s">
        <v>75</v>
      </c>
      <c r="AU318" s="223" t="s">
        <v>85</v>
      </c>
      <c r="AY318" s="222" t="s">
        <v>176</v>
      </c>
      <c r="BK318" s="224">
        <f>SUM(BK319:BK322)</f>
        <v>0</v>
      </c>
    </row>
    <row r="319" s="2" customFormat="1" ht="24.15" customHeight="1">
      <c r="A319" s="39"/>
      <c r="B319" s="40"/>
      <c r="C319" s="289" t="s">
        <v>908</v>
      </c>
      <c r="D319" s="289" t="s">
        <v>547</v>
      </c>
      <c r="E319" s="290" t="s">
        <v>3392</v>
      </c>
      <c r="F319" s="291" t="s">
        <v>3393</v>
      </c>
      <c r="G319" s="292" t="s">
        <v>1528</v>
      </c>
      <c r="H319" s="293">
        <v>1</v>
      </c>
      <c r="I319" s="294"/>
      <c r="J319" s="295">
        <f>ROUND(I319*H319,2)</f>
        <v>0</v>
      </c>
      <c r="K319" s="291" t="s">
        <v>1</v>
      </c>
      <c r="L319" s="296"/>
      <c r="M319" s="297" t="s">
        <v>1</v>
      </c>
      <c r="N319" s="298" t="s">
        <v>41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1131</v>
      </c>
      <c r="AT319" s="238" t="s">
        <v>547</v>
      </c>
      <c r="AU319" s="238" t="s">
        <v>177</v>
      </c>
      <c r="AY319" s="18" t="s">
        <v>176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83</v>
      </c>
      <c r="BK319" s="239">
        <f>ROUND(I319*H319,2)</f>
        <v>0</v>
      </c>
      <c r="BL319" s="18" t="s">
        <v>1131</v>
      </c>
      <c r="BM319" s="238" t="s">
        <v>3394</v>
      </c>
    </row>
    <row r="320" s="14" customFormat="1">
      <c r="A320" s="14"/>
      <c r="B320" s="251"/>
      <c r="C320" s="252"/>
      <c r="D320" s="242" t="s">
        <v>185</v>
      </c>
      <c r="E320" s="253" t="s">
        <v>1</v>
      </c>
      <c r="F320" s="254" t="s">
        <v>83</v>
      </c>
      <c r="G320" s="252"/>
      <c r="H320" s="255">
        <v>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185</v>
      </c>
      <c r="AU320" s="261" t="s">
        <v>177</v>
      </c>
      <c r="AV320" s="14" t="s">
        <v>85</v>
      </c>
      <c r="AW320" s="14" t="s">
        <v>34</v>
      </c>
      <c r="AX320" s="14" t="s">
        <v>83</v>
      </c>
      <c r="AY320" s="261" t="s">
        <v>176</v>
      </c>
    </row>
    <row r="321" s="2" customFormat="1" ht="24.15" customHeight="1">
      <c r="A321" s="39"/>
      <c r="B321" s="40"/>
      <c r="C321" s="227" t="s">
        <v>913</v>
      </c>
      <c r="D321" s="227" t="s">
        <v>179</v>
      </c>
      <c r="E321" s="228" t="s">
        <v>3357</v>
      </c>
      <c r="F321" s="229" t="s">
        <v>3358</v>
      </c>
      <c r="G321" s="230" t="s">
        <v>182</v>
      </c>
      <c r="H321" s="231">
        <v>1</v>
      </c>
      <c r="I321" s="232"/>
      <c r="J321" s="233">
        <f>ROUND(I321*H321,2)</f>
        <v>0</v>
      </c>
      <c r="K321" s="229" t="s">
        <v>225</v>
      </c>
      <c r="L321" s="45"/>
      <c r="M321" s="234" t="s">
        <v>1</v>
      </c>
      <c r="N321" s="235" t="s">
        <v>41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324</v>
      </c>
      <c r="AT321" s="238" t="s">
        <v>179</v>
      </c>
      <c r="AU321" s="238" t="s">
        <v>177</v>
      </c>
      <c r="AY321" s="18" t="s">
        <v>176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83</v>
      </c>
      <c r="BK321" s="239">
        <f>ROUND(I321*H321,2)</f>
        <v>0</v>
      </c>
      <c r="BL321" s="18" t="s">
        <v>324</v>
      </c>
      <c r="BM321" s="238" t="s">
        <v>3395</v>
      </c>
    </row>
    <row r="322" s="2" customFormat="1">
      <c r="A322" s="39"/>
      <c r="B322" s="40"/>
      <c r="C322" s="41"/>
      <c r="D322" s="262" t="s">
        <v>194</v>
      </c>
      <c r="E322" s="41"/>
      <c r="F322" s="263" t="s">
        <v>3360</v>
      </c>
      <c r="G322" s="41"/>
      <c r="H322" s="41"/>
      <c r="I322" s="264"/>
      <c r="J322" s="41"/>
      <c r="K322" s="41"/>
      <c r="L322" s="45"/>
      <c r="M322" s="265"/>
      <c r="N322" s="26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194</v>
      </c>
      <c r="AU322" s="18" t="s">
        <v>177</v>
      </c>
    </row>
    <row r="323" s="12" customFormat="1" ht="20.88" customHeight="1">
      <c r="A323" s="12"/>
      <c r="B323" s="211"/>
      <c r="C323" s="212"/>
      <c r="D323" s="213" t="s">
        <v>75</v>
      </c>
      <c r="E323" s="225" t="s">
        <v>3396</v>
      </c>
      <c r="F323" s="225" t="s">
        <v>3397</v>
      </c>
      <c r="G323" s="212"/>
      <c r="H323" s="212"/>
      <c r="I323" s="215"/>
      <c r="J323" s="226">
        <f>BK323</f>
        <v>0</v>
      </c>
      <c r="K323" s="212"/>
      <c r="L323" s="217"/>
      <c r="M323" s="218"/>
      <c r="N323" s="219"/>
      <c r="O323" s="219"/>
      <c r="P323" s="220">
        <f>SUM(P324:P331)</f>
        <v>0</v>
      </c>
      <c r="Q323" s="219"/>
      <c r="R323" s="220">
        <f>SUM(R324:R331)</f>
        <v>0</v>
      </c>
      <c r="S323" s="219"/>
      <c r="T323" s="221">
        <f>SUM(T324:T331)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2" t="s">
        <v>183</v>
      </c>
      <c r="AT323" s="223" t="s">
        <v>75</v>
      </c>
      <c r="AU323" s="223" t="s">
        <v>85</v>
      </c>
      <c r="AY323" s="222" t="s">
        <v>176</v>
      </c>
      <c r="BK323" s="224">
        <f>SUM(BK324:BK331)</f>
        <v>0</v>
      </c>
    </row>
    <row r="324" s="2" customFormat="1" ht="24.15" customHeight="1">
      <c r="A324" s="39"/>
      <c r="B324" s="40"/>
      <c r="C324" s="289" t="s">
        <v>918</v>
      </c>
      <c r="D324" s="289" t="s">
        <v>547</v>
      </c>
      <c r="E324" s="290" t="s">
        <v>3398</v>
      </c>
      <c r="F324" s="291" t="s">
        <v>3399</v>
      </c>
      <c r="G324" s="292" t="s">
        <v>1528</v>
      </c>
      <c r="H324" s="293">
        <v>2</v>
      </c>
      <c r="I324" s="294"/>
      <c r="J324" s="295">
        <f>ROUND(I324*H324,2)</f>
        <v>0</v>
      </c>
      <c r="K324" s="291" t="s">
        <v>1</v>
      </c>
      <c r="L324" s="296"/>
      <c r="M324" s="297" t="s">
        <v>1</v>
      </c>
      <c r="N324" s="298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1131</v>
      </c>
      <c r="AT324" s="238" t="s">
        <v>547</v>
      </c>
      <c r="AU324" s="238" t="s">
        <v>177</v>
      </c>
      <c r="AY324" s="18" t="s">
        <v>176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83</v>
      </c>
      <c r="BK324" s="239">
        <f>ROUND(I324*H324,2)</f>
        <v>0</v>
      </c>
      <c r="BL324" s="18" t="s">
        <v>1131</v>
      </c>
      <c r="BM324" s="238" t="s">
        <v>3400</v>
      </c>
    </row>
    <row r="325" s="14" customFormat="1">
      <c r="A325" s="14"/>
      <c r="B325" s="251"/>
      <c r="C325" s="252"/>
      <c r="D325" s="242" t="s">
        <v>185</v>
      </c>
      <c r="E325" s="253" t="s">
        <v>1</v>
      </c>
      <c r="F325" s="254" t="s">
        <v>85</v>
      </c>
      <c r="G325" s="252"/>
      <c r="H325" s="255">
        <v>2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185</v>
      </c>
      <c r="AU325" s="261" t="s">
        <v>177</v>
      </c>
      <c r="AV325" s="14" t="s">
        <v>85</v>
      </c>
      <c r="AW325" s="14" t="s">
        <v>34</v>
      </c>
      <c r="AX325" s="14" t="s">
        <v>83</v>
      </c>
      <c r="AY325" s="261" t="s">
        <v>176</v>
      </c>
    </row>
    <row r="326" s="2" customFormat="1" ht="24.15" customHeight="1">
      <c r="A326" s="39"/>
      <c r="B326" s="40"/>
      <c r="C326" s="227" t="s">
        <v>923</v>
      </c>
      <c r="D326" s="227" t="s">
        <v>179</v>
      </c>
      <c r="E326" s="228" t="s">
        <v>3350</v>
      </c>
      <c r="F326" s="229" t="s">
        <v>3351</v>
      </c>
      <c r="G326" s="230" t="s">
        <v>182</v>
      </c>
      <c r="H326" s="231">
        <v>2</v>
      </c>
      <c r="I326" s="232"/>
      <c r="J326" s="233">
        <f>ROUND(I326*H326,2)</f>
        <v>0</v>
      </c>
      <c r="K326" s="229" t="s">
        <v>225</v>
      </c>
      <c r="L326" s="45"/>
      <c r="M326" s="234" t="s">
        <v>1</v>
      </c>
      <c r="N326" s="235" t="s">
        <v>41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324</v>
      </c>
      <c r="AT326" s="238" t="s">
        <v>179</v>
      </c>
      <c r="AU326" s="238" t="s">
        <v>177</v>
      </c>
      <c r="AY326" s="18" t="s">
        <v>176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324</v>
      </c>
      <c r="BM326" s="238" t="s">
        <v>3401</v>
      </c>
    </row>
    <row r="327" s="2" customFormat="1">
      <c r="A327" s="39"/>
      <c r="B327" s="40"/>
      <c r="C327" s="41"/>
      <c r="D327" s="262" t="s">
        <v>194</v>
      </c>
      <c r="E327" s="41"/>
      <c r="F327" s="263" t="s">
        <v>3353</v>
      </c>
      <c r="G327" s="41"/>
      <c r="H327" s="41"/>
      <c r="I327" s="264"/>
      <c r="J327" s="41"/>
      <c r="K327" s="41"/>
      <c r="L327" s="45"/>
      <c r="M327" s="265"/>
      <c r="N327" s="26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194</v>
      </c>
      <c r="AU327" s="18" t="s">
        <v>177</v>
      </c>
    </row>
    <row r="328" s="2" customFormat="1" ht="16.5" customHeight="1">
      <c r="A328" s="39"/>
      <c r="B328" s="40"/>
      <c r="C328" s="289" t="s">
        <v>928</v>
      </c>
      <c r="D328" s="289" t="s">
        <v>547</v>
      </c>
      <c r="E328" s="290" t="s">
        <v>3402</v>
      </c>
      <c r="F328" s="291" t="s">
        <v>3403</v>
      </c>
      <c r="G328" s="292" t="s">
        <v>1528</v>
      </c>
      <c r="H328" s="293">
        <v>4</v>
      </c>
      <c r="I328" s="294"/>
      <c r="J328" s="295">
        <f>ROUND(I328*H328,2)</f>
        <v>0</v>
      </c>
      <c r="K328" s="291" t="s">
        <v>1</v>
      </c>
      <c r="L328" s="296"/>
      <c r="M328" s="297" t="s">
        <v>1</v>
      </c>
      <c r="N328" s="298" t="s">
        <v>41</v>
      </c>
      <c r="O328" s="92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1131</v>
      </c>
      <c r="AT328" s="238" t="s">
        <v>547</v>
      </c>
      <c r="AU328" s="238" t="s">
        <v>177</v>
      </c>
      <c r="AY328" s="18" t="s">
        <v>176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83</v>
      </c>
      <c r="BK328" s="239">
        <f>ROUND(I328*H328,2)</f>
        <v>0</v>
      </c>
      <c r="BL328" s="18" t="s">
        <v>1131</v>
      </c>
      <c r="BM328" s="238" t="s">
        <v>3404</v>
      </c>
    </row>
    <row r="329" s="14" customFormat="1">
      <c r="A329" s="14"/>
      <c r="B329" s="251"/>
      <c r="C329" s="252"/>
      <c r="D329" s="242" t="s">
        <v>185</v>
      </c>
      <c r="E329" s="253" t="s">
        <v>1</v>
      </c>
      <c r="F329" s="254" t="s">
        <v>183</v>
      </c>
      <c r="G329" s="252"/>
      <c r="H329" s="255">
        <v>4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185</v>
      </c>
      <c r="AU329" s="261" t="s">
        <v>177</v>
      </c>
      <c r="AV329" s="14" t="s">
        <v>85</v>
      </c>
      <c r="AW329" s="14" t="s">
        <v>34</v>
      </c>
      <c r="AX329" s="14" t="s">
        <v>83</v>
      </c>
      <c r="AY329" s="261" t="s">
        <v>176</v>
      </c>
    </row>
    <row r="330" s="2" customFormat="1" ht="16.5" customHeight="1">
      <c r="A330" s="39"/>
      <c r="B330" s="40"/>
      <c r="C330" s="227" t="s">
        <v>562</v>
      </c>
      <c r="D330" s="227" t="s">
        <v>179</v>
      </c>
      <c r="E330" s="228" t="s">
        <v>3405</v>
      </c>
      <c r="F330" s="229" t="s">
        <v>3406</v>
      </c>
      <c r="G330" s="230" t="s">
        <v>182</v>
      </c>
      <c r="H330" s="231">
        <v>4</v>
      </c>
      <c r="I330" s="232"/>
      <c r="J330" s="233">
        <f>ROUND(I330*H330,2)</f>
        <v>0</v>
      </c>
      <c r="K330" s="229" t="s">
        <v>225</v>
      </c>
      <c r="L330" s="45"/>
      <c r="M330" s="234" t="s">
        <v>1</v>
      </c>
      <c r="N330" s="235" t="s">
        <v>41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324</v>
      </c>
      <c r="AT330" s="238" t="s">
        <v>179</v>
      </c>
      <c r="AU330" s="238" t="s">
        <v>177</v>
      </c>
      <c r="AY330" s="18" t="s">
        <v>176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83</v>
      </c>
      <c r="BK330" s="239">
        <f>ROUND(I330*H330,2)</f>
        <v>0</v>
      </c>
      <c r="BL330" s="18" t="s">
        <v>324</v>
      </c>
      <c r="BM330" s="238" t="s">
        <v>3407</v>
      </c>
    </row>
    <row r="331" s="2" customFormat="1">
      <c r="A331" s="39"/>
      <c r="B331" s="40"/>
      <c r="C331" s="41"/>
      <c r="D331" s="262" t="s">
        <v>194</v>
      </c>
      <c r="E331" s="41"/>
      <c r="F331" s="263" t="s">
        <v>3408</v>
      </c>
      <c r="G331" s="41"/>
      <c r="H331" s="41"/>
      <c r="I331" s="264"/>
      <c r="J331" s="41"/>
      <c r="K331" s="41"/>
      <c r="L331" s="45"/>
      <c r="M331" s="265"/>
      <c r="N331" s="26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194</v>
      </c>
      <c r="AU331" s="18" t="s">
        <v>177</v>
      </c>
    </row>
    <row r="332" s="12" customFormat="1" ht="20.88" customHeight="1">
      <c r="A332" s="12"/>
      <c r="B332" s="211"/>
      <c r="C332" s="212"/>
      <c r="D332" s="213" t="s">
        <v>75</v>
      </c>
      <c r="E332" s="225" t="s">
        <v>3409</v>
      </c>
      <c r="F332" s="225" t="s">
        <v>3410</v>
      </c>
      <c r="G332" s="212"/>
      <c r="H332" s="212"/>
      <c r="I332" s="215"/>
      <c r="J332" s="226">
        <f>BK332</f>
        <v>0</v>
      </c>
      <c r="K332" s="212"/>
      <c r="L332" s="217"/>
      <c r="M332" s="218"/>
      <c r="N332" s="219"/>
      <c r="O332" s="219"/>
      <c r="P332" s="220">
        <f>SUM(P333:P348)</f>
        <v>0</v>
      </c>
      <c r="Q332" s="219"/>
      <c r="R332" s="220">
        <f>SUM(R333:R348)</f>
        <v>0.00792</v>
      </c>
      <c r="S332" s="219"/>
      <c r="T332" s="221">
        <f>SUM(T333:T348)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2" t="s">
        <v>85</v>
      </c>
      <c r="AT332" s="223" t="s">
        <v>75</v>
      </c>
      <c r="AU332" s="223" t="s">
        <v>85</v>
      </c>
      <c r="AY332" s="222" t="s">
        <v>176</v>
      </c>
      <c r="BK332" s="224">
        <f>SUM(BK333:BK348)</f>
        <v>0</v>
      </c>
    </row>
    <row r="333" s="2" customFormat="1" ht="33" customHeight="1">
      <c r="A333" s="39"/>
      <c r="B333" s="40"/>
      <c r="C333" s="289" t="s">
        <v>937</v>
      </c>
      <c r="D333" s="289" t="s">
        <v>547</v>
      </c>
      <c r="E333" s="290" t="s">
        <v>3411</v>
      </c>
      <c r="F333" s="291" t="s">
        <v>3412</v>
      </c>
      <c r="G333" s="292" t="s">
        <v>252</v>
      </c>
      <c r="H333" s="293">
        <v>3</v>
      </c>
      <c r="I333" s="294"/>
      <c r="J333" s="295">
        <f>ROUND(I333*H333,2)</f>
        <v>0</v>
      </c>
      <c r="K333" s="291" t="s">
        <v>1</v>
      </c>
      <c r="L333" s="296"/>
      <c r="M333" s="297" t="s">
        <v>1</v>
      </c>
      <c r="N333" s="298" t="s">
        <v>41</v>
      </c>
      <c r="O333" s="92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1131</v>
      </c>
      <c r="AT333" s="238" t="s">
        <v>547</v>
      </c>
      <c r="AU333" s="238" t="s">
        <v>177</v>
      </c>
      <c r="AY333" s="18" t="s">
        <v>176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83</v>
      </c>
      <c r="BK333" s="239">
        <f>ROUND(I333*H333,2)</f>
        <v>0</v>
      </c>
      <c r="BL333" s="18" t="s">
        <v>1131</v>
      </c>
      <c r="BM333" s="238" t="s">
        <v>3413</v>
      </c>
    </row>
    <row r="334" s="14" customFormat="1">
      <c r="A334" s="14"/>
      <c r="B334" s="251"/>
      <c r="C334" s="252"/>
      <c r="D334" s="242" t="s">
        <v>185</v>
      </c>
      <c r="E334" s="253" t="s">
        <v>1</v>
      </c>
      <c r="F334" s="254" t="s">
        <v>3414</v>
      </c>
      <c r="G334" s="252"/>
      <c r="H334" s="255">
        <v>3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185</v>
      </c>
      <c r="AU334" s="261" t="s">
        <v>177</v>
      </c>
      <c r="AV334" s="14" t="s">
        <v>85</v>
      </c>
      <c r="AW334" s="14" t="s">
        <v>34</v>
      </c>
      <c r="AX334" s="14" t="s">
        <v>83</v>
      </c>
      <c r="AY334" s="261" t="s">
        <v>176</v>
      </c>
    </row>
    <row r="335" s="2" customFormat="1" ht="44.25" customHeight="1">
      <c r="A335" s="39"/>
      <c r="B335" s="40"/>
      <c r="C335" s="227" t="s">
        <v>942</v>
      </c>
      <c r="D335" s="227" t="s">
        <v>179</v>
      </c>
      <c r="E335" s="228" t="s">
        <v>3415</v>
      </c>
      <c r="F335" s="229" t="s">
        <v>3416</v>
      </c>
      <c r="G335" s="230" t="s">
        <v>3417</v>
      </c>
      <c r="H335" s="231">
        <v>3</v>
      </c>
      <c r="I335" s="232"/>
      <c r="J335" s="233">
        <f>ROUND(I335*H335,2)</f>
        <v>0</v>
      </c>
      <c r="K335" s="229" t="s">
        <v>1</v>
      </c>
      <c r="L335" s="45"/>
      <c r="M335" s="234" t="s">
        <v>1</v>
      </c>
      <c r="N335" s="235" t="s">
        <v>41</v>
      </c>
      <c r="O335" s="92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567</v>
      </c>
      <c r="AT335" s="238" t="s">
        <v>179</v>
      </c>
      <c r="AU335" s="238" t="s">
        <v>177</v>
      </c>
      <c r="AY335" s="18" t="s">
        <v>176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83</v>
      </c>
      <c r="BK335" s="239">
        <f>ROUND(I335*H335,2)</f>
        <v>0</v>
      </c>
      <c r="BL335" s="18" t="s">
        <v>567</v>
      </c>
      <c r="BM335" s="238" t="s">
        <v>3418</v>
      </c>
    </row>
    <row r="336" s="2" customFormat="1" ht="33" customHeight="1">
      <c r="A336" s="39"/>
      <c r="B336" s="40"/>
      <c r="C336" s="289" t="s">
        <v>949</v>
      </c>
      <c r="D336" s="289" t="s">
        <v>547</v>
      </c>
      <c r="E336" s="290" t="s">
        <v>3419</v>
      </c>
      <c r="F336" s="291" t="s">
        <v>3420</v>
      </c>
      <c r="G336" s="292" t="s">
        <v>252</v>
      </c>
      <c r="H336" s="293">
        <v>75</v>
      </c>
      <c r="I336" s="294"/>
      <c r="J336" s="295">
        <f>ROUND(I336*H336,2)</f>
        <v>0</v>
      </c>
      <c r="K336" s="291" t="s">
        <v>1</v>
      </c>
      <c r="L336" s="296"/>
      <c r="M336" s="297" t="s">
        <v>1</v>
      </c>
      <c r="N336" s="298" t="s">
        <v>41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1131</v>
      </c>
      <c r="AT336" s="238" t="s">
        <v>547</v>
      </c>
      <c r="AU336" s="238" t="s">
        <v>177</v>
      </c>
      <c r="AY336" s="18" t="s">
        <v>176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83</v>
      </c>
      <c r="BK336" s="239">
        <f>ROUND(I336*H336,2)</f>
        <v>0</v>
      </c>
      <c r="BL336" s="18" t="s">
        <v>1131</v>
      </c>
      <c r="BM336" s="238" t="s">
        <v>3421</v>
      </c>
    </row>
    <row r="337" s="14" customFormat="1">
      <c r="A337" s="14"/>
      <c r="B337" s="251"/>
      <c r="C337" s="252"/>
      <c r="D337" s="242" t="s">
        <v>185</v>
      </c>
      <c r="E337" s="253" t="s">
        <v>1</v>
      </c>
      <c r="F337" s="254" t="s">
        <v>827</v>
      </c>
      <c r="G337" s="252"/>
      <c r="H337" s="255">
        <v>75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185</v>
      </c>
      <c r="AU337" s="261" t="s">
        <v>177</v>
      </c>
      <c r="AV337" s="14" t="s">
        <v>85</v>
      </c>
      <c r="AW337" s="14" t="s">
        <v>34</v>
      </c>
      <c r="AX337" s="14" t="s">
        <v>83</v>
      </c>
      <c r="AY337" s="261" t="s">
        <v>176</v>
      </c>
    </row>
    <row r="338" s="2" customFormat="1" ht="37.8" customHeight="1">
      <c r="A338" s="39"/>
      <c r="B338" s="40"/>
      <c r="C338" s="227" t="s">
        <v>957</v>
      </c>
      <c r="D338" s="227" t="s">
        <v>179</v>
      </c>
      <c r="E338" s="228" t="s">
        <v>3422</v>
      </c>
      <c r="F338" s="229" t="s">
        <v>3423</v>
      </c>
      <c r="G338" s="230" t="s">
        <v>3417</v>
      </c>
      <c r="H338" s="231">
        <v>75</v>
      </c>
      <c r="I338" s="232"/>
      <c r="J338" s="233">
        <f>ROUND(I338*H338,2)</f>
        <v>0</v>
      </c>
      <c r="K338" s="229" t="s">
        <v>1</v>
      </c>
      <c r="L338" s="45"/>
      <c r="M338" s="234" t="s">
        <v>1</v>
      </c>
      <c r="N338" s="235" t="s">
        <v>41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567</v>
      </c>
      <c r="AT338" s="238" t="s">
        <v>179</v>
      </c>
      <c r="AU338" s="238" t="s">
        <v>177</v>
      </c>
      <c r="AY338" s="18" t="s">
        <v>176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83</v>
      </c>
      <c r="BK338" s="239">
        <f>ROUND(I338*H338,2)</f>
        <v>0</v>
      </c>
      <c r="BL338" s="18" t="s">
        <v>567</v>
      </c>
      <c r="BM338" s="238" t="s">
        <v>3424</v>
      </c>
    </row>
    <row r="339" s="2" customFormat="1" ht="37.8" customHeight="1">
      <c r="A339" s="39"/>
      <c r="B339" s="40"/>
      <c r="C339" s="289" t="s">
        <v>963</v>
      </c>
      <c r="D339" s="289" t="s">
        <v>547</v>
      </c>
      <c r="E339" s="290" t="s">
        <v>3425</v>
      </c>
      <c r="F339" s="291" t="s">
        <v>3426</v>
      </c>
      <c r="G339" s="292" t="s">
        <v>252</v>
      </c>
      <c r="H339" s="293">
        <v>33</v>
      </c>
      <c r="I339" s="294"/>
      <c r="J339" s="295">
        <f>ROUND(I339*H339,2)</f>
        <v>0</v>
      </c>
      <c r="K339" s="291" t="s">
        <v>1</v>
      </c>
      <c r="L339" s="296"/>
      <c r="M339" s="297" t="s">
        <v>1</v>
      </c>
      <c r="N339" s="298" t="s">
        <v>41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1131</v>
      </c>
      <c r="AT339" s="238" t="s">
        <v>547</v>
      </c>
      <c r="AU339" s="238" t="s">
        <v>177</v>
      </c>
      <c r="AY339" s="18" t="s">
        <v>176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83</v>
      </c>
      <c r="BK339" s="239">
        <f>ROUND(I339*H339,2)</f>
        <v>0</v>
      </c>
      <c r="BL339" s="18" t="s">
        <v>1131</v>
      </c>
      <c r="BM339" s="238" t="s">
        <v>3427</v>
      </c>
    </row>
    <row r="340" s="14" customFormat="1">
      <c r="A340" s="14"/>
      <c r="B340" s="251"/>
      <c r="C340" s="252"/>
      <c r="D340" s="242" t="s">
        <v>185</v>
      </c>
      <c r="E340" s="253" t="s">
        <v>1</v>
      </c>
      <c r="F340" s="254" t="s">
        <v>546</v>
      </c>
      <c r="G340" s="252"/>
      <c r="H340" s="255">
        <v>33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185</v>
      </c>
      <c r="AU340" s="261" t="s">
        <v>177</v>
      </c>
      <c r="AV340" s="14" t="s">
        <v>85</v>
      </c>
      <c r="AW340" s="14" t="s">
        <v>34</v>
      </c>
      <c r="AX340" s="14" t="s">
        <v>83</v>
      </c>
      <c r="AY340" s="261" t="s">
        <v>176</v>
      </c>
    </row>
    <row r="341" s="2" customFormat="1" ht="37.8" customHeight="1">
      <c r="A341" s="39"/>
      <c r="B341" s="40"/>
      <c r="C341" s="227" t="s">
        <v>970</v>
      </c>
      <c r="D341" s="227" t="s">
        <v>179</v>
      </c>
      <c r="E341" s="228" t="s">
        <v>3428</v>
      </c>
      <c r="F341" s="229" t="s">
        <v>3429</v>
      </c>
      <c r="G341" s="230" t="s">
        <v>3417</v>
      </c>
      <c r="H341" s="231">
        <v>33</v>
      </c>
      <c r="I341" s="232"/>
      <c r="J341" s="233">
        <f>ROUND(I341*H341,2)</f>
        <v>0</v>
      </c>
      <c r="K341" s="229" t="s">
        <v>1</v>
      </c>
      <c r="L341" s="45"/>
      <c r="M341" s="234" t="s">
        <v>1</v>
      </c>
      <c r="N341" s="235" t="s">
        <v>41</v>
      </c>
      <c r="O341" s="92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567</v>
      </c>
      <c r="AT341" s="238" t="s">
        <v>179</v>
      </c>
      <c r="AU341" s="238" t="s">
        <v>177</v>
      </c>
      <c r="AY341" s="18" t="s">
        <v>176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83</v>
      </c>
      <c r="BK341" s="239">
        <f>ROUND(I341*H341,2)</f>
        <v>0</v>
      </c>
      <c r="BL341" s="18" t="s">
        <v>567</v>
      </c>
      <c r="BM341" s="238" t="s">
        <v>3430</v>
      </c>
    </row>
    <row r="342" s="2" customFormat="1" ht="37.8" customHeight="1">
      <c r="A342" s="39"/>
      <c r="B342" s="40"/>
      <c r="C342" s="289" t="s">
        <v>977</v>
      </c>
      <c r="D342" s="289" t="s">
        <v>547</v>
      </c>
      <c r="E342" s="290" t="s">
        <v>3431</v>
      </c>
      <c r="F342" s="291" t="s">
        <v>3432</v>
      </c>
      <c r="G342" s="292" t="s">
        <v>252</v>
      </c>
      <c r="H342" s="293">
        <v>12</v>
      </c>
      <c r="I342" s="294"/>
      <c r="J342" s="295">
        <f>ROUND(I342*H342,2)</f>
        <v>0</v>
      </c>
      <c r="K342" s="291" t="s">
        <v>1</v>
      </c>
      <c r="L342" s="296"/>
      <c r="M342" s="297" t="s">
        <v>1</v>
      </c>
      <c r="N342" s="298" t="s">
        <v>41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1131</v>
      </c>
      <c r="AT342" s="238" t="s">
        <v>547</v>
      </c>
      <c r="AU342" s="238" t="s">
        <v>177</v>
      </c>
      <c r="AY342" s="18" t="s">
        <v>176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83</v>
      </c>
      <c r="BK342" s="239">
        <f>ROUND(I342*H342,2)</f>
        <v>0</v>
      </c>
      <c r="BL342" s="18" t="s">
        <v>1131</v>
      </c>
      <c r="BM342" s="238" t="s">
        <v>3433</v>
      </c>
    </row>
    <row r="343" s="14" customFormat="1">
      <c r="A343" s="14"/>
      <c r="B343" s="251"/>
      <c r="C343" s="252"/>
      <c r="D343" s="242" t="s">
        <v>185</v>
      </c>
      <c r="E343" s="253" t="s">
        <v>1</v>
      </c>
      <c r="F343" s="254" t="s">
        <v>8</v>
      </c>
      <c r="G343" s="252"/>
      <c r="H343" s="255">
        <v>12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1" t="s">
        <v>185</v>
      </c>
      <c r="AU343" s="261" t="s">
        <v>177</v>
      </c>
      <c r="AV343" s="14" t="s">
        <v>85</v>
      </c>
      <c r="AW343" s="14" t="s">
        <v>34</v>
      </c>
      <c r="AX343" s="14" t="s">
        <v>83</v>
      </c>
      <c r="AY343" s="261" t="s">
        <v>176</v>
      </c>
    </row>
    <row r="344" s="2" customFormat="1" ht="37.8" customHeight="1">
      <c r="A344" s="39"/>
      <c r="B344" s="40"/>
      <c r="C344" s="227" t="s">
        <v>982</v>
      </c>
      <c r="D344" s="227" t="s">
        <v>179</v>
      </c>
      <c r="E344" s="228" t="s">
        <v>3434</v>
      </c>
      <c r="F344" s="229" t="s">
        <v>3435</v>
      </c>
      <c r="G344" s="230" t="s">
        <v>3417</v>
      </c>
      <c r="H344" s="231">
        <v>12</v>
      </c>
      <c r="I344" s="232"/>
      <c r="J344" s="233">
        <f>ROUND(I344*H344,2)</f>
        <v>0</v>
      </c>
      <c r="K344" s="229" t="s">
        <v>1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567</v>
      </c>
      <c r="AT344" s="238" t="s">
        <v>179</v>
      </c>
      <c r="AU344" s="238" t="s">
        <v>177</v>
      </c>
      <c r="AY344" s="18" t="s">
        <v>176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567</v>
      </c>
      <c r="BM344" s="238" t="s">
        <v>3436</v>
      </c>
    </row>
    <row r="345" s="2" customFormat="1" ht="16.5" customHeight="1">
      <c r="A345" s="39"/>
      <c r="B345" s="40"/>
      <c r="C345" s="289" t="s">
        <v>988</v>
      </c>
      <c r="D345" s="289" t="s">
        <v>547</v>
      </c>
      <c r="E345" s="290" t="s">
        <v>3437</v>
      </c>
      <c r="F345" s="291" t="s">
        <v>3438</v>
      </c>
      <c r="G345" s="292" t="s">
        <v>182</v>
      </c>
      <c r="H345" s="293">
        <v>88</v>
      </c>
      <c r="I345" s="294"/>
      <c r="J345" s="295">
        <f>ROUND(I345*H345,2)</f>
        <v>0</v>
      </c>
      <c r="K345" s="291" t="s">
        <v>225</v>
      </c>
      <c r="L345" s="296"/>
      <c r="M345" s="297" t="s">
        <v>1</v>
      </c>
      <c r="N345" s="298" t="s">
        <v>41</v>
      </c>
      <c r="O345" s="92"/>
      <c r="P345" s="236">
        <f>O345*H345</f>
        <v>0</v>
      </c>
      <c r="Q345" s="236">
        <v>9.0000000000000006E-05</v>
      </c>
      <c r="R345" s="236">
        <f>Q345*H345</f>
        <v>0.00792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240</v>
      </c>
      <c r="AT345" s="238" t="s">
        <v>547</v>
      </c>
      <c r="AU345" s="238" t="s">
        <v>177</v>
      </c>
      <c r="AY345" s="18" t="s">
        <v>176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83</v>
      </c>
      <c r="BK345" s="239">
        <f>ROUND(I345*H345,2)</f>
        <v>0</v>
      </c>
      <c r="BL345" s="18" t="s">
        <v>183</v>
      </c>
      <c r="BM345" s="238" t="s">
        <v>3439</v>
      </c>
    </row>
    <row r="346" s="14" customFormat="1">
      <c r="A346" s="14"/>
      <c r="B346" s="251"/>
      <c r="C346" s="252"/>
      <c r="D346" s="242" t="s">
        <v>185</v>
      </c>
      <c r="E346" s="253" t="s">
        <v>1</v>
      </c>
      <c r="F346" s="254" t="s">
        <v>3440</v>
      </c>
      <c r="G346" s="252"/>
      <c r="H346" s="255">
        <v>88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185</v>
      </c>
      <c r="AU346" s="261" t="s">
        <v>177</v>
      </c>
      <c r="AV346" s="14" t="s">
        <v>85</v>
      </c>
      <c r="AW346" s="14" t="s">
        <v>34</v>
      </c>
      <c r="AX346" s="14" t="s">
        <v>83</v>
      </c>
      <c r="AY346" s="261" t="s">
        <v>176</v>
      </c>
    </row>
    <row r="347" s="2" customFormat="1" ht="24.15" customHeight="1">
      <c r="A347" s="39"/>
      <c r="B347" s="40"/>
      <c r="C347" s="227" t="s">
        <v>994</v>
      </c>
      <c r="D347" s="227" t="s">
        <v>179</v>
      </c>
      <c r="E347" s="228" t="s">
        <v>3441</v>
      </c>
      <c r="F347" s="229" t="s">
        <v>3442</v>
      </c>
      <c r="G347" s="230" t="s">
        <v>182</v>
      </c>
      <c r="H347" s="231">
        <v>88</v>
      </c>
      <c r="I347" s="232"/>
      <c r="J347" s="233">
        <f>ROUND(I347*H347,2)</f>
        <v>0</v>
      </c>
      <c r="K347" s="229" t="s">
        <v>225</v>
      </c>
      <c r="L347" s="45"/>
      <c r="M347" s="234" t="s">
        <v>1</v>
      </c>
      <c r="N347" s="235" t="s">
        <v>41</v>
      </c>
      <c r="O347" s="92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324</v>
      </c>
      <c r="AT347" s="238" t="s">
        <v>179</v>
      </c>
      <c r="AU347" s="238" t="s">
        <v>177</v>
      </c>
      <c r="AY347" s="18" t="s">
        <v>176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83</v>
      </c>
      <c r="BK347" s="239">
        <f>ROUND(I347*H347,2)</f>
        <v>0</v>
      </c>
      <c r="BL347" s="18" t="s">
        <v>324</v>
      </c>
      <c r="BM347" s="238" t="s">
        <v>3443</v>
      </c>
    </row>
    <row r="348" s="2" customFormat="1">
      <c r="A348" s="39"/>
      <c r="B348" s="40"/>
      <c r="C348" s="41"/>
      <c r="D348" s="262" t="s">
        <v>194</v>
      </c>
      <c r="E348" s="41"/>
      <c r="F348" s="263" t="s">
        <v>3444</v>
      </c>
      <c r="G348" s="41"/>
      <c r="H348" s="41"/>
      <c r="I348" s="264"/>
      <c r="J348" s="41"/>
      <c r="K348" s="41"/>
      <c r="L348" s="45"/>
      <c r="M348" s="265"/>
      <c r="N348" s="266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194</v>
      </c>
      <c r="AU348" s="18" t="s">
        <v>177</v>
      </c>
    </row>
    <row r="349" s="12" customFormat="1" ht="20.88" customHeight="1">
      <c r="A349" s="12"/>
      <c r="B349" s="211"/>
      <c r="C349" s="212"/>
      <c r="D349" s="213" t="s">
        <v>75</v>
      </c>
      <c r="E349" s="225" t="s">
        <v>3445</v>
      </c>
      <c r="F349" s="225" t="s">
        <v>3446</v>
      </c>
      <c r="G349" s="212"/>
      <c r="H349" s="212"/>
      <c r="I349" s="215"/>
      <c r="J349" s="226">
        <f>BK349</f>
        <v>0</v>
      </c>
      <c r="K349" s="212"/>
      <c r="L349" s="217"/>
      <c r="M349" s="218"/>
      <c r="N349" s="219"/>
      <c r="O349" s="219"/>
      <c r="P349" s="220">
        <f>SUM(P350:P431)</f>
        <v>0</v>
      </c>
      <c r="Q349" s="219"/>
      <c r="R349" s="220">
        <f>SUM(R350:R431)</f>
        <v>0.00020000000000000001</v>
      </c>
      <c r="S349" s="219"/>
      <c r="T349" s="221">
        <f>SUM(T350:T431)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2" t="s">
        <v>85</v>
      </c>
      <c r="AT349" s="223" t="s">
        <v>75</v>
      </c>
      <c r="AU349" s="223" t="s">
        <v>85</v>
      </c>
      <c r="AY349" s="222" t="s">
        <v>176</v>
      </c>
      <c r="BK349" s="224">
        <f>SUM(BK350:BK431)</f>
        <v>0</v>
      </c>
    </row>
    <row r="350" s="2" customFormat="1" ht="24.15" customHeight="1">
      <c r="A350" s="39"/>
      <c r="B350" s="40"/>
      <c r="C350" s="289" t="s">
        <v>999</v>
      </c>
      <c r="D350" s="289" t="s">
        <v>547</v>
      </c>
      <c r="E350" s="290" t="s">
        <v>3447</v>
      </c>
      <c r="F350" s="291" t="s">
        <v>3448</v>
      </c>
      <c r="G350" s="292" t="s">
        <v>1528</v>
      </c>
      <c r="H350" s="293">
        <v>12</v>
      </c>
      <c r="I350" s="294"/>
      <c r="J350" s="295">
        <f>ROUND(I350*H350,2)</f>
        <v>0</v>
      </c>
      <c r="K350" s="291" t="s">
        <v>1</v>
      </c>
      <c r="L350" s="296"/>
      <c r="M350" s="297" t="s">
        <v>1</v>
      </c>
      <c r="N350" s="298" t="s">
        <v>41</v>
      </c>
      <c r="O350" s="92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1131</v>
      </c>
      <c r="AT350" s="238" t="s">
        <v>547</v>
      </c>
      <c r="AU350" s="238" t="s">
        <v>177</v>
      </c>
      <c r="AY350" s="18" t="s">
        <v>176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83</v>
      </c>
      <c r="BK350" s="239">
        <f>ROUND(I350*H350,2)</f>
        <v>0</v>
      </c>
      <c r="BL350" s="18" t="s">
        <v>1131</v>
      </c>
      <c r="BM350" s="238" t="s">
        <v>3449</v>
      </c>
    </row>
    <row r="351" s="14" customFormat="1">
      <c r="A351" s="14"/>
      <c r="B351" s="251"/>
      <c r="C351" s="252"/>
      <c r="D351" s="242" t="s">
        <v>185</v>
      </c>
      <c r="E351" s="253" t="s">
        <v>1</v>
      </c>
      <c r="F351" s="254" t="s">
        <v>3450</v>
      </c>
      <c r="G351" s="252"/>
      <c r="H351" s="255">
        <v>12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185</v>
      </c>
      <c r="AU351" s="261" t="s">
        <v>177</v>
      </c>
      <c r="AV351" s="14" t="s">
        <v>85</v>
      </c>
      <c r="AW351" s="14" t="s">
        <v>34</v>
      </c>
      <c r="AX351" s="14" t="s">
        <v>83</v>
      </c>
      <c r="AY351" s="261" t="s">
        <v>176</v>
      </c>
    </row>
    <row r="352" s="2" customFormat="1" ht="24.15" customHeight="1">
      <c r="A352" s="39"/>
      <c r="B352" s="40"/>
      <c r="C352" s="289" t="s">
        <v>1005</v>
      </c>
      <c r="D352" s="289" t="s">
        <v>547</v>
      </c>
      <c r="E352" s="290" t="s">
        <v>3451</v>
      </c>
      <c r="F352" s="291" t="s">
        <v>3452</v>
      </c>
      <c r="G352" s="292" t="s">
        <v>1528</v>
      </c>
      <c r="H352" s="293">
        <v>12</v>
      </c>
      <c r="I352" s="294"/>
      <c r="J352" s="295">
        <f>ROUND(I352*H352,2)</f>
        <v>0</v>
      </c>
      <c r="K352" s="291" t="s">
        <v>1</v>
      </c>
      <c r="L352" s="296"/>
      <c r="M352" s="297" t="s">
        <v>1</v>
      </c>
      <c r="N352" s="298" t="s">
        <v>41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1131</v>
      </c>
      <c r="AT352" s="238" t="s">
        <v>547</v>
      </c>
      <c r="AU352" s="238" t="s">
        <v>177</v>
      </c>
      <c r="AY352" s="18" t="s">
        <v>176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83</v>
      </c>
      <c r="BK352" s="239">
        <f>ROUND(I352*H352,2)</f>
        <v>0</v>
      </c>
      <c r="BL352" s="18" t="s">
        <v>1131</v>
      </c>
      <c r="BM352" s="238" t="s">
        <v>3453</v>
      </c>
    </row>
    <row r="353" s="2" customFormat="1" ht="33" customHeight="1">
      <c r="A353" s="39"/>
      <c r="B353" s="40"/>
      <c r="C353" s="289" t="s">
        <v>1011</v>
      </c>
      <c r="D353" s="289" t="s">
        <v>547</v>
      </c>
      <c r="E353" s="290" t="s">
        <v>3454</v>
      </c>
      <c r="F353" s="291" t="s">
        <v>3455</v>
      </c>
      <c r="G353" s="292" t="s">
        <v>1528</v>
      </c>
      <c r="H353" s="293">
        <v>12</v>
      </c>
      <c r="I353" s="294"/>
      <c r="J353" s="295">
        <f>ROUND(I353*H353,2)</f>
        <v>0</v>
      </c>
      <c r="K353" s="291" t="s">
        <v>1</v>
      </c>
      <c r="L353" s="296"/>
      <c r="M353" s="297" t="s">
        <v>1</v>
      </c>
      <c r="N353" s="298" t="s">
        <v>41</v>
      </c>
      <c r="O353" s="92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1131</v>
      </c>
      <c r="AT353" s="238" t="s">
        <v>547</v>
      </c>
      <c r="AU353" s="238" t="s">
        <v>177</v>
      </c>
      <c r="AY353" s="18" t="s">
        <v>176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83</v>
      </c>
      <c r="BK353" s="239">
        <f>ROUND(I353*H353,2)</f>
        <v>0</v>
      </c>
      <c r="BL353" s="18" t="s">
        <v>1131</v>
      </c>
      <c r="BM353" s="238" t="s">
        <v>3456</v>
      </c>
    </row>
    <row r="354" s="2" customFormat="1" ht="24.15" customHeight="1">
      <c r="A354" s="39"/>
      <c r="B354" s="40"/>
      <c r="C354" s="227" t="s">
        <v>1017</v>
      </c>
      <c r="D354" s="227" t="s">
        <v>179</v>
      </c>
      <c r="E354" s="228" t="s">
        <v>3457</v>
      </c>
      <c r="F354" s="229" t="s">
        <v>3458</v>
      </c>
      <c r="G354" s="230" t="s">
        <v>182</v>
      </c>
      <c r="H354" s="231">
        <v>12</v>
      </c>
      <c r="I354" s="232"/>
      <c r="J354" s="233">
        <f>ROUND(I354*H354,2)</f>
        <v>0</v>
      </c>
      <c r="K354" s="229" t="s">
        <v>225</v>
      </c>
      <c r="L354" s="45"/>
      <c r="M354" s="234" t="s">
        <v>1</v>
      </c>
      <c r="N354" s="235" t="s">
        <v>41</v>
      </c>
      <c r="O354" s="92"/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324</v>
      </c>
      <c r="AT354" s="238" t="s">
        <v>179</v>
      </c>
      <c r="AU354" s="238" t="s">
        <v>177</v>
      </c>
      <c r="AY354" s="18" t="s">
        <v>176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83</v>
      </c>
      <c r="BK354" s="239">
        <f>ROUND(I354*H354,2)</f>
        <v>0</v>
      </c>
      <c r="BL354" s="18" t="s">
        <v>324</v>
      </c>
      <c r="BM354" s="238" t="s">
        <v>3459</v>
      </c>
    </row>
    <row r="355" s="2" customFormat="1">
      <c r="A355" s="39"/>
      <c r="B355" s="40"/>
      <c r="C355" s="41"/>
      <c r="D355" s="262" t="s">
        <v>194</v>
      </c>
      <c r="E355" s="41"/>
      <c r="F355" s="263" t="s">
        <v>3460</v>
      </c>
      <c r="G355" s="41"/>
      <c r="H355" s="41"/>
      <c r="I355" s="264"/>
      <c r="J355" s="41"/>
      <c r="K355" s="41"/>
      <c r="L355" s="45"/>
      <c r="M355" s="265"/>
      <c r="N355" s="26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194</v>
      </c>
      <c r="AU355" s="18" t="s">
        <v>177</v>
      </c>
    </row>
    <row r="356" s="2" customFormat="1" ht="16.5" customHeight="1">
      <c r="A356" s="39"/>
      <c r="B356" s="40"/>
      <c r="C356" s="289" t="s">
        <v>1022</v>
      </c>
      <c r="D356" s="289" t="s">
        <v>547</v>
      </c>
      <c r="E356" s="290" t="s">
        <v>3461</v>
      </c>
      <c r="F356" s="291" t="s">
        <v>3462</v>
      </c>
      <c r="G356" s="292" t="s">
        <v>1528</v>
      </c>
      <c r="H356" s="293">
        <v>2</v>
      </c>
      <c r="I356" s="294"/>
      <c r="J356" s="295">
        <f>ROUND(I356*H356,2)</f>
        <v>0</v>
      </c>
      <c r="K356" s="291" t="s">
        <v>1</v>
      </c>
      <c r="L356" s="296"/>
      <c r="M356" s="297" t="s">
        <v>1</v>
      </c>
      <c r="N356" s="298" t="s">
        <v>41</v>
      </c>
      <c r="O356" s="92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1131</v>
      </c>
      <c r="AT356" s="238" t="s">
        <v>547</v>
      </c>
      <c r="AU356" s="238" t="s">
        <v>177</v>
      </c>
      <c r="AY356" s="18" t="s">
        <v>176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83</v>
      </c>
      <c r="BK356" s="239">
        <f>ROUND(I356*H356,2)</f>
        <v>0</v>
      </c>
      <c r="BL356" s="18" t="s">
        <v>1131</v>
      </c>
      <c r="BM356" s="238" t="s">
        <v>3463</v>
      </c>
    </row>
    <row r="357" s="14" customFormat="1">
      <c r="A357" s="14"/>
      <c r="B357" s="251"/>
      <c r="C357" s="252"/>
      <c r="D357" s="242" t="s">
        <v>185</v>
      </c>
      <c r="E357" s="253" t="s">
        <v>1</v>
      </c>
      <c r="F357" s="254" t="s">
        <v>3464</v>
      </c>
      <c r="G357" s="252"/>
      <c r="H357" s="255">
        <v>2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185</v>
      </c>
      <c r="AU357" s="261" t="s">
        <v>177</v>
      </c>
      <c r="AV357" s="14" t="s">
        <v>85</v>
      </c>
      <c r="AW357" s="14" t="s">
        <v>34</v>
      </c>
      <c r="AX357" s="14" t="s">
        <v>83</v>
      </c>
      <c r="AY357" s="261" t="s">
        <v>176</v>
      </c>
    </row>
    <row r="358" s="2" customFormat="1" ht="24.15" customHeight="1">
      <c r="A358" s="39"/>
      <c r="B358" s="40"/>
      <c r="C358" s="289" t="s">
        <v>1027</v>
      </c>
      <c r="D358" s="289" t="s">
        <v>547</v>
      </c>
      <c r="E358" s="290" t="s">
        <v>3451</v>
      </c>
      <c r="F358" s="291" t="s">
        <v>3452</v>
      </c>
      <c r="G358" s="292" t="s">
        <v>1528</v>
      </c>
      <c r="H358" s="293">
        <v>2</v>
      </c>
      <c r="I358" s="294"/>
      <c r="J358" s="295">
        <f>ROUND(I358*H358,2)</f>
        <v>0</v>
      </c>
      <c r="K358" s="291" t="s">
        <v>1</v>
      </c>
      <c r="L358" s="296"/>
      <c r="M358" s="297" t="s">
        <v>1</v>
      </c>
      <c r="N358" s="298" t="s">
        <v>41</v>
      </c>
      <c r="O358" s="92"/>
      <c r="P358" s="236">
        <f>O358*H358</f>
        <v>0</v>
      </c>
      <c r="Q358" s="236">
        <v>0</v>
      </c>
      <c r="R358" s="236">
        <f>Q358*H358</f>
        <v>0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1131</v>
      </c>
      <c r="AT358" s="238" t="s">
        <v>547</v>
      </c>
      <c r="AU358" s="238" t="s">
        <v>177</v>
      </c>
      <c r="AY358" s="18" t="s">
        <v>176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83</v>
      </c>
      <c r="BK358" s="239">
        <f>ROUND(I358*H358,2)</f>
        <v>0</v>
      </c>
      <c r="BL358" s="18" t="s">
        <v>1131</v>
      </c>
      <c r="BM358" s="238" t="s">
        <v>3465</v>
      </c>
    </row>
    <row r="359" s="2" customFormat="1" ht="33" customHeight="1">
      <c r="A359" s="39"/>
      <c r="B359" s="40"/>
      <c r="C359" s="289" t="s">
        <v>1032</v>
      </c>
      <c r="D359" s="289" t="s">
        <v>547</v>
      </c>
      <c r="E359" s="290" t="s">
        <v>3454</v>
      </c>
      <c r="F359" s="291" t="s">
        <v>3455</v>
      </c>
      <c r="G359" s="292" t="s">
        <v>1528</v>
      </c>
      <c r="H359" s="293">
        <v>2</v>
      </c>
      <c r="I359" s="294"/>
      <c r="J359" s="295">
        <f>ROUND(I359*H359,2)</f>
        <v>0</v>
      </c>
      <c r="K359" s="291" t="s">
        <v>1</v>
      </c>
      <c r="L359" s="296"/>
      <c r="M359" s="297" t="s">
        <v>1</v>
      </c>
      <c r="N359" s="298" t="s">
        <v>41</v>
      </c>
      <c r="O359" s="92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1131</v>
      </c>
      <c r="AT359" s="238" t="s">
        <v>547</v>
      </c>
      <c r="AU359" s="238" t="s">
        <v>177</v>
      </c>
      <c r="AY359" s="18" t="s">
        <v>176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83</v>
      </c>
      <c r="BK359" s="239">
        <f>ROUND(I359*H359,2)</f>
        <v>0</v>
      </c>
      <c r="BL359" s="18" t="s">
        <v>1131</v>
      </c>
      <c r="BM359" s="238" t="s">
        <v>3466</v>
      </c>
    </row>
    <row r="360" s="2" customFormat="1" ht="24.15" customHeight="1">
      <c r="A360" s="39"/>
      <c r="B360" s="40"/>
      <c r="C360" s="227" t="s">
        <v>1038</v>
      </c>
      <c r="D360" s="227" t="s">
        <v>179</v>
      </c>
      <c r="E360" s="228" t="s">
        <v>3457</v>
      </c>
      <c r="F360" s="229" t="s">
        <v>3458</v>
      </c>
      <c r="G360" s="230" t="s">
        <v>182</v>
      </c>
      <c r="H360" s="231">
        <v>2</v>
      </c>
      <c r="I360" s="232"/>
      <c r="J360" s="233">
        <f>ROUND(I360*H360,2)</f>
        <v>0</v>
      </c>
      <c r="K360" s="229" t="s">
        <v>225</v>
      </c>
      <c r="L360" s="45"/>
      <c r="M360" s="234" t="s">
        <v>1</v>
      </c>
      <c r="N360" s="235" t="s">
        <v>41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324</v>
      </c>
      <c r="AT360" s="238" t="s">
        <v>179</v>
      </c>
      <c r="AU360" s="238" t="s">
        <v>177</v>
      </c>
      <c r="AY360" s="18" t="s">
        <v>176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83</v>
      </c>
      <c r="BK360" s="239">
        <f>ROUND(I360*H360,2)</f>
        <v>0</v>
      </c>
      <c r="BL360" s="18" t="s">
        <v>324</v>
      </c>
      <c r="BM360" s="238" t="s">
        <v>3467</v>
      </c>
    </row>
    <row r="361" s="2" customFormat="1">
      <c r="A361" s="39"/>
      <c r="B361" s="40"/>
      <c r="C361" s="41"/>
      <c r="D361" s="262" t="s">
        <v>194</v>
      </c>
      <c r="E361" s="41"/>
      <c r="F361" s="263" t="s">
        <v>3460</v>
      </c>
      <c r="G361" s="41"/>
      <c r="H361" s="41"/>
      <c r="I361" s="264"/>
      <c r="J361" s="41"/>
      <c r="K361" s="41"/>
      <c r="L361" s="45"/>
      <c r="M361" s="265"/>
      <c r="N361" s="266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194</v>
      </c>
      <c r="AU361" s="18" t="s">
        <v>177</v>
      </c>
    </row>
    <row r="362" s="2" customFormat="1" ht="16.5" customHeight="1">
      <c r="A362" s="39"/>
      <c r="B362" s="40"/>
      <c r="C362" s="289" t="s">
        <v>1044</v>
      </c>
      <c r="D362" s="289" t="s">
        <v>547</v>
      </c>
      <c r="E362" s="290" t="s">
        <v>3468</v>
      </c>
      <c r="F362" s="291" t="s">
        <v>3469</v>
      </c>
      <c r="G362" s="292" t="s">
        <v>1528</v>
      </c>
      <c r="H362" s="293">
        <v>10</v>
      </c>
      <c r="I362" s="294"/>
      <c r="J362" s="295">
        <f>ROUND(I362*H362,2)</f>
        <v>0</v>
      </c>
      <c r="K362" s="291" t="s">
        <v>1</v>
      </c>
      <c r="L362" s="296"/>
      <c r="M362" s="297" t="s">
        <v>1</v>
      </c>
      <c r="N362" s="298" t="s">
        <v>41</v>
      </c>
      <c r="O362" s="92"/>
      <c r="P362" s="236">
        <f>O362*H362</f>
        <v>0</v>
      </c>
      <c r="Q362" s="236">
        <v>0</v>
      </c>
      <c r="R362" s="236">
        <f>Q362*H362</f>
        <v>0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1131</v>
      </c>
      <c r="AT362" s="238" t="s">
        <v>547</v>
      </c>
      <c r="AU362" s="238" t="s">
        <v>177</v>
      </c>
      <c r="AY362" s="18" t="s">
        <v>176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83</v>
      </c>
      <c r="BK362" s="239">
        <f>ROUND(I362*H362,2)</f>
        <v>0</v>
      </c>
      <c r="BL362" s="18" t="s">
        <v>1131</v>
      </c>
      <c r="BM362" s="238" t="s">
        <v>3470</v>
      </c>
    </row>
    <row r="363" s="14" customFormat="1">
      <c r="A363" s="14"/>
      <c r="B363" s="251"/>
      <c r="C363" s="252"/>
      <c r="D363" s="242" t="s">
        <v>185</v>
      </c>
      <c r="E363" s="253" t="s">
        <v>1</v>
      </c>
      <c r="F363" s="254" t="s">
        <v>3471</v>
      </c>
      <c r="G363" s="252"/>
      <c r="H363" s="255">
        <v>10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1" t="s">
        <v>185</v>
      </c>
      <c r="AU363" s="261" t="s">
        <v>177</v>
      </c>
      <c r="AV363" s="14" t="s">
        <v>85</v>
      </c>
      <c r="AW363" s="14" t="s">
        <v>34</v>
      </c>
      <c r="AX363" s="14" t="s">
        <v>83</v>
      </c>
      <c r="AY363" s="261" t="s">
        <v>176</v>
      </c>
    </row>
    <row r="364" s="2" customFormat="1" ht="24.15" customHeight="1">
      <c r="A364" s="39"/>
      <c r="B364" s="40"/>
      <c r="C364" s="289" t="s">
        <v>1050</v>
      </c>
      <c r="D364" s="289" t="s">
        <v>547</v>
      </c>
      <c r="E364" s="290" t="s">
        <v>3451</v>
      </c>
      <c r="F364" s="291" t="s">
        <v>3452</v>
      </c>
      <c r="G364" s="292" t="s">
        <v>1528</v>
      </c>
      <c r="H364" s="293">
        <v>10</v>
      </c>
      <c r="I364" s="294"/>
      <c r="J364" s="295">
        <f>ROUND(I364*H364,2)</f>
        <v>0</v>
      </c>
      <c r="K364" s="291" t="s">
        <v>1</v>
      </c>
      <c r="L364" s="296"/>
      <c r="M364" s="297" t="s">
        <v>1</v>
      </c>
      <c r="N364" s="298" t="s">
        <v>41</v>
      </c>
      <c r="O364" s="92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1131</v>
      </c>
      <c r="AT364" s="238" t="s">
        <v>547</v>
      </c>
      <c r="AU364" s="238" t="s">
        <v>177</v>
      </c>
      <c r="AY364" s="18" t="s">
        <v>176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1131</v>
      </c>
      <c r="BM364" s="238" t="s">
        <v>3472</v>
      </c>
    </row>
    <row r="365" s="2" customFormat="1" ht="33" customHeight="1">
      <c r="A365" s="39"/>
      <c r="B365" s="40"/>
      <c r="C365" s="289" t="s">
        <v>1056</v>
      </c>
      <c r="D365" s="289" t="s">
        <v>547</v>
      </c>
      <c r="E365" s="290" t="s">
        <v>3454</v>
      </c>
      <c r="F365" s="291" t="s">
        <v>3455</v>
      </c>
      <c r="G365" s="292" t="s">
        <v>1528</v>
      </c>
      <c r="H365" s="293">
        <v>10</v>
      </c>
      <c r="I365" s="294"/>
      <c r="J365" s="295">
        <f>ROUND(I365*H365,2)</f>
        <v>0</v>
      </c>
      <c r="K365" s="291" t="s">
        <v>1</v>
      </c>
      <c r="L365" s="296"/>
      <c r="M365" s="297" t="s">
        <v>1</v>
      </c>
      <c r="N365" s="298" t="s">
        <v>41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1131</v>
      </c>
      <c r="AT365" s="238" t="s">
        <v>547</v>
      </c>
      <c r="AU365" s="238" t="s">
        <v>177</v>
      </c>
      <c r="AY365" s="18" t="s">
        <v>176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83</v>
      </c>
      <c r="BK365" s="239">
        <f>ROUND(I365*H365,2)</f>
        <v>0</v>
      </c>
      <c r="BL365" s="18" t="s">
        <v>1131</v>
      </c>
      <c r="BM365" s="238" t="s">
        <v>3473</v>
      </c>
    </row>
    <row r="366" s="2" customFormat="1" ht="24.15" customHeight="1">
      <c r="A366" s="39"/>
      <c r="B366" s="40"/>
      <c r="C366" s="227" t="s">
        <v>1063</v>
      </c>
      <c r="D366" s="227" t="s">
        <v>179</v>
      </c>
      <c r="E366" s="228" t="s">
        <v>3474</v>
      </c>
      <c r="F366" s="229" t="s">
        <v>3475</v>
      </c>
      <c r="G366" s="230" t="s">
        <v>182</v>
      </c>
      <c r="H366" s="231">
        <v>10</v>
      </c>
      <c r="I366" s="232"/>
      <c r="J366" s="233">
        <f>ROUND(I366*H366,2)</f>
        <v>0</v>
      </c>
      <c r="K366" s="229" t="s">
        <v>225</v>
      </c>
      <c r="L366" s="45"/>
      <c r="M366" s="234" t="s">
        <v>1</v>
      </c>
      <c r="N366" s="235" t="s">
        <v>41</v>
      </c>
      <c r="O366" s="92"/>
      <c r="P366" s="236">
        <f>O366*H366</f>
        <v>0</v>
      </c>
      <c r="Q366" s="236">
        <v>0</v>
      </c>
      <c r="R366" s="236">
        <f>Q366*H366</f>
        <v>0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324</v>
      </c>
      <c r="AT366" s="238" t="s">
        <v>179</v>
      </c>
      <c r="AU366" s="238" t="s">
        <v>177</v>
      </c>
      <c r="AY366" s="18" t="s">
        <v>176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83</v>
      </c>
      <c r="BK366" s="239">
        <f>ROUND(I366*H366,2)</f>
        <v>0</v>
      </c>
      <c r="BL366" s="18" t="s">
        <v>324</v>
      </c>
      <c r="BM366" s="238" t="s">
        <v>3476</v>
      </c>
    </row>
    <row r="367" s="2" customFormat="1">
      <c r="A367" s="39"/>
      <c r="B367" s="40"/>
      <c r="C367" s="41"/>
      <c r="D367" s="262" t="s">
        <v>194</v>
      </c>
      <c r="E367" s="41"/>
      <c r="F367" s="263" t="s">
        <v>3477</v>
      </c>
      <c r="G367" s="41"/>
      <c r="H367" s="41"/>
      <c r="I367" s="264"/>
      <c r="J367" s="41"/>
      <c r="K367" s="41"/>
      <c r="L367" s="45"/>
      <c r="M367" s="265"/>
      <c r="N367" s="26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194</v>
      </c>
      <c r="AU367" s="18" t="s">
        <v>177</v>
      </c>
    </row>
    <row r="368" s="2" customFormat="1" ht="16.5" customHeight="1">
      <c r="A368" s="39"/>
      <c r="B368" s="40"/>
      <c r="C368" s="289" t="s">
        <v>1074</v>
      </c>
      <c r="D368" s="289" t="s">
        <v>547</v>
      </c>
      <c r="E368" s="290" t="s">
        <v>3478</v>
      </c>
      <c r="F368" s="291" t="s">
        <v>3479</v>
      </c>
      <c r="G368" s="292" t="s">
        <v>1528</v>
      </c>
      <c r="H368" s="293">
        <v>3</v>
      </c>
      <c r="I368" s="294"/>
      <c r="J368" s="295">
        <f>ROUND(I368*H368,2)</f>
        <v>0</v>
      </c>
      <c r="K368" s="291" t="s">
        <v>1</v>
      </c>
      <c r="L368" s="296"/>
      <c r="M368" s="297" t="s">
        <v>1</v>
      </c>
      <c r="N368" s="298" t="s">
        <v>41</v>
      </c>
      <c r="O368" s="92"/>
      <c r="P368" s="236">
        <f>O368*H368</f>
        <v>0</v>
      </c>
      <c r="Q368" s="236">
        <v>0</v>
      </c>
      <c r="R368" s="236">
        <f>Q368*H368</f>
        <v>0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1131</v>
      </c>
      <c r="AT368" s="238" t="s">
        <v>547</v>
      </c>
      <c r="AU368" s="238" t="s">
        <v>177</v>
      </c>
      <c r="AY368" s="18" t="s">
        <v>176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83</v>
      </c>
      <c r="BK368" s="239">
        <f>ROUND(I368*H368,2)</f>
        <v>0</v>
      </c>
      <c r="BL368" s="18" t="s">
        <v>1131</v>
      </c>
      <c r="BM368" s="238" t="s">
        <v>3480</v>
      </c>
    </row>
    <row r="369" s="14" customFormat="1">
      <c r="A369" s="14"/>
      <c r="B369" s="251"/>
      <c r="C369" s="252"/>
      <c r="D369" s="242" t="s">
        <v>185</v>
      </c>
      <c r="E369" s="253" t="s">
        <v>1</v>
      </c>
      <c r="F369" s="254" t="s">
        <v>3481</v>
      </c>
      <c r="G369" s="252"/>
      <c r="H369" s="255">
        <v>3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185</v>
      </c>
      <c r="AU369" s="261" t="s">
        <v>177</v>
      </c>
      <c r="AV369" s="14" t="s">
        <v>85</v>
      </c>
      <c r="AW369" s="14" t="s">
        <v>34</v>
      </c>
      <c r="AX369" s="14" t="s">
        <v>83</v>
      </c>
      <c r="AY369" s="261" t="s">
        <v>176</v>
      </c>
    </row>
    <row r="370" s="2" customFormat="1" ht="24.15" customHeight="1">
      <c r="A370" s="39"/>
      <c r="B370" s="40"/>
      <c r="C370" s="289" t="s">
        <v>1083</v>
      </c>
      <c r="D370" s="289" t="s">
        <v>547</v>
      </c>
      <c r="E370" s="290" t="s">
        <v>3451</v>
      </c>
      <c r="F370" s="291" t="s">
        <v>3452</v>
      </c>
      <c r="G370" s="292" t="s">
        <v>1528</v>
      </c>
      <c r="H370" s="293">
        <v>3</v>
      </c>
      <c r="I370" s="294"/>
      <c r="J370" s="295">
        <f>ROUND(I370*H370,2)</f>
        <v>0</v>
      </c>
      <c r="K370" s="291" t="s">
        <v>1</v>
      </c>
      <c r="L370" s="296"/>
      <c r="M370" s="297" t="s">
        <v>1</v>
      </c>
      <c r="N370" s="298" t="s">
        <v>41</v>
      </c>
      <c r="O370" s="92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1131</v>
      </c>
      <c r="AT370" s="238" t="s">
        <v>547</v>
      </c>
      <c r="AU370" s="238" t="s">
        <v>177</v>
      </c>
      <c r="AY370" s="18" t="s">
        <v>176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83</v>
      </c>
      <c r="BK370" s="239">
        <f>ROUND(I370*H370,2)</f>
        <v>0</v>
      </c>
      <c r="BL370" s="18" t="s">
        <v>1131</v>
      </c>
      <c r="BM370" s="238" t="s">
        <v>3482</v>
      </c>
    </row>
    <row r="371" s="2" customFormat="1" ht="33" customHeight="1">
      <c r="A371" s="39"/>
      <c r="B371" s="40"/>
      <c r="C371" s="289" t="s">
        <v>1092</v>
      </c>
      <c r="D371" s="289" t="s">
        <v>547</v>
      </c>
      <c r="E371" s="290" t="s">
        <v>3454</v>
      </c>
      <c r="F371" s="291" t="s">
        <v>3455</v>
      </c>
      <c r="G371" s="292" t="s">
        <v>1528</v>
      </c>
      <c r="H371" s="293">
        <v>3</v>
      </c>
      <c r="I371" s="294"/>
      <c r="J371" s="295">
        <f>ROUND(I371*H371,2)</f>
        <v>0</v>
      </c>
      <c r="K371" s="291" t="s">
        <v>1</v>
      </c>
      <c r="L371" s="296"/>
      <c r="M371" s="297" t="s">
        <v>1</v>
      </c>
      <c r="N371" s="298" t="s">
        <v>41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1131</v>
      </c>
      <c r="AT371" s="238" t="s">
        <v>547</v>
      </c>
      <c r="AU371" s="238" t="s">
        <v>177</v>
      </c>
      <c r="AY371" s="18" t="s">
        <v>176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83</v>
      </c>
      <c r="BK371" s="239">
        <f>ROUND(I371*H371,2)</f>
        <v>0</v>
      </c>
      <c r="BL371" s="18" t="s">
        <v>1131</v>
      </c>
      <c r="BM371" s="238" t="s">
        <v>3483</v>
      </c>
    </row>
    <row r="372" s="2" customFormat="1" ht="24.15" customHeight="1">
      <c r="A372" s="39"/>
      <c r="B372" s="40"/>
      <c r="C372" s="227" t="s">
        <v>1097</v>
      </c>
      <c r="D372" s="227" t="s">
        <v>179</v>
      </c>
      <c r="E372" s="228" t="s">
        <v>3484</v>
      </c>
      <c r="F372" s="229" t="s">
        <v>3485</v>
      </c>
      <c r="G372" s="230" t="s">
        <v>182</v>
      </c>
      <c r="H372" s="231">
        <v>3</v>
      </c>
      <c r="I372" s="232"/>
      <c r="J372" s="233">
        <f>ROUND(I372*H372,2)</f>
        <v>0</v>
      </c>
      <c r="K372" s="229" t="s">
        <v>225</v>
      </c>
      <c r="L372" s="45"/>
      <c r="M372" s="234" t="s">
        <v>1</v>
      </c>
      <c r="N372" s="235" t="s">
        <v>41</v>
      </c>
      <c r="O372" s="92"/>
      <c r="P372" s="236">
        <f>O372*H372</f>
        <v>0</v>
      </c>
      <c r="Q372" s="236">
        <v>0</v>
      </c>
      <c r="R372" s="236">
        <f>Q372*H372</f>
        <v>0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324</v>
      </c>
      <c r="AT372" s="238" t="s">
        <v>179</v>
      </c>
      <c r="AU372" s="238" t="s">
        <v>177</v>
      </c>
      <c r="AY372" s="18" t="s">
        <v>176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83</v>
      </c>
      <c r="BK372" s="239">
        <f>ROUND(I372*H372,2)</f>
        <v>0</v>
      </c>
      <c r="BL372" s="18" t="s">
        <v>324</v>
      </c>
      <c r="BM372" s="238" t="s">
        <v>3486</v>
      </c>
    </row>
    <row r="373" s="2" customFormat="1">
      <c r="A373" s="39"/>
      <c r="B373" s="40"/>
      <c r="C373" s="41"/>
      <c r="D373" s="262" t="s">
        <v>194</v>
      </c>
      <c r="E373" s="41"/>
      <c r="F373" s="263" t="s">
        <v>3487</v>
      </c>
      <c r="G373" s="41"/>
      <c r="H373" s="41"/>
      <c r="I373" s="264"/>
      <c r="J373" s="41"/>
      <c r="K373" s="41"/>
      <c r="L373" s="45"/>
      <c r="M373" s="265"/>
      <c r="N373" s="26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194</v>
      </c>
      <c r="AU373" s="18" t="s">
        <v>177</v>
      </c>
    </row>
    <row r="374" s="2" customFormat="1" ht="24.15" customHeight="1">
      <c r="A374" s="39"/>
      <c r="B374" s="40"/>
      <c r="C374" s="289" t="s">
        <v>1102</v>
      </c>
      <c r="D374" s="289" t="s">
        <v>547</v>
      </c>
      <c r="E374" s="290" t="s">
        <v>3488</v>
      </c>
      <c r="F374" s="291" t="s">
        <v>3489</v>
      </c>
      <c r="G374" s="292" t="s">
        <v>1528</v>
      </c>
      <c r="H374" s="293">
        <v>5</v>
      </c>
      <c r="I374" s="294"/>
      <c r="J374" s="295">
        <f>ROUND(I374*H374,2)</f>
        <v>0</v>
      </c>
      <c r="K374" s="291" t="s">
        <v>1</v>
      </c>
      <c r="L374" s="296"/>
      <c r="M374" s="297" t="s">
        <v>1</v>
      </c>
      <c r="N374" s="298" t="s">
        <v>41</v>
      </c>
      <c r="O374" s="92"/>
      <c r="P374" s="236">
        <f>O374*H374</f>
        <v>0</v>
      </c>
      <c r="Q374" s="236">
        <v>0</v>
      </c>
      <c r="R374" s="236">
        <f>Q374*H374</f>
        <v>0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1131</v>
      </c>
      <c r="AT374" s="238" t="s">
        <v>547</v>
      </c>
      <c r="AU374" s="238" t="s">
        <v>177</v>
      </c>
      <c r="AY374" s="18" t="s">
        <v>176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83</v>
      </c>
      <c r="BK374" s="239">
        <f>ROUND(I374*H374,2)</f>
        <v>0</v>
      </c>
      <c r="BL374" s="18" t="s">
        <v>1131</v>
      </c>
      <c r="BM374" s="238" t="s">
        <v>3490</v>
      </c>
    </row>
    <row r="375" s="14" customFormat="1">
      <c r="A375" s="14"/>
      <c r="B375" s="251"/>
      <c r="C375" s="252"/>
      <c r="D375" s="242" t="s">
        <v>185</v>
      </c>
      <c r="E375" s="253" t="s">
        <v>1</v>
      </c>
      <c r="F375" s="254" t="s">
        <v>3491</v>
      </c>
      <c r="G375" s="252"/>
      <c r="H375" s="255">
        <v>5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185</v>
      </c>
      <c r="AU375" s="261" t="s">
        <v>177</v>
      </c>
      <c r="AV375" s="14" t="s">
        <v>85</v>
      </c>
      <c r="AW375" s="14" t="s">
        <v>34</v>
      </c>
      <c r="AX375" s="14" t="s">
        <v>83</v>
      </c>
      <c r="AY375" s="261" t="s">
        <v>176</v>
      </c>
    </row>
    <row r="376" s="2" customFormat="1" ht="24.15" customHeight="1">
      <c r="A376" s="39"/>
      <c r="B376" s="40"/>
      <c r="C376" s="289" t="s">
        <v>1108</v>
      </c>
      <c r="D376" s="289" t="s">
        <v>547</v>
      </c>
      <c r="E376" s="290" t="s">
        <v>3492</v>
      </c>
      <c r="F376" s="291" t="s">
        <v>3493</v>
      </c>
      <c r="G376" s="292" t="s">
        <v>1528</v>
      </c>
      <c r="H376" s="293">
        <v>5</v>
      </c>
      <c r="I376" s="294"/>
      <c r="J376" s="295">
        <f>ROUND(I376*H376,2)</f>
        <v>0</v>
      </c>
      <c r="K376" s="291" t="s">
        <v>1</v>
      </c>
      <c r="L376" s="296"/>
      <c r="M376" s="297" t="s">
        <v>1</v>
      </c>
      <c r="N376" s="298" t="s">
        <v>41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1131</v>
      </c>
      <c r="AT376" s="238" t="s">
        <v>547</v>
      </c>
      <c r="AU376" s="238" t="s">
        <v>177</v>
      </c>
      <c r="AY376" s="18" t="s">
        <v>176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83</v>
      </c>
      <c r="BK376" s="239">
        <f>ROUND(I376*H376,2)</f>
        <v>0</v>
      </c>
      <c r="BL376" s="18" t="s">
        <v>1131</v>
      </c>
      <c r="BM376" s="238" t="s">
        <v>3494</v>
      </c>
    </row>
    <row r="377" s="2" customFormat="1" ht="33" customHeight="1">
      <c r="A377" s="39"/>
      <c r="B377" s="40"/>
      <c r="C377" s="289" t="s">
        <v>1113</v>
      </c>
      <c r="D377" s="289" t="s">
        <v>547</v>
      </c>
      <c r="E377" s="290" t="s">
        <v>3454</v>
      </c>
      <c r="F377" s="291" t="s">
        <v>3455</v>
      </c>
      <c r="G377" s="292" t="s">
        <v>1528</v>
      </c>
      <c r="H377" s="293">
        <v>5</v>
      </c>
      <c r="I377" s="294"/>
      <c r="J377" s="295">
        <f>ROUND(I377*H377,2)</f>
        <v>0</v>
      </c>
      <c r="K377" s="291" t="s">
        <v>1</v>
      </c>
      <c r="L377" s="296"/>
      <c r="M377" s="297" t="s">
        <v>1</v>
      </c>
      <c r="N377" s="298" t="s">
        <v>41</v>
      </c>
      <c r="O377" s="92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1131</v>
      </c>
      <c r="AT377" s="238" t="s">
        <v>547</v>
      </c>
      <c r="AU377" s="238" t="s">
        <v>177</v>
      </c>
      <c r="AY377" s="18" t="s">
        <v>176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83</v>
      </c>
      <c r="BK377" s="239">
        <f>ROUND(I377*H377,2)</f>
        <v>0</v>
      </c>
      <c r="BL377" s="18" t="s">
        <v>1131</v>
      </c>
      <c r="BM377" s="238" t="s">
        <v>3495</v>
      </c>
    </row>
    <row r="378" s="2" customFormat="1" ht="33" customHeight="1">
      <c r="A378" s="39"/>
      <c r="B378" s="40"/>
      <c r="C378" s="227" t="s">
        <v>1119</v>
      </c>
      <c r="D378" s="227" t="s">
        <v>179</v>
      </c>
      <c r="E378" s="228" t="s">
        <v>3496</v>
      </c>
      <c r="F378" s="229" t="s">
        <v>3497</v>
      </c>
      <c r="G378" s="230" t="s">
        <v>182</v>
      </c>
      <c r="H378" s="231">
        <v>5</v>
      </c>
      <c r="I378" s="232"/>
      <c r="J378" s="233">
        <f>ROUND(I378*H378,2)</f>
        <v>0</v>
      </c>
      <c r="K378" s="229" t="s">
        <v>225</v>
      </c>
      <c r="L378" s="45"/>
      <c r="M378" s="234" t="s">
        <v>1</v>
      </c>
      <c r="N378" s="235" t="s">
        <v>41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324</v>
      </c>
      <c r="AT378" s="238" t="s">
        <v>179</v>
      </c>
      <c r="AU378" s="238" t="s">
        <v>177</v>
      </c>
      <c r="AY378" s="18" t="s">
        <v>176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83</v>
      </c>
      <c r="BK378" s="239">
        <f>ROUND(I378*H378,2)</f>
        <v>0</v>
      </c>
      <c r="BL378" s="18" t="s">
        <v>324</v>
      </c>
      <c r="BM378" s="238" t="s">
        <v>3498</v>
      </c>
    </row>
    <row r="379" s="2" customFormat="1">
      <c r="A379" s="39"/>
      <c r="B379" s="40"/>
      <c r="C379" s="41"/>
      <c r="D379" s="262" t="s">
        <v>194</v>
      </c>
      <c r="E379" s="41"/>
      <c r="F379" s="263" t="s">
        <v>3499</v>
      </c>
      <c r="G379" s="41"/>
      <c r="H379" s="41"/>
      <c r="I379" s="264"/>
      <c r="J379" s="41"/>
      <c r="K379" s="41"/>
      <c r="L379" s="45"/>
      <c r="M379" s="265"/>
      <c r="N379" s="26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194</v>
      </c>
      <c r="AU379" s="18" t="s">
        <v>177</v>
      </c>
    </row>
    <row r="380" s="2" customFormat="1" ht="21.75" customHeight="1">
      <c r="A380" s="39"/>
      <c r="B380" s="40"/>
      <c r="C380" s="289" t="s">
        <v>1125</v>
      </c>
      <c r="D380" s="289" t="s">
        <v>547</v>
      </c>
      <c r="E380" s="290" t="s">
        <v>3500</v>
      </c>
      <c r="F380" s="291" t="s">
        <v>3501</v>
      </c>
      <c r="G380" s="292" t="s">
        <v>1528</v>
      </c>
      <c r="H380" s="293">
        <v>3</v>
      </c>
      <c r="I380" s="294"/>
      <c r="J380" s="295">
        <f>ROUND(I380*H380,2)</f>
        <v>0</v>
      </c>
      <c r="K380" s="291" t="s">
        <v>1</v>
      </c>
      <c r="L380" s="296"/>
      <c r="M380" s="297" t="s">
        <v>1</v>
      </c>
      <c r="N380" s="298" t="s">
        <v>41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1131</v>
      </c>
      <c r="AT380" s="238" t="s">
        <v>547</v>
      </c>
      <c r="AU380" s="238" t="s">
        <v>177</v>
      </c>
      <c r="AY380" s="18" t="s">
        <v>176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83</v>
      </c>
      <c r="BK380" s="239">
        <f>ROUND(I380*H380,2)</f>
        <v>0</v>
      </c>
      <c r="BL380" s="18" t="s">
        <v>1131</v>
      </c>
      <c r="BM380" s="238" t="s">
        <v>3502</v>
      </c>
    </row>
    <row r="381" s="14" customFormat="1">
      <c r="A381" s="14"/>
      <c r="B381" s="251"/>
      <c r="C381" s="252"/>
      <c r="D381" s="242" t="s">
        <v>185</v>
      </c>
      <c r="E381" s="253" t="s">
        <v>1</v>
      </c>
      <c r="F381" s="254" t="s">
        <v>3481</v>
      </c>
      <c r="G381" s="252"/>
      <c r="H381" s="255">
        <v>3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1" t="s">
        <v>185</v>
      </c>
      <c r="AU381" s="261" t="s">
        <v>177</v>
      </c>
      <c r="AV381" s="14" t="s">
        <v>85</v>
      </c>
      <c r="AW381" s="14" t="s">
        <v>34</v>
      </c>
      <c r="AX381" s="14" t="s">
        <v>83</v>
      </c>
      <c r="AY381" s="261" t="s">
        <v>176</v>
      </c>
    </row>
    <row r="382" s="2" customFormat="1" ht="24.15" customHeight="1">
      <c r="A382" s="39"/>
      <c r="B382" s="40"/>
      <c r="C382" s="289" t="s">
        <v>1131</v>
      </c>
      <c r="D382" s="289" t="s">
        <v>547</v>
      </c>
      <c r="E382" s="290" t="s">
        <v>3451</v>
      </c>
      <c r="F382" s="291" t="s">
        <v>3452</v>
      </c>
      <c r="G382" s="292" t="s">
        <v>1528</v>
      </c>
      <c r="H382" s="293">
        <v>3</v>
      </c>
      <c r="I382" s="294"/>
      <c r="J382" s="295">
        <f>ROUND(I382*H382,2)</f>
        <v>0</v>
      </c>
      <c r="K382" s="291" t="s">
        <v>1</v>
      </c>
      <c r="L382" s="296"/>
      <c r="M382" s="297" t="s">
        <v>1</v>
      </c>
      <c r="N382" s="298" t="s">
        <v>41</v>
      </c>
      <c r="O382" s="92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1131</v>
      </c>
      <c r="AT382" s="238" t="s">
        <v>547</v>
      </c>
      <c r="AU382" s="238" t="s">
        <v>177</v>
      </c>
      <c r="AY382" s="18" t="s">
        <v>176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83</v>
      </c>
      <c r="BK382" s="239">
        <f>ROUND(I382*H382,2)</f>
        <v>0</v>
      </c>
      <c r="BL382" s="18" t="s">
        <v>1131</v>
      </c>
      <c r="BM382" s="238" t="s">
        <v>3503</v>
      </c>
    </row>
    <row r="383" s="2" customFormat="1" ht="33" customHeight="1">
      <c r="A383" s="39"/>
      <c r="B383" s="40"/>
      <c r="C383" s="289" t="s">
        <v>1137</v>
      </c>
      <c r="D383" s="289" t="s">
        <v>547</v>
      </c>
      <c r="E383" s="290" t="s">
        <v>3454</v>
      </c>
      <c r="F383" s="291" t="s">
        <v>3455</v>
      </c>
      <c r="G383" s="292" t="s">
        <v>1528</v>
      </c>
      <c r="H383" s="293">
        <v>3</v>
      </c>
      <c r="I383" s="294"/>
      <c r="J383" s="295">
        <f>ROUND(I383*H383,2)</f>
        <v>0</v>
      </c>
      <c r="K383" s="291" t="s">
        <v>1</v>
      </c>
      <c r="L383" s="296"/>
      <c r="M383" s="297" t="s">
        <v>1</v>
      </c>
      <c r="N383" s="298" t="s">
        <v>41</v>
      </c>
      <c r="O383" s="92"/>
      <c r="P383" s="236">
        <f>O383*H383</f>
        <v>0</v>
      </c>
      <c r="Q383" s="236">
        <v>0</v>
      </c>
      <c r="R383" s="236">
        <f>Q383*H383</f>
        <v>0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1131</v>
      </c>
      <c r="AT383" s="238" t="s">
        <v>547</v>
      </c>
      <c r="AU383" s="238" t="s">
        <v>177</v>
      </c>
      <c r="AY383" s="18" t="s">
        <v>176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83</v>
      </c>
      <c r="BK383" s="239">
        <f>ROUND(I383*H383,2)</f>
        <v>0</v>
      </c>
      <c r="BL383" s="18" t="s">
        <v>1131</v>
      </c>
      <c r="BM383" s="238" t="s">
        <v>3504</v>
      </c>
    </row>
    <row r="384" s="2" customFormat="1" ht="24.15" customHeight="1">
      <c r="A384" s="39"/>
      <c r="B384" s="40"/>
      <c r="C384" s="227" t="s">
        <v>1143</v>
      </c>
      <c r="D384" s="227" t="s">
        <v>179</v>
      </c>
      <c r="E384" s="228" t="s">
        <v>3505</v>
      </c>
      <c r="F384" s="229" t="s">
        <v>3506</v>
      </c>
      <c r="G384" s="230" t="s">
        <v>182</v>
      </c>
      <c r="H384" s="231">
        <v>3</v>
      </c>
      <c r="I384" s="232"/>
      <c r="J384" s="233">
        <f>ROUND(I384*H384,2)</f>
        <v>0</v>
      </c>
      <c r="K384" s="229" t="s">
        <v>225</v>
      </c>
      <c r="L384" s="45"/>
      <c r="M384" s="234" t="s">
        <v>1</v>
      </c>
      <c r="N384" s="235" t="s">
        <v>41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324</v>
      </c>
      <c r="AT384" s="238" t="s">
        <v>179</v>
      </c>
      <c r="AU384" s="238" t="s">
        <v>177</v>
      </c>
      <c r="AY384" s="18" t="s">
        <v>176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83</v>
      </c>
      <c r="BK384" s="239">
        <f>ROUND(I384*H384,2)</f>
        <v>0</v>
      </c>
      <c r="BL384" s="18" t="s">
        <v>324</v>
      </c>
      <c r="BM384" s="238" t="s">
        <v>3507</v>
      </c>
    </row>
    <row r="385" s="2" customFormat="1">
      <c r="A385" s="39"/>
      <c r="B385" s="40"/>
      <c r="C385" s="41"/>
      <c r="D385" s="262" t="s">
        <v>194</v>
      </c>
      <c r="E385" s="41"/>
      <c r="F385" s="263" t="s">
        <v>3508</v>
      </c>
      <c r="G385" s="41"/>
      <c r="H385" s="41"/>
      <c r="I385" s="264"/>
      <c r="J385" s="41"/>
      <c r="K385" s="41"/>
      <c r="L385" s="45"/>
      <c r="M385" s="265"/>
      <c r="N385" s="266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194</v>
      </c>
      <c r="AU385" s="18" t="s">
        <v>177</v>
      </c>
    </row>
    <row r="386" s="2" customFormat="1" ht="24.15" customHeight="1">
      <c r="A386" s="39"/>
      <c r="B386" s="40"/>
      <c r="C386" s="289" t="s">
        <v>1148</v>
      </c>
      <c r="D386" s="289" t="s">
        <v>547</v>
      </c>
      <c r="E386" s="290" t="s">
        <v>3509</v>
      </c>
      <c r="F386" s="291" t="s">
        <v>3510</v>
      </c>
      <c r="G386" s="292" t="s">
        <v>1528</v>
      </c>
      <c r="H386" s="293">
        <v>2</v>
      </c>
      <c r="I386" s="294"/>
      <c r="J386" s="295">
        <f>ROUND(I386*H386,2)</f>
        <v>0</v>
      </c>
      <c r="K386" s="291" t="s">
        <v>1</v>
      </c>
      <c r="L386" s="296"/>
      <c r="M386" s="297" t="s">
        <v>1</v>
      </c>
      <c r="N386" s="298" t="s">
        <v>41</v>
      </c>
      <c r="O386" s="92"/>
      <c r="P386" s="236">
        <f>O386*H386</f>
        <v>0</v>
      </c>
      <c r="Q386" s="236">
        <v>0.00010000000000000001</v>
      </c>
      <c r="R386" s="236">
        <f>Q386*H386</f>
        <v>0.00020000000000000001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1131</v>
      </c>
      <c r="AT386" s="238" t="s">
        <v>547</v>
      </c>
      <c r="AU386" s="238" t="s">
        <v>177</v>
      </c>
      <c r="AY386" s="18" t="s">
        <v>176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83</v>
      </c>
      <c r="BK386" s="239">
        <f>ROUND(I386*H386,2)</f>
        <v>0</v>
      </c>
      <c r="BL386" s="18" t="s">
        <v>1131</v>
      </c>
      <c r="BM386" s="238" t="s">
        <v>3511</v>
      </c>
    </row>
    <row r="387" s="14" customFormat="1">
      <c r="A387" s="14"/>
      <c r="B387" s="251"/>
      <c r="C387" s="252"/>
      <c r="D387" s="242" t="s">
        <v>185</v>
      </c>
      <c r="E387" s="253" t="s">
        <v>1</v>
      </c>
      <c r="F387" s="254" t="s">
        <v>3464</v>
      </c>
      <c r="G387" s="252"/>
      <c r="H387" s="255">
        <v>2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1" t="s">
        <v>185</v>
      </c>
      <c r="AU387" s="261" t="s">
        <v>177</v>
      </c>
      <c r="AV387" s="14" t="s">
        <v>85</v>
      </c>
      <c r="AW387" s="14" t="s">
        <v>34</v>
      </c>
      <c r="AX387" s="14" t="s">
        <v>83</v>
      </c>
      <c r="AY387" s="261" t="s">
        <v>176</v>
      </c>
    </row>
    <row r="388" s="2" customFormat="1" ht="37.8" customHeight="1">
      <c r="A388" s="39"/>
      <c r="B388" s="40"/>
      <c r="C388" s="227" t="s">
        <v>1157</v>
      </c>
      <c r="D388" s="227" t="s">
        <v>179</v>
      </c>
      <c r="E388" s="228" t="s">
        <v>3512</v>
      </c>
      <c r="F388" s="229" t="s">
        <v>3513</v>
      </c>
      <c r="G388" s="230" t="s">
        <v>182</v>
      </c>
      <c r="H388" s="231">
        <v>2</v>
      </c>
      <c r="I388" s="232"/>
      <c r="J388" s="233">
        <f>ROUND(I388*H388,2)</f>
        <v>0</v>
      </c>
      <c r="K388" s="229" t="s">
        <v>225</v>
      </c>
      <c r="L388" s="45"/>
      <c r="M388" s="234" t="s">
        <v>1</v>
      </c>
      <c r="N388" s="235" t="s">
        <v>41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324</v>
      </c>
      <c r="AT388" s="238" t="s">
        <v>179</v>
      </c>
      <c r="AU388" s="238" t="s">
        <v>177</v>
      </c>
      <c r="AY388" s="18" t="s">
        <v>176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83</v>
      </c>
      <c r="BK388" s="239">
        <f>ROUND(I388*H388,2)</f>
        <v>0</v>
      </c>
      <c r="BL388" s="18" t="s">
        <v>324</v>
      </c>
      <c r="BM388" s="238" t="s">
        <v>3514</v>
      </c>
    </row>
    <row r="389" s="2" customFormat="1">
      <c r="A389" s="39"/>
      <c r="B389" s="40"/>
      <c r="C389" s="41"/>
      <c r="D389" s="262" t="s">
        <v>194</v>
      </c>
      <c r="E389" s="41"/>
      <c r="F389" s="263" t="s">
        <v>3515</v>
      </c>
      <c r="G389" s="41"/>
      <c r="H389" s="41"/>
      <c r="I389" s="264"/>
      <c r="J389" s="41"/>
      <c r="K389" s="41"/>
      <c r="L389" s="45"/>
      <c r="M389" s="265"/>
      <c r="N389" s="26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194</v>
      </c>
      <c r="AU389" s="18" t="s">
        <v>177</v>
      </c>
    </row>
    <row r="390" s="2" customFormat="1" ht="24.15" customHeight="1">
      <c r="A390" s="39"/>
      <c r="B390" s="40"/>
      <c r="C390" s="289" t="s">
        <v>1163</v>
      </c>
      <c r="D390" s="289" t="s">
        <v>547</v>
      </c>
      <c r="E390" s="290" t="s">
        <v>3516</v>
      </c>
      <c r="F390" s="291" t="s">
        <v>3517</v>
      </c>
      <c r="G390" s="292" t="s">
        <v>1528</v>
      </c>
      <c r="H390" s="293">
        <v>2</v>
      </c>
      <c r="I390" s="294"/>
      <c r="J390" s="295">
        <f>ROUND(I390*H390,2)</f>
        <v>0</v>
      </c>
      <c r="K390" s="291" t="s">
        <v>1</v>
      </c>
      <c r="L390" s="296"/>
      <c r="M390" s="297" t="s">
        <v>1</v>
      </c>
      <c r="N390" s="298" t="s">
        <v>41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1131</v>
      </c>
      <c r="AT390" s="238" t="s">
        <v>547</v>
      </c>
      <c r="AU390" s="238" t="s">
        <v>177</v>
      </c>
      <c r="AY390" s="18" t="s">
        <v>176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83</v>
      </c>
      <c r="BK390" s="239">
        <f>ROUND(I390*H390,2)</f>
        <v>0</v>
      </c>
      <c r="BL390" s="18" t="s">
        <v>1131</v>
      </c>
      <c r="BM390" s="238" t="s">
        <v>3518</v>
      </c>
    </row>
    <row r="391" s="14" customFormat="1">
      <c r="A391" s="14"/>
      <c r="B391" s="251"/>
      <c r="C391" s="252"/>
      <c r="D391" s="242" t="s">
        <v>185</v>
      </c>
      <c r="E391" s="253" t="s">
        <v>1</v>
      </c>
      <c r="F391" s="254" t="s">
        <v>3464</v>
      </c>
      <c r="G391" s="252"/>
      <c r="H391" s="255">
        <v>2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185</v>
      </c>
      <c r="AU391" s="261" t="s">
        <v>177</v>
      </c>
      <c r="AV391" s="14" t="s">
        <v>85</v>
      </c>
      <c r="AW391" s="14" t="s">
        <v>34</v>
      </c>
      <c r="AX391" s="14" t="s">
        <v>83</v>
      </c>
      <c r="AY391" s="261" t="s">
        <v>176</v>
      </c>
    </row>
    <row r="392" s="2" customFormat="1" ht="24.15" customHeight="1">
      <c r="A392" s="39"/>
      <c r="B392" s="40"/>
      <c r="C392" s="227" t="s">
        <v>1169</v>
      </c>
      <c r="D392" s="227" t="s">
        <v>179</v>
      </c>
      <c r="E392" s="228" t="s">
        <v>3519</v>
      </c>
      <c r="F392" s="229" t="s">
        <v>3520</v>
      </c>
      <c r="G392" s="230" t="s">
        <v>182</v>
      </c>
      <c r="H392" s="231">
        <v>2</v>
      </c>
      <c r="I392" s="232"/>
      <c r="J392" s="233">
        <f>ROUND(I392*H392,2)</f>
        <v>0</v>
      </c>
      <c r="K392" s="229" t="s">
        <v>225</v>
      </c>
      <c r="L392" s="45"/>
      <c r="M392" s="234" t="s">
        <v>1</v>
      </c>
      <c r="N392" s="235" t="s">
        <v>41</v>
      </c>
      <c r="O392" s="92"/>
      <c r="P392" s="236">
        <f>O392*H392</f>
        <v>0</v>
      </c>
      <c r="Q392" s="236">
        <v>0</v>
      </c>
      <c r="R392" s="236">
        <f>Q392*H392</f>
        <v>0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324</v>
      </c>
      <c r="AT392" s="238" t="s">
        <v>179</v>
      </c>
      <c r="AU392" s="238" t="s">
        <v>177</v>
      </c>
      <c r="AY392" s="18" t="s">
        <v>176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83</v>
      </c>
      <c r="BK392" s="239">
        <f>ROUND(I392*H392,2)</f>
        <v>0</v>
      </c>
      <c r="BL392" s="18" t="s">
        <v>324</v>
      </c>
      <c r="BM392" s="238" t="s">
        <v>3521</v>
      </c>
    </row>
    <row r="393" s="2" customFormat="1">
      <c r="A393" s="39"/>
      <c r="B393" s="40"/>
      <c r="C393" s="41"/>
      <c r="D393" s="262" t="s">
        <v>194</v>
      </c>
      <c r="E393" s="41"/>
      <c r="F393" s="263" t="s">
        <v>3522</v>
      </c>
      <c r="G393" s="41"/>
      <c r="H393" s="41"/>
      <c r="I393" s="264"/>
      <c r="J393" s="41"/>
      <c r="K393" s="41"/>
      <c r="L393" s="45"/>
      <c r="M393" s="265"/>
      <c r="N393" s="266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194</v>
      </c>
      <c r="AU393" s="18" t="s">
        <v>177</v>
      </c>
    </row>
    <row r="394" s="2" customFormat="1" ht="24.15" customHeight="1">
      <c r="A394" s="39"/>
      <c r="B394" s="40"/>
      <c r="C394" s="289" t="s">
        <v>1175</v>
      </c>
      <c r="D394" s="289" t="s">
        <v>547</v>
      </c>
      <c r="E394" s="290" t="s">
        <v>3523</v>
      </c>
      <c r="F394" s="291" t="s">
        <v>3524</v>
      </c>
      <c r="G394" s="292" t="s">
        <v>1528</v>
      </c>
      <c r="H394" s="293">
        <v>6</v>
      </c>
      <c r="I394" s="294"/>
      <c r="J394" s="295">
        <f>ROUND(I394*H394,2)</f>
        <v>0</v>
      </c>
      <c r="K394" s="291" t="s">
        <v>1</v>
      </c>
      <c r="L394" s="296"/>
      <c r="M394" s="297" t="s">
        <v>1</v>
      </c>
      <c r="N394" s="298" t="s">
        <v>41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1131</v>
      </c>
      <c r="AT394" s="238" t="s">
        <v>547</v>
      </c>
      <c r="AU394" s="238" t="s">
        <v>177</v>
      </c>
      <c r="AY394" s="18" t="s">
        <v>176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83</v>
      </c>
      <c r="BK394" s="239">
        <f>ROUND(I394*H394,2)</f>
        <v>0</v>
      </c>
      <c r="BL394" s="18" t="s">
        <v>1131</v>
      </c>
      <c r="BM394" s="238" t="s">
        <v>3525</v>
      </c>
    </row>
    <row r="395" s="14" customFormat="1">
      <c r="A395" s="14"/>
      <c r="B395" s="251"/>
      <c r="C395" s="252"/>
      <c r="D395" s="242" t="s">
        <v>185</v>
      </c>
      <c r="E395" s="253" t="s">
        <v>1</v>
      </c>
      <c r="F395" s="254" t="s">
        <v>3526</v>
      </c>
      <c r="G395" s="252"/>
      <c r="H395" s="255">
        <v>6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185</v>
      </c>
      <c r="AU395" s="261" t="s">
        <v>177</v>
      </c>
      <c r="AV395" s="14" t="s">
        <v>85</v>
      </c>
      <c r="AW395" s="14" t="s">
        <v>34</v>
      </c>
      <c r="AX395" s="14" t="s">
        <v>76</v>
      </c>
      <c r="AY395" s="261" t="s">
        <v>176</v>
      </c>
    </row>
    <row r="396" s="2" customFormat="1" ht="24.15" customHeight="1">
      <c r="A396" s="39"/>
      <c r="B396" s="40"/>
      <c r="C396" s="289" t="s">
        <v>1180</v>
      </c>
      <c r="D396" s="289" t="s">
        <v>547</v>
      </c>
      <c r="E396" s="290" t="s">
        <v>3527</v>
      </c>
      <c r="F396" s="291" t="s">
        <v>3528</v>
      </c>
      <c r="G396" s="292" t="s">
        <v>1528</v>
      </c>
      <c r="H396" s="293">
        <v>6</v>
      </c>
      <c r="I396" s="294"/>
      <c r="J396" s="295">
        <f>ROUND(I396*H396,2)</f>
        <v>0</v>
      </c>
      <c r="K396" s="291" t="s">
        <v>1</v>
      </c>
      <c r="L396" s="296"/>
      <c r="M396" s="297" t="s">
        <v>1</v>
      </c>
      <c r="N396" s="298" t="s">
        <v>41</v>
      </c>
      <c r="O396" s="92"/>
      <c r="P396" s="236">
        <f>O396*H396</f>
        <v>0</v>
      </c>
      <c r="Q396" s="236">
        <v>0</v>
      </c>
      <c r="R396" s="236">
        <f>Q396*H396</f>
        <v>0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1131</v>
      </c>
      <c r="AT396" s="238" t="s">
        <v>547</v>
      </c>
      <c r="AU396" s="238" t="s">
        <v>177</v>
      </c>
      <c r="AY396" s="18" t="s">
        <v>176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83</v>
      </c>
      <c r="BK396" s="239">
        <f>ROUND(I396*H396,2)</f>
        <v>0</v>
      </c>
      <c r="BL396" s="18" t="s">
        <v>1131</v>
      </c>
      <c r="BM396" s="238" t="s">
        <v>3529</v>
      </c>
    </row>
    <row r="397" s="2" customFormat="1" ht="33" customHeight="1">
      <c r="A397" s="39"/>
      <c r="B397" s="40"/>
      <c r="C397" s="289" t="s">
        <v>1186</v>
      </c>
      <c r="D397" s="289" t="s">
        <v>547</v>
      </c>
      <c r="E397" s="290" t="s">
        <v>3454</v>
      </c>
      <c r="F397" s="291" t="s">
        <v>3455</v>
      </c>
      <c r="G397" s="292" t="s">
        <v>1528</v>
      </c>
      <c r="H397" s="293">
        <v>6</v>
      </c>
      <c r="I397" s="294"/>
      <c r="J397" s="295">
        <f>ROUND(I397*H397,2)</f>
        <v>0</v>
      </c>
      <c r="K397" s="291" t="s">
        <v>1</v>
      </c>
      <c r="L397" s="296"/>
      <c r="M397" s="297" t="s">
        <v>1</v>
      </c>
      <c r="N397" s="298" t="s">
        <v>41</v>
      </c>
      <c r="O397" s="92"/>
      <c r="P397" s="236">
        <f>O397*H397</f>
        <v>0</v>
      </c>
      <c r="Q397" s="236">
        <v>0</v>
      </c>
      <c r="R397" s="236">
        <f>Q397*H397</f>
        <v>0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1131</v>
      </c>
      <c r="AT397" s="238" t="s">
        <v>547</v>
      </c>
      <c r="AU397" s="238" t="s">
        <v>177</v>
      </c>
      <c r="AY397" s="18" t="s">
        <v>176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83</v>
      </c>
      <c r="BK397" s="239">
        <f>ROUND(I397*H397,2)</f>
        <v>0</v>
      </c>
      <c r="BL397" s="18" t="s">
        <v>1131</v>
      </c>
      <c r="BM397" s="238" t="s">
        <v>3530</v>
      </c>
    </row>
    <row r="398" s="2" customFormat="1" ht="24.15" customHeight="1">
      <c r="A398" s="39"/>
      <c r="B398" s="40"/>
      <c r="C398" s="227" t="s">
        <v>1194</v>
      </c>
      <c r="D398" s="227" t="s">
        <v>179</v>
      </c>
      <c r="E398" s="228" t="s">
        <v>3531</v>
      </c>
      <c r="F398" s="229" t="s">
        <v>3532</v>
      </c>
      <c r="G398" s="230" t="s">
        <v>182</v>
      </c>
      <c r="H398" s="231">
        <v>6</v>
      </c>
      <c r="I398" s="232"/>
      <c r="J398" s="233">
        <f>ROUND(I398*H398,2)</f>
        <v>0</v>
      </c>
      <c r="K398" s="229" t="s">
        <v>225</v>
      </c>
      <c r="L398" s="45"/>
      <c r="M398" s="234" t="s">
        <v>1</v>
      </c>
      <c r="N398" s="235" t="s">
        <v>41</v>
      </c>
      <c r="O398" s="92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324</v>
      </c>
      <c r="AT398" s="238" t="s">
        <v>179</v>
      </c>
      <c r="AU398" s="238" t="s">
        <v>177</v>
      </c>
      <c r="AY398" s="18" t="s">
        <v>176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83</v>
      </c>
      <c r="BK398" s="239">
        <f>ROUND(I398*H398,2)</f>
        <v>0</v>
      </c>
      <c r="BL398" s="18" t="s">
        <v>324</v>
      </c>
      <c r="BM398" s="238" t="s">
        <v>3533</v>
      </c>
    </row>
    <row r="399" s="2" customFormat="1">
      <c r="A399" s="39"/>
      <c r="B399" s="40"/>
      <c r="C399" s="41"/>
      <c r="D399" s="262" t="s">
        <v>194</v>
      </c>
      <c r="E399" s="41"/>
      <c r="F399" s="263" t="s">
        <v>3534</v>
      </c>
      <c r="G399" s="41"/>
      <c r="H399" s="41"/>
      <c r="I399" s="264"/>
      <c r="J399" s="41"/>
      <c r="K399" s="41"/>
      <c r="L399" s="45"/>
      <c r="M399" s="265"/>
      <c r="N399" s="26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194</v>
      </c>
      <c r="AU399" s="18" t="s">
        <v>177</v>
      </c>
    </row>
    <row r="400" s="2" customFormat="1" ht="44.25" customHeight="1">
      <c r="A400" s="39"/>
      <c r="B400" s="40"/>
      <c r="C400" s="289" t="s">
        <v>1199</v>
      </c>
      <c r="D400" s="289" t="s">
        <v>547</v>
      </c>
      <c r="E400" s="290" t="s">
        <v>3535</v>
      </c>
      <c r="F400" s="291" t="s">
        <v>3536</v>
      </c>
      <c r="G400" s="292" t="s">
        <v>1528</v>
      </c>
      <c r="H400" s="293">
        <v>2</v>
      </c>
      <c r="I400" s="294"/>
      <c r="J400" s="295">
        <f>ROUND(I400*H400,2)</f>
        <v>0</v>
      </c>
      <c r="K400" s="291" t="s">
        <v>1</v>
      </c>
      <c r="L400" s="296"/>
      <c r="M400" s="297" t="s">
        <v>1</v>
      </c>
      <c r="N400" s="298" t="s">
        <v>41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1131</v>
      </c>
      <c r="AT400" s="238" t="s">
        <v>547</v>
      </c>
      <c r="AU400" s="238" t="s">
        <v>177</v>
      </c>
      <c r="AY400" s="18" t="s">
        <v>176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83</v>
      </c>
      <c r="BK400" s="239">
        <f>ROUND(I400*H400,2)</f>
        <v>0</v>
      </c>
      <c r="BL400" s="18" t="s">
        <v>1131</v>
      </c>
      <c r="BM400" s="238" t="s">
        <v>3537</v>
      </c>
    </row>
    <row r="401" s="2" customFormat="1" ht="33" customHeight="1">
      <c r="A401" s="39"/>
      <c r="B401" s="40"/>
      <c r="C401" s="227" t="s">
        <v>1204</v>
      </c>
      <c r="D401" s="227" t="s">
        <v>179</v>
      </c>
      <c r="E401" s="228" t="s">
        <v>3538</v>
      </c>
      <c r="F401" s="229" t="s">
        <v>3539</v>
      </c>
      <c r="G401" s="230" t="s">
        <v>182</v>
      </c>
      <c r="H401" s="231">
        <v>2</v>
      </c>
      <c r="I401" s="232"/>
      <c r="J401" s="233">
        <f>ROUND(I401*H401,2)</f>
        <v>0</v>
      </c>
      <c r="K401" s="229" t="s">
        <v>1</v>
      </c>
      <c r="L401" s="45"/>
      <c r="M401" s="234" t="s">
        <v>1</v>
      </c>
      <c r="N401" s="235" t="s">
        <v>41</v>
      </c>
      <c r="O401" s="92"/>
      <c r="P401" s="236">
        <f>O401*H401</f>
        <v>0</v>
      </c>
      <c r="Q401" s="236">
        <v>0</v>
      </c>
      <c r="R401" s="236">
        <f>Q401*H401</f>
        <v>0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324</v>
      </c>
      <c r="AT401" s="238" t="s">
        <v>179</v>
      </c>
      <c r="AU401" s="238" t="s">
        <v>177</v>
      </c>
      <c r="AY401" s="18" t="s">
        <v>176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83</v>
      </c>
      <c r="BK401" s="239">
        <f>ROUND(I401*H401,2)</f>
        <v>0</v>
      </c>
      <c r="BL401" s="18" t="s">
        <v>324</v>
      </c>
      <c r="BM401" s="238" t="s">
        <v>3540</v>
      </c>
    </row>
    <row r="402" s="2" customFormat="1" ht="24.15" customHeight="1">
      <c r="A402" s="39"/>
      <c r="B402" s="40"/>
      <c r="C402" s="289" t="s">
        <v>1209</v>
      </c>
      <c r="D402" s="289" t="s">
        <v>547</v>
      </c>
      <c r="E402" s="290" t="s">
        <v>3541</v>
      </c>
      <c r="F402" s="291" t="s">
        <v>3542</v>
      </c>
      <c r="G402" s="292" t="s">
        <v>1528</v>
      </c>
      <c r="H402" s="293">
        <v>16</v>
      </c>
      <c r="I402" s="294"/>
      <c r="J402" s="295">
        <f>ROUND(I402*H402,2)</f>
        <v>0</v>
      </c>
      <c r="K402" s="291" t="s">
        <v>1</v>
      </c>
      <c r="L402" s="296"/>
      <c r="M402" s="297" t="s">
        <v>1</v>
      </c>
      <c r="N402" s="298" t="s">
        <v>41</v>
      </c>
      <c r="O402" s="92"/>
      <c r="P402" s="236">
        <f>O402*H402</f>
        <v>0</v>
      </c>
      <c r="Q402" s="236">
        <v>0</v>
      </c>
      <c r="R402" s="236">
        <f>Q402*H402</f>
        <v>0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1131</v>
      </c>
      <c r="AT402" s="238" t="s">
        <v>547</v>
      </c>
      <c r="AU402" s="238" t="s">
        <v>177</v>
      </c>
      <c r="AY402" s="18" t="s">
        <v>176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83</v>
      </c>
      <c r="BK402" s="239">
        <f>ROUND(I402*H402,2)</f>
        <v>0</v>
      </c>
      <c r="BL402" s="18" t="s">
        <v>1131</v>
      </c>
      <c r="BM402" s="238" t="s">
        <v>3543</v>
      </c>
    </row>
    <row r="403" s="14" customFormat="1">
      <c r="A403" s="14"/>
      <c r="B403" s="251"/>
      <c r="C403" s="252"/>
      <c r="D403" s="242" t="s">
        <v>185</v>
      </c>
      <c r="E403" s="253" t="s">
        <v>1</v>
      </c>
      <c r="F403" s="254" t="s">
        <v>324</v>
      </c>
      <c r="G403" s="252"/>
      <c r="H403" s="255">
        <v>16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1" t="s">
        <v>185</v>
      </c>
      <c r="AU403" s="261" t="s">
        <v>177</v>
      </c>
      <c r="AV403" s="14" t="s">
        <v>85</v>
      </c>
      <c r="AW403" s="14" t="s">
        <v>34</v>
      </c>
      <c r="AX403" s="14" t="s">
        <v>83</v>
      </c>
      <c r="AY403" s="261" t="s">
        <v>176</v>
      </c>
    </row>
    <row r="404" s="2" customFormat="1" ht="24.15" customHeight="1">
      <c r="A404" s="39"/>
      <c r="B404" s="40"/>
      <c r="C404" s="289" t="s">
        <v>1216</v>
      </c>
      <c r="D404" s="289" t="s">
        <v>547</v>
      </c>
      <c r="E404" s="290" t="s">
        <v>3544</v>
      </c>
      <c r="F404" s="291" t="s">
        <v>3545</v>
      </c>
      <c r="G404" s="292" t="s">
        <v>1528</v>
      </c>
      <c r="H404" s="293">
        <v>54</v>
      </c>
      <c r="I404" s="294"/>
      <c r="J404" s="295">
        <f>ROUND(I404*H404,2)</f>
        <v>0</v>
      </c>
      <c r="K404" s="291" t="s">
        <v>1</v>
      </c>
      <c r="L404" s="296"/>
      <c r="M404" s="297" t="s">
        <v>1</v>
      </c>
      <c r="N404" s="298" t="s">
        <v>41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1131</v>
      </c>
      <c r="AT404" s="238" t="s">
        <v>547</v>
      </c>
      <c r="AU404" s="238" t="s">
        <v>177</v>
      </c>
      <c r="AY404" s="18" t="s">
        <v>176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83</v>
      </c>
      <c r="BK404" s="239">
        <f>ROUND(I404*H404,2)</f>
        <v>0</v>
      </c>
      <c r="BL404" s="18" t="s">
        <v>1131</v>
      </c>
      <c r="BM404" s="238" t="s">
        <v>3546</v>
      </c>
    </row>
    <row r="405" s="14" customFormat="1">
      <c r="A405" s="14"/>
      <c r="B405" s="251"/>
      <c r="C405" s="252"/>
      <c r="D405" s="242" t="s">
        <v>185</v>
      </c>
      <c r="E405" s="253" t="s">
        <v>1</v>
      </c>
      <c r="F405" s="254" t="s">
        <v>695</v>
      </c>
      <c r="G405" s="252"/>
      <c r="H405" s="255">
        <v>54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1" t="s">
        <v>185</v>
      </c>
      <c r="AU405" s="261" t="s">
        <v>177</v>
      </c>
      <c r="AV405" s="14" t="s">
        <v>85</v>
      </c>
      <c r="AW405" s="14" t="s">
        <v>34</v>
      </c>
      <c r="AX405" s="14" t="s">
        <v>83</v>
      </c>
      <c r="AY405" s="261" t="s">
        <v>176</v>
      </c>
    </row>
    <row r="406" s="2" customFormat="1" ht="24.15" customHeight="1">
      <c r="A406" s="39"/>
      <c r="B406" s="40"/>
      <c r="C406" s="289" t="s">
        <v>1223</v>
      </c>
      <c r="D406" s="289" t="s">
        <v>547</v>
      </c>
      <c r="E406" s="290" t="s">
        <v>3547</v>
      </c>
      <c r="F406" s="291" t="s">
        <v>3548</v>
      </c>
      <c r="G406" s="292" t="s">
        <v>1528</v>
      </c>
      <c r="H406" s="293">
        <v>23</v>
      </c>
      <c r="I406" s="294"/>
      <c r="J406" s="295">
        <f>ROUND(I406*H406,2)</f>
        <v>0</v>
      </c>
      <c r="K406" s="291" t="s">
        <v>1</v>
      </c>
      <c r="L406" s="296"/>
      <c r="M406" s="297" t="s">
        <v>1</v>
      </c>
      <c r="N406" s="298" t="s">
        <v>41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1131</v>
      </c>
      <c r="AT406" s="238" t="s">
        <v>547</v>
      </c>
      <c r="AU406" s="238" t="s">
        <v>177</v>
      </c>
      <c r="AY406" s="18" t="s">
        <v>176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83</v>
      </c>
      <c r="BK406" s="239">
        <f>ROUND(I406*H406,2)</f>
        <v>0</v>
      </c>
      <c r="BL406" s="18" t="s">
        <v>1131</v>
      </c>
      <c r="BM406" s="238" t="s">
        <v>3549</v>
      </c>
    </row>
    <row r="407" s="14" customFormat="1">
      <c r="A407" s="14"/>
      <c r="B407" s="251"/>
      <c r="C407" s="252"/>
      <c r="D407" s="242" t="s">
        <v>185</v>
      </c>
      <c r="E407" s="253" t="s">
        <v>1</v>
      </c>
      <c r="F407" s="254" t="s">
        <v>384</v>
      </c>
      <c r="G407" s="252"/>
      <c r="H407" s="255">
        <v>23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1" t="s">
        <v>185</v>
      </c>
      <c r="AU407" s="261" t="s">
        <v>177</v>
      </c>
      <c r="AV407" s="14" t="s">
        <v>85</v>
      </c>
      <c r="AW407" s="14" t="s">
        <v>34</v>
      </c>
      <c r="AX407" s="14" t="s">
        <v>83</v>
      </c>
      <c r="AY407" s="261" t="s">
        <v>176</v>
      </c>
    </row>
    <row r="408" s="2" customFormat="1" ht="24.15" customHeight="1">
      <c r="A408" s="39"/>
      <c r="B408" s="40"/>
      <c r="C408" s="289" t="s">
        <v>1230</v>
      </c>
      <c r="D408" s="289" t="s">
        <v>547</v>
      </c>
      <c r="E408" s="290" t="s">
        <v>3550</v>
      </c>
      <c r="F408" s="291" t="s">
        <v>3551</v>
      </c>
      <c r="G408" s="292" t="s">
        <v>1528</v>
      </c>
      <c r="H408" s="293">
        <v>1</v>
      </c>
      <c r="I408" s="294"/>
      <c r="J408" s="295">
        <f>ROUND(I408*H408,2)</f>
        <v>0</v>
      </c>
      <c r="K408" s="291" t="s">
        <v>1</v>
      </c>
      <c r="L408" s="296"/>
      <c r="M408" s="297" t="s">
        <v>1</v>
      </c>
      <c r="N408" s="298" t="s">
        <v>41</v>
      </c>
      <c r="O408" s="92"/>
      <c r="P408" s="236">
        <f>O408*H408</f>
        <v>0</v>
      </c>
      <c r="Q408" s="236">
        <v>0</v>
      </c>
      <c r="R408" s="236">
        <f>Q408*H408</f>
        <v>0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1131</v>
      </c>
      <c r="AT408" s="238" t="s">
        <v>547</v>
      </c>
      <c r="AU408" s="238" t="s">
        <v>177</v>
      </c>
      <c r="AY408" s="18" t="s">
        <v>176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83</v>
      </c>
      <c r="BK408" s="239">
        <f>ROUND(I408*H408,2)</f>
        <v>0</v>
      </c>
      <c r="BL408" s="18" t="s">
        <v>1131</v>
      </c>
      <c r="BM408" s="238" t="s">
        <v>3552</v>
      </c>
    </row>
    <row r="409" s="14" customFormat="1">
      <c r="A409" s="14"/>
      <c r="B409" s="251"/>
      <c r="C409" s="252"/>
      <c r="D409" s="242" t="s">
        <v>185</v>
      </c>
      <c r="E409" s="253" t="s">
        <v>1</v>
      </c>
      <c r="F409" s="254" t="s">
        <v>3553</v>
      </c>
      <c r="G409" s="252"/>
      <c r="H409" s="255">
        <v>1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185</v>
      </c>
      <c r="AU409" s="261" t="s">
        <v>177</v>
      </c>
      <c r="AV409" s="14" t="s">
        <v>85</v>
      </c>
      <c r="AW409" s="14" t="s">
        <v>34</v>
      </c>
      <c r="AX409" s="14" t="s">
        <v>83</v>
      </c>
      <c r="AY409" s="261" t="s">
        <v>176</v>
      </c>
    </row>
    <row r="410" s="2" customFormat="1" ht="24.15" customHeight="1">
      <c r="A410" s="39"/>
      <c r="B410" s="40"/>
      <c r="C410" s="289" t="s">
        <v>1236</v>
      </c>
      <c r="D410" s="289" t="s">
        <v>547</v>
      </c>
      <c r="E410" s="290" t="s">
        <v>3554</v>
      </c>
      <c r="F410" s="291" t="s">
        <v>3555</v>
      </c>
      <c r="G410" s="292" t="s">
        <v>1528</v>
      </c>
      <c r="H410" s="293">
        <v>3</v>
      </c>
      <c r="I410" s="294"/>
      <c r="J410" s="295">
        <f>ROUND(I410*H410,2)</f>
        <v>0</v>
      </c>
      <c r="K410" s="291" t="s">
        <v>1</v>
      </c>
      <c r="L410" s="296"/>
      <c r="M410" s="297" t="s">
        <v>1</v>
      </c>
      <c r="N410" s="298" t="s">
        <v>41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1131</v>
      </c>
      <c r="AT410" s="238" t="s">
        <v>547</v>
      </c>
      <c r="AU410" s="238" t="s">
        <v>177</v>
      </c>
      <c r="AY410" s="18" t="s">
        <v>176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83</v>
      </c>
      <c r="BK410" s="239">
        <f>ROUND(I410*H410,2)</f>
        <v>0</v>
      </c>
      <c r="BL410" s="18" t="s">
        <v>1131</v>
      </c>
      <c r="BM410" s="238" t="s">
        <v>3556</v>
      </c>
    </row>
    <row r="411" s="14" customFormat="1">
      <c r="A411" s="14"/>
      <c r="B411" s="251"/>
      <c r="C411" s="252"/>
      <c r="D411" s="242" t="s">
        <v>185</v>
      </c>
      <c r="E411" s="253" t="s">
        <v>1</v>
      </c>
      <c r="F411" s="254" t="s">
        <v>177</v>
      </c>
      <c r="G411" s="252"/>
      <c r="H411" s="255">
        <v>3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1" t="s">
        <v>185</v>
      </c>
      <c r="AU411" s="261" t="s">
        <v>177</v>
      </c>
      <c r="AV411" s="14" t="s">
        <v>85</v>
      </c>
      <c r="AW411" s="14" t="s">
        <v>34</v>
      </c>
      <c r="AX411" s="14" t="s">
        <v>83</v>
      </c>
      <c r="AY411" s="261" t="s">
        <v>176</v>
      </c>
    </row>
    <row r="412" s="2" customFormat="1" ht="33" customHeight="1">
      <c r="A412" s="39"/>
      <c r="B412" s="40"/>
      <c r="C412" s="289" t="s">
        <v>1241</v>
      </c>
      <c r="D412" s="289" t="s">
        <v>547</v>
      </c>
      <c r="E412" s="290" t="s">
        <v>3454</v>
      </c>
      <c r="F412" s="291" t="s">
        <v>3455</v>
      </c>
      <c r="G412" s="292" t="s">
        <v>1528</v>
      </c>
      <c r="H412" s="293">
        <v>97</v>
      </c>
      <c r="I412" s="294"/>
      <c r="J412" s="295">
        <f>ROUND(I412*H412,2)</f>
        <v>0</v>
      </c>
      <c r="K412" s="291" t="s">
        <v>1</v>
      </c>
      <c r="L412" s="296"/>
      <c r="M412" s="297" t="s">
        <v>1</v>
      </c>
      <c r="N412" s="298" t="s">
        <v>41</v>
      </c>
      <c r="O412" s="92"/>
      <c r="P412" s="236">
        <f>O412*H412</f>
        <v>0</v>
      </c>
      <c r="Q412" s="236">
        <v>0</v>
      </c>
      <c r="R412" s="236">
        <f>Q412*H412</f>
        <v>0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1131</v>
      </c>
      <c r="AT412" s="238" t="s">
        <v>547</v>
      </c>
      <c r="AU412" s="238" t="s">
        <v>177</v>
      </c>
      <c r="AY412" s="18" t="s">
        <v>176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83</v>
      </c>
      <c r="BK412" s="239">
        <f>ROUND(I412*H412,2)</f>
        <v>0</v>
      </c>
      <c r="BL412" s="18" t="s">
        <v>1131</v>
      </c>
      <c r="BM412" s="238" t="s">
        <v>3557</v>
      </c>
    </row>
    <row r="413" s="14" customFormat="1">
      <c r="A413" s="14"/>
      <c r="B413" s="251"/>
      <c r="C413" s="252"/>
      <c r="D413" s="242" t="s">
        <v>185</v>
      </c>
      <c r="E413" s="253" t="s">
        <v>1</v>
      </c>
      <c r="F413" s="254" t="s">
        <v>937</v>
      </c>
      <c r="G413" s="252"/>
      <c r="H413" s="255">
        <v>97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1" t="s">
        <v>185</v>
      </c>
      <c r="AU413" s="261" t="s">
        <v>177</v>
      </c>
      <c r="AV413" s="14" t="s">
        <v>85</v>
      </c>
      <c r="AW413" s="14" t="s">
        <v>34</v>
      </c>
      <c r="AX413" s="14" t="s">
        <v>83</v>
      </c>
      <c r="AY413" s="261" t="s">
        <v>176</v>
      </c>
    </row>
    <row r="414" s="2" customFormat="1" ht="24.15" customHeight="1">
      <c r="A414" s="39"/>
      <c r="B414" s="40"/>
      <c r="C414" s="227" t="s">
        <v>1248</v>
      </c>
      <c r="D414" s="227" t="s">
        <v>179</v>
      </c>
      <c r="E414" s="228" t="s">
        <v>3558</v>
      </c>
      <c r="F414" s="229" t="s">
        <v>3559</v>
      </c>
      <c r="G414" s="230" t="s">
        <v>182</v>
      </c>
      <c r="H414" s="231">
        <v>97</v>
      </c>
      <c r="I414" s="232"/>
      <c r="J414" s="233">
        <f>ROUND(I414*H414,2)</f>
        <v>0</v>
      </c>
      <c r="K414" s="229" t="s">
        <v>225</v>
      </c>
      <c r="L414" s="45"/>
      <c r="M414" s="234" t="s">
        <v>1</v>
      </c>
      <c r="N414" s="235" t="s">
        <v>41</v>
      </c>
      <c r="O414" s="92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324</v>
      </c>
      <c r="AT414" s="238" t="s">
        <v>179</v>
      </c>
      <c r="AU414" s="238" t="s">
        <v>177</v>
      </c>
      <c r="AY414" s="18" t="s">
        <v>176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83</v>
      </c>
      <c r="BK414" s="239">
        <f>ROUND(I414*H414,2)</f>
        <v>0</v>
      </c>
      <c r="BL414" s="18" t="s">
        <v>324</v>
      </c>
      <c r="BM414" s="238" t="s">
        <v>3560</v>
      </c>
    </row>
    <row r="415" s="2" customFormat="1">
      <c r="A415" s="39"/>
      <c r="B415" s="40"/>
      <c r="C415" s="41"/>
      <c r="D415" s="262" t="s">
        <v>194</v>
      </c>
      <c r="E415" s="41"/>
      <c r="F415" s="263" t="s">
        <v>3561</v>
      </c>
      <c r="G415" s="41"/>
      <c r="H415" s="41"/>
      <c r="I415" s="264"/>
      <c r="J415" s="41"/>
      <c r="K415" s="41"/>
      <c r="L415" s="45"/>
      <c r="M415" s="265"/>
      <c r="N415" s="266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194</v>
      </c>
      <c r="AU415" s="18" t="s">
        <v>177</v>
      </c>
    </row>
    <row r="416" s="2" customFormat="1" ht="24.15" customHeight="1">
      <c r="A416" s="39"/>
      <c r="B416" s="40"/>
      <c r="C416" s="289" t="s">
        <v>1253</v>
      </c>
      <c r="D416" s="289" t="s">
        <v>547</v>
      </c>
      <c r="E416" s="290" t="s">
        <v>3562</v>
      </c>
      <c r="F416" s="291" t="s">
        <v>3563</v>
      </c>
      <c r="G416" s="292" t="s">
        <v>1528</v>
      </c>
      <c r="H416" s="293">
        <v>6</v>
      </c>
      <c r="I416" s="294"/>
      <c r="J416" s="295">
        <f>ROUND(I416*H416,2)</f>
        <v>0</v>
      </c>
      <c r="K416" s="291" t="s">
        <v>1</v>
      </c>
      <c r="L416" s="296"/>
      <c r="M416" s="297" t="s">
        <v>1</v>
      </c>
      <c r="N416" s="298" t="s">
        <v>41</v>
      </c>
      <c r="O416" s="92"/>
      <c r="P416" s="236">
        <f>O416*H416</f>
        <v>0</v>
      </c>
      <c r="Q416" s="236">
        <v>0</v>
      </c>
      <c r="R416" s="236">
        <f>Q416*H416</f>
        <v>0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1131</v>
      </c>
      <c r="AT416" s="238" t="s">
        <v>547</v>
      </c>
      <c r="AU416" s="238" t="s">
        <v>177</v>
      </c>
      <c r="AY416" s="18" t="s">
        <v>176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83</v>
      </c>
      <c r="BK416" s="239">
        <f>ROUND(I416*H416,2)</f>
        <v>0</v>
      </c>
      <c r="BL416" s="18" t="s">
        <v>1131</v>
      </c>
      <c r="BM416" s="238" t="s">
        <v>3564</v>
      </c>
    </row>
    <row r="417" s="14" customFormat="1">
      <c r="A417" s="14"/>
      <c r="B417" s="251"/>
      <c r="C417" s="252"/>
      <c r="D417" s="242" t="s">
        <v>185</v>
      </c>
      <c r="E417" s="253" t="s">
        <v>1</v>
      </c>
      <c r="F417" s="254" t="s">
        <v>222</v>
      </c>
      <c r="G417" s="252"/>
      <c r="H417" s="255">
        <v>6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1" t="s">
        <v>185</v>
      </c>
      <c r="AU417" s="261" t="s">
        <v>177</v>
      </c>
      <c r="AV417" s="14" t="s">
        <v>85</v>
      </c>
      <c r="AW417" s="14" t="s">
        <v>34</v>
      </c>
      <c r="AX417" s="14" t="s">
        <v>83</v>
      </c>
      <c r="AY417" s="261" t="s">
        <v>176</v>
      </c>
    </row>
    <row r="418" s="2" customFormat="1" ht="24.15" customHeight="1">
      <c r="A418" s="39"/>
      <c r="B418" s="40"/>
      <c r="C418" s="289" t="s">
        <v>1258</v>
      </c>
      <c r="D418" s="289" t="s">
        <v>547</v>
      </c>
      <c r="E418" s="290" t="s">
        <v>3565</v>
      </c>
      <c r="F418" s="291" t="s">
        <v>3566</v>
      </c>
      <c r="G418" s="292" t="s">
        <v>1528</v>
      </c>
      <c r="H418" s="293">
        <v>6</v>
      </c>
      <c r="I418" s="294"/>
      <c r="J418" s="295">
        <f>ROUND(I418*H418,2)</f>
        <v>0</v>
      </c>
      <c r="K418" s="291" t="s">
        <v>1</v>
      </c>
      <c r="L418" s="296"/>
      <c r="M418" s="297" t="s">
        <v>1</v>
      </c>
      <c r="N418" s="298" t="s">
        <v>41</v>
      </c>
      <c r="O418" s="92"/>
      <c r="P418" s="236">
        <f>O418*H418</f>
        <v>0</v>
      </c>
      <c r="Q418" s="236">
        <v>0</v>
      </c>
      <c r="R418" s="236">
        <f>Q418*H418</f>
        <v>0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1131</v>
      </c>
      <c r="AT418" s="238" t="s">
        <v>547</v>
      </c>
      <c r="AU418" s="238" t="s">
        <v>177</v>
      </c>
      <c r="AY418" s="18" t="s">
        <v>176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83</v>
      </c>
      <c r="BK418" s="239">
        <f>ROUND(I418*H418,2)</f>
        <v>0</v>
      </c>
      <c r="BL418" s="18" t="s">
        <v>1131</v>
      </c>
      <c r="BM418" s="238" t="s">
        <v>3567</v>
      </c>
    </row>
    <row r="419" s="14" customFormat="1">
      <c r="A419" s="14"/>
      <c r="B419" s="251"/>
      <c r="C419" s="252"/>
      <c r="D419" s="242" t="s">
        <v>185</v>
      </c>
      <c r="E419" s="253" t="s">
        <v>1</v>
      </c>
      <c r="F419" s="254" t="s">
        <v>222</v>
      </c>
      <c r="G419" s="252"/>
      <c r="H419" s="255">
        <v>6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1" t="s">
        <v>185</v>
      </c>
      <c r="AU419" s="261" t="s">
        <v>177</v>
      </c>
      <c r="AV419" s="14" t="s">
        <v>85</v>
      </c>
      <c r="AW419" s="14" t="s">
        <v>34</v>
      </c>
      <c r="AX419" s="14" t="s">
        <v>83</v>
      </c>
      <c r="AY419" s="261" t="s">
        <v>176</v>
      </c>
    </row>
    <row r="420" s="2" customFormat="1" ht="33" customHeight="1">
      <c r="A420" s="39"/>
      <c r="B420" s="40"/>
      <c r="C420" s="227" t="s">
        <v>1266</v>
      </c>
      <c r="D420" s="227" t="s">
        <v>179</v>
      </c>
      <c r="E420" s="228" t="s">
        <v>3568</v>
      </c>
      <c r="F420" s="229" t="s">
        <v>3569</v>
      </c>
      <c r="G420" s="230" t="s">
        <v>182</v>
      </c>
      <c r="H420" s="231">
        <v>12</v>
      </c>
      <c r="I420" s="232"/>
      <c r="J420" s="233">
        <f>ROUND(I420*H420,2)</f>
        <v>0</v>
      </c>
      <c r="K420" s="229" t="s">
        <v>225</v>
      </c>
      <c r="L420" s="45"/>
      <c r="M420" s="234" t="s">
        <v>1</v>
      </c>
      <c r="N420" s="235" t="s">
        <v>41</v>
      </c>
      <c r="O420" s="92"/>
      <c r="P420" s="236">
        <f>O420*H420</f>
        <v>0</v>
      </c>
      <c r="Q420" s="236">
        <v>0</v>
      </c>
      <c r="R420" s="236">
        <f>Q420*H420</f>
        <v>0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324</v>
      </c>
      <c r="AT420" s="238" t="s">
        <v>179</v>
      </c>
      <c r="AU420" s="238" t="s">
        <v>177</v>
      </c>
      <c r="AY420" s="18" t="s">
        <v>176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83</v>
      </c>
      <c r="BK420" s="239">
        <f>ROUND(I420*H420,2)</f>
        <v>0</v>
      </c>
      <c r="BL420" s="18" t="s">
        <v>324</v>
      </c>
      <c r="BM420" s="238" t="s">
        <v>3570</v>
      </c>
    </row>
    <row r="421" s="2" customFormat="1">
      <c r="A421" s="39"/>
      <c r="B421" s="40"/>
      <c r="C421" s="41"/>
      <c r="D421" s="262" t="s">
        <v>194</v>
      </c>
      <c r="E421" s="41"/>
      <c r="F421" s="263" t="s">
        <v>3571</v>
      </c>
      <c r="G421" s="41"/>
      <c r="H421" s="41"/>
      <c r="I421" s="264"/>
      <c r="J421" s="41"/>
      <c r="K421" s="41"/>
      <c r="L421" s="45"/>
      <c r="M421" s="265"/>
      <c r="N421" s="266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194</v>
      </c>
      <c r="AU421" s="18" t="s">
        <v>177</v>
      </c>
    </row>
    <row r="422" s="2" customFormat="1" ht="24.15" customHeight="1">
      <c r="A422" s="39"/>
      <c r="B422" s="40"/>
      <c r="C422" s="289" t="s">
        <v>1285</v>
      </c>
      <c r="D422" s="289" t="s">
        <v>547</v>
      </c>
      <c r="E422" s="290" t="s">
        <v>3572</v>
      </c>
      <c r="F422" s="291" t="s">
        <v>3573</v>
      </c>
      <c r="G422" s="292" t="s">
        <v>1528</v>
      </c>
      <c r="H422" s="293">
        <v>5</v>
      </c>
      <c r="I422" s="294"/>
      <c r="J422" s="295">
        <f>ROUND(I422*H422,2)</f>
        <v>0</v>
      </c>
      <c r="K422" s="291" t="s">
        <v>1</v>
      </c>
      <c r="L422" s="296"/>
      <c r="M422" s="297" t="s">
        <v>1</v>
      </c>
      <c r="N422" s="298" t="s">
        <v>41</v>
      </c>
      <c r="O422" s="92"/>
      <c r="P422" s="236">
        <f>O422*H422</f>
        <v>0</v>
      </c>
      <c r="Q422" s="236">
        <v>0</v>
      </c>
      <c r="R422" s="236">
        <f>Q422*H422</f>
        <v>0</v>
      </c>
      <c r="S422" s="236">
        <v>0</v>
      </c>
      <c r="T422" s="23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8" t="s">
        <v>1131</v>
      </c>
      <c r="AT422" s="238" t="s">
        <v>547</v>
      </c>
      <c r="AU422" s="238" t="s">
        <v>177</v>
      </c>
      <c r="AY422" s="18" t="s">
        <v>176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8" t="s">
        <v>83</v>
      </c>
      <c r="BK422" s="239">
        <f>ROUND(I422*H422,2)</f>
        <v>0</v>
      </c>
      <c r="BL422" s="18" t="s">
        <v>1131</v>
      </c>
      <c r="BM422" s="238" t="s">
        <v>3574</v>
      </c>
    </row>
    <row r="423" s="14" customFormat="1">
      <c r="A423" s="14"/>
      <c r="B423" s="251"/>
      <c r="C423" s="252"/>
      <c r="D423" s="242" t="s">
        <v>185</v>
      </c>
      <c r="E423" s="253" t="s">
        <v>1</v>
      </c>
      <c r="F423" s="254" t="s">
        <v>210</v>
      </c>
      <c r="G423" s="252"/>
      <c r="H423" s="255">
        <v>5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1" t="s">
        <v>185</v>
      </c>
      <c r="AU423" s="261" t="s">
        <v>177</v>
      </c>
      <c r="AV423" s="14" t="s">
        <v>85</v>
      </c>
      <c r="AW423" s="14" t="s">
        <v>34</v>
      </c>
      <c r="AX423" s="14" t="s">
        <v>83</v>
      </c>
      <c r="AY423" s="261" t="s">
        <v>176</v>
      </c>
    </row>
    <row r="424" s="2" customFormat="1" ht="24.15" customHeight="1">
      <c r="A424" s="39"/>
      <c r="B424" s="40"/>
      <c r="C424" s="227" t="s">
        <v>1293</v>
      </c>
      <c r="D424" s="227" t="s">
        <v>179</v>
      </c>
      <c r="E424" s="228" t="s">
        <v>3575</v>
      </c>
      <c r="F424" s="229" t="s">
        <v>3576</v>
      </c>
      <c r="G424" s="230" t="s">
        <v>182</v>
      </c>
      <c r="H424" s="231">
        <v>5</v>
      </c>
      <c r="I424" s="232"/>
      <c r="J424" s="233">
        <f>ROUND(I424*H424,2)</f>
        <v>0</v>
      </c>
      <c r="K424" s="229" t="s">
        <v>1</v>
      </c>
      <c r="L424" s="45"/>
      <c r="M424" s="234" t="s">
        <v>1</v>
      </c>
      <c r="N424" s="235" t="s">
        <v>41</v>
      </c>
      <c r="O424" s="92"/>
      <c r="P424" s="236">
        <f>O424*H424</f>
        <v>0</v>
      </c>
      <c r="Q424" s="236">
        <v>0</v>
      </c>
      <c r="R424" s="236">
        <f>Q424*H424</f>
        <v>0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324</v>
      </c>
      <c r="AT424" s="238" t="s">
        <v>179</v>
      </c>
      <c r="AU424" s="238" t="s">
        <v>177</v>
      </c>
      <c r="AY424" s="18" t="s">
        <v>176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83</v>
      </c>
      <c r="BK424" s="239">
        <f>ROUND(I424*H424,2)</f>
        <v>0</v>
      </c>
      <c r="BL424" s="18" t="s">
        <v>324</v>
      </c>
      <c r="BM424" s="238" t="s">
        <v>3577</v>
      </c>
    </row>
    <row r="425" s="2" customFormat="1" ht="37.8" customHeight="1">
      <c r="A425" s="39"/>
      <c r="B425" s="40"/>
      <c r="C425" s="289" t="s">
        <v>1301</v>
      </c>
      <c r="D425" s="289" t="s">
        <v>547</v>
      </c>
      <c r="E425" s="290" t="s">
        <v>3578</v>
      </c>
      <c r="F425" s="291" t="s">
        <v>3579</v>
      </c>
      <c r="G425" s="292" t="s">
        <v>1528</v>
      </c>
      <c r="H425" s="293">
        <v>1</v>
      </c>
      <c r="I425" s="294"/>
      <c r="J425" s="295">
        <f>ROUND(I425*H425,2)</f>
        <v>0</v>
      </c>
      <c r="K425" s="291" t="s">
        <v>1</v>
      </c>
      <c r="L425" s="296"/>
      <c r="M425" s="297" t="s">
        <v>1</v>
      </c>
      <c r="N425" s="298" t="s">
        <v>41</v>
      </c>
      <c r="O425" s="92"/>
      <c r="P425" s="236">
        <f>O425*H425</f>
        <v>0</v>
      </c>
      <c r="Q425" s="236">
        <v>0</v>
      </c>
      <c r="R425" s="236">
        <f>Q425*H425</f>
        <v>0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1131</v>
      </c>
      <c r="AT425" s="238" t="s">
        <v>547</v>
      </c>
      <c r="AU425" s="238" t="s">
        <v>177</v>
      </c>
      <c r="AY425" s="18" t="s">
        <v>176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83</v>
      </c>
      <c r="BK425" s="239">
        <f>ROUND(I425*H425,2)</f>
        <v>0</v>
      </c>
      <c r="BL425" s="18" t="s">
        <v>1131</v>
      </c>
      <c r="BM425" s="238" t="s">
        <v>3580</v>
      </c>
    </row>
    <row r="426" s="14" customFormat="1">
      <c r="A426" s="14"/>
      <c r="B426" s="251"/>
      <c r="C426" s="252"/>
      <c r="D426" s="242" t="s">
        <v>185</v>
      </c>
      <c r="E426" s="253" t="s">
        <v>1</v>
      </c>
      <c r="F426" s="254" t="s">
        <v>83</v>
      </c>
      <c r="G426" s="252"/>
      <c r="H426" s="255">
        <v>1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1" t="s">
        <v>185</v>
      </c>
      <c r="AU426" s="261" t="s">
        <v>177</v>
      </c>
      <c r="AV426" s="14" t="s">
        <v>85</v>
      </c>
      <c r="AW426" s="14" t="s">
        <v>34</v>
      </c>
      <c r="AX426" s="14" t="s">
        <v>83</v>
      </c>
      <c r="AY426" s="261" t="s">
        <v>176</v>
      </c>
    </row>
    <row r="427" s="2" customFormat="1" ht="24.15" customHeight="1">
      <c r="A427" s="39"/>
      <c r="B427" s="40"/>
      <c r="C427" s="227" t="s">
        <v>1306</v>
      </c>
      <c r="D427" s="227" t="s">
        <v>179</v>
      </c>
      <c r="E427" s="228" t="s">
        <v>3581</v>
      </c>
      <c r="F427" s="229" t="s">
        <v>3582</v>
      </c>
      <c r="G427" s="230" t="s">
        <v>182</v>
      </c>
      <c r="H427" s="231">
        <v>1</v>
      </c>
      <c r="I427" s="232"/>
      <c r="J427" s="233">
        <f>ROUND(I427*H427,2)</f>
        <v>0</v>
      </c>
      <c r="K427" s="229" t="s">
        <v>225</v>
      </c>
      <c r="L427" s="45"/>
      <c r="M427" s="234" t="s">
        <v>1</v>
      </c>
      <c r="N427" s="235" t="s">
        <v>41</v>
      </c>
      <c r="O427" s="92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324</v>
      </c>
      <c r="AT427" s="238" t="s">
        <v>179</v>
      </c>
      <c r="AU427" s="238" t="s">
        <v>177</v>
      </c>
      <c r="AY427" s="18" t="s">
        <v>176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83</v>
      </c>
      <c r="BK427" s="239">
        <f>ROUND(I427*H427,2)</f>
        <v>0</v>
      </c>
      <c r="BL427" s="18" t="s">
        <v>324</v>
      </c>
      <c r="BM427" s="238" t="s">
        <v>3583</v>
      </c>
    </row>
    <row r="428" s="2" customFormat="1">
      <c r="A428" s="39"/>
      <c r="B428" s="40"/>
      <c r="C428" s="41"/>
      <c r="D428" s="262" t="s">
        <v>194</v>
      </c>
      <c r="E428" s="41"/>
      <c r="F428" s="263" t="s">
        <v>3584</v>
      </c>
      <c r="G428" s="41"/>
      <c r="H428" s="41"/>
      <c r="I428" s="264"/>
      <c r="J428" s="41"/>
      <c r="K428" s="41"/>
      <c r="L428" s="45"/>
      <c r="M428" s="265"/>
      <c r="N428" s="266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194</v>
      </c>
      <c r="AU428" s="18" t="s">
        <v>177</v>
      </c>
    </row>
    <row r="429" s="2" customFormat="1" ht="24.15" customHeight="1">
      <c r="A429" s="39"/>
      <c r="B429" s="40"/>
      <c r="C429" s="289" t="s">
        <v>1312</v>
      </c>
      <c r="D429" s="289" t="s">
        <v>547</v>
      </c>
      <c r="E429" s="290" t="s">
        <v>3585</v>
      </c>
      <c r="F429" s="291" t="s">
        <v>3586</v>
      </c>
      <c r="G429" s="292" t="s">
        <v>1528</v>
      </c>
      <c r="H429" s="293">
        <v>1</v>
      </c>
      <c r="I429" s="294"/>
      <c r="J429" s="295">
        <f>ROUND(I429*H429,2)</f>
        <v>0</v>
      </c>
      <c r="K429" s="291" t="s">
        <v>1</v>
      </c>
      <c r="L429" s="296"/>
      <c r="M429" s="297" t="s">
        <v>1</v>
      </c>
      <c r="N429" s="298" t="s">
        <v>41</v>
      </c>
      <c r="O429" s="92"/>
      <c r="P429" s="236">
        <f>O429*H429</f>
        <v>0</v>
      </c>
      <c r="Q429" s="236">
        <v>0</v>
      </c>
      <c r="R429" s="236">
        <f>Q429*H429</f>
        <v>0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1131</v>
      </c>
      <c r="AT429" s="238" t="s">
        <v>547</v>
      </c>
      <c r="AU429" s="238" t="s">
        <v>177</v>
      </c>
      <c r="AY429" s="18" t="s">
        <v>176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83</v>
      </c>
      <c r="BK429" s="239">
        <f>ROUND(I429*H429,2)</f>
        <v>0</v>
      </c>
      <c r="BL429" s="18" t="s">
        <v>1131</v>
      </c>
      <c r="BM429" s="238" t="s">
        <v>3587</v>
      </c>
    </row>
    <row r="430" s="14" customFormat="1">
      <c r="A430" s="14"/>
      <c r="B430" s="251"/>
      <c r="C430" s="252"/>
      <c r="D430" s="242" t="s">
        <v>185</v>
      </c>
      <c r="E430" s="253" t="s">
        <v>1</v>
      </c>
      <c r="F430" s="254" t="s">
        <v>83</v>
      </c>
      <c r="G430" s="252"/>
      <c r="H430" s="255">
        <v>1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1" t="s">
        <v>185</v>
      </c>
      <c r="AU430" s="261" t="s">
        <v>177</v>
      </c>
      <c r="AV430" s="14" t="s">
        <v>85</v>
      </c>
      <c r="AW430" s="14" t="s">
        <v>34</v>
      </c>
      <c r="AX430" s="14" t="s">
        <v>83</v>
      </c>
      <c r="AY430" s="261" t="s">
        <v>176</v>
      </c>
    </row>
    <row r="431" s="2" customFormat="1" ht="24.15" customHeight="1">
      <c r="A431" s="39"/>
      <c r="B431" s="40"/>
      <c r="C431" s="227" t="s">
        <v>1335</v>
      </c>
      <c r="D431" s="227" t="s">
        <v>179</v>
      </c>
      <c r="E431" s="228" t="s">
        <v>3588</v>
      </c>
      <c r="F431" s="229" t="s">
        <v>3589</v>
      </c>
      <c r="G431" s="230" t="s">
        <v>182</v>
      </c>
      <c r="H431" s="231">
        <v>1</v>
      </c>
      <c r="I431" s="232"/>
      <c r="J431" s="233">
        <f>ROUND(I431*H431,2)</f>
        <v>0</v>
      </c>
      <c r="K431" s="229" t="s">
        <v>1</v>
      </c>
      <c r="L431" s="45"/>
      <c r="M431" s="234" t="s">
        <v>1</v>
      </c>
      <c r="N431" s="235" t="s">
        <v>41</v>
      </c>
      <c r="O431" s="92"/>
      <c r="P431" s="236">
        <f>O431*H431</f>
        <v>0</v>
      </c>
      <c r="Q431" s="236">
        <v>0</v>
      </c>
      <c r="R431" s="236">
        <f>Q431*H431</f>
        <v>0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324</v>
      </c>
      <c r="AT431" s="238" t="s">
        <v>179</v>
      </c>
      <c r="AU431" s="238" t="s">
        <v>177</v>
      </c>
      <c r="AY431" s="18" t="s">
        <v>176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83</v>
      </c>
      <c r="BK431" s="239">
        <f>ROUND(I431*H431,2)</f>
        <v>0</v>
      </c>
      <c r="BL431" s="18" t="s">
        <v>324</v>
      </c>
      <c r="BM431" s="238" t="s">
        <v>3590</v>
      </c>
    </row>
    <row r="432" s="12" customFormat="1" ht="20.88" customHeight="1">
      <c r="A432" s="12"/>
      <c r="B432" s="211"/>
      <c r="C432" s="212"/>
      <c r="D432" s="213" t="s">
        <v>75</v>
      </c>
      <c r="E432" s="225" t="s">
        <v>3591</v>
      </c>
      <c r="F432" s="225" t="s">
        <v>3592</v>
      </c>
      <c r="G432" s="212"/>
      <c r="H432" s="212"/>
      <c r="I432" s="215"/>
      <c r="J432" s="226">
        <f>BK432</f>
        <v>0</v>
      </c>
      <c r="K432" s="212"/>
      <c r="L432" s="217"/>
      <c r="M432" s="218"/>
      <c r="N432" s="219"/>
      <c r="O432" s="219"/>
      <c r="P432" s="220">
        <f>SUM(P433:P504)</f>
        <v>0</v>
      </c>
      <c r="Q432" s="219"/>
      <c r="R432" s="220">
        <f>SUM(R433:R504)</f>
        <v>0.018080000000000002</v>
      </c>
      <c r="S432" s="219"/>
      <c r="T432" s="221">
        <f>SUM(T433:T504)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2" t="s">
        <v>85</v>
      </c>
      <c r="AT432" s="223" t="s">
        <v>75</v>
      </c>
      <c r="AU432" s="223" t="s">
        <v>85</v>
      </c>
      <c r="AY432" s="222" t="s">
        <v>176</v>
      </c>
      <c r="BK432" s="224">
        <f>SUM(BK433:BK504)</f>
        <v>0</v>
      </c>
    </row>
    <row r="433" s="2" customFormat="1" ht="16.5" customHeight="1">
      <c r="A433" s="39"/>
      <c r="B433" s="40"/>
      <c r="C433" s="289" t="s">
        <v>1340</v>
      </c>
      <c r="D433" s="289" t="s">
        <v>547</v>
      </c>
      <c r="E433" s="290" t="s">
        <v>3593</v>
      </c>
      <c r="F433" s="291" t="s">
        <v>3594</v>
      </c>
      <c r="G433" s="292" t="s">
        <v>252</v>
      </c>
      <c r="H433" s="293">
        <v>42</v>
      </c>
      <c r="I433" s="294"/>
      <c r="J433" s="295">
        <f>ROUND(I433*H433,2)</f>
        <v>0</v>
      </c>
      <c r="K433" s="291" t="s">
        <v>225</v>
      </c>
      <c r="L433" s="296"/>
      <c r="M433" s="297" t="s">
        <v>1</v>
      </c>
      <c r="N433" s="298" t="s">
        <v>41</v>
      </c>
      <c r="O433" s="92"/>
      <c r="P433" s="236">
        <f>O433*H433</f>
        <v>0</v>
      </c>
      <c r="Q433" s="236">
        <v>0.00012999999999999999</v>
      </c>
      <c r="R433" s="236">
        <f>Q433*H433</f>
        <v>0.0054599999999999996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240</v>
      </c>
      <c r="AT433" s="238" t="s">
        <v>547</v>
      </c>
      <c r="AU433" s="238" t="s">
        <v>177</v>
      </c>
      <c r="AY433" s="18" t="s">
        <v>176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83</v>
      </c>
      <c r="BK433" s="239">
        <f>ROUND(I433*H433,2)</f>
        <v>0</v>
      </c>
      <c r="BL433" s="18" t="s">
        <v>183</v>
      </c>
      <c r="BM433" s="238" t="s">
        <v>3595</v>
      </c>
    </row>
    <row r="434" s="14" customFormat="1">
      <c r="A434" s="14"/>
      <c r="B434" s="251"/>
      <c r="C434" s="252"/>
      <c r="D434" s="242" t="s">
        <v>185</v>
      </c>
      <c r="E434" s="253" t="s">
        <v>1</v>
      </c>
      <c r="F434" s="254" t="s">
        <v>600</v>
      </c>
      <c r="G434" s="252"/>
      <c r="H434" s="255">
        <v>42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1" t="s">
        <v>185</v>
      </c>
      <c r="AU434" s="261" t="s">
        <v>177</v>
      </c>
      <c r="AV434" s="14" t="s">
        <v>85</v>
      </c>
      <c r="AW434" s="14" t="s">
        <v>34</v>
      </c>
      <c r="AX434" s="14" t="s">
        <v>83</v>
      </c>
      <c r="AY434" s="261" t="s">
        <v>176</v>
      </c>
    </row>
    <row r="435" s="2" customFormat="1" ht="16.5" customHeight="1">
      <c r="A435" s="39"/>
      <c r="B435" s="40"/>
      <c r="C435" s="289" t="s">
        <v>1347</v>
      </c>
      <c r="D435" s="289" t="s">
        <v>547</v>
      </c>
      <c r="E435" s="290" t="s">
        <v>3596</v>
      </c>
      <c r="F435" s="291" t="s">
        <v>3597</v>
      </c>
      <c r="G435" s="292" t="s">
        <v>252</v>
      </c>
      <c r="H435" s="293">
        <v>29</v>
      </c>
      <c r="I435" s="294"/>
      <c r="J435" s="295">
        <f>ROUND(I435*H435,2)</f>
        <v>0</v>
      </c>
      <c r="K435" s="291" t="s">
        <v>225</v>
      </c>
      <c r="L435" s="296"/>
      <c r="M435" s="297" t="s">
        <v>1</v>
      </c>
      <c r="N435" s="298" t="s">
        <v>41</v>
      </c>
      <c r="O435" s="92"/>
      <c r="P435" s="236">
        <f>O435*H435</f>
        <v>0</v>
      </c>
      <c r="Q435" s="236">
        <v>0.00038999999999999999</v>
      </c>
      <c r="R435" s="236">
        <f>Q435*H435</f>
        <v>0.011310000000000001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240</v>
      </c>
      <c r="AT435" s="238" t="s">
        <v>547</v>
      </c>
      <c r="AU435" s="238" t="s">
        <v>177</v>
      </c>
      <c r="AY435" s="18" t="s">
        <v>176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83</v>
      </c>
      <c r="BK435" s="239">
        <f>ROUND(I435*H435,2)</f>
        <v>0</v>
      </c>
      <c r="BL435" s="18" t="s">
        <v>183</v>
      </c>
      <c r="BM435" s="238" t="s">
        <v>3598</v>
      </c>
    </row>
    <row r="436" s="14" customFormat="1">
      <c r="A436" s="14"/>
      <c r="B436" s="251"/>
      <c r="C436" s="252"/>
      <c r="D436" s="242" t="s">
        <v>185</v>
      </c>
      <c r="E436" s="253" t="s">
        <v>1</v>
      </c>
      <c r="F436" s="254" t="s">
        <v>508</v>
      </c>
      <c r="G436" s="252"/>
      <c r="H436" s="255">
        <v>29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1" t="s">
        <v>185</v>
      </c>
      <c r="AU436" s="261" t="s">
        <v>177</v>
      </c>
      <c r="AV436" s="14" t="s">
        <v>85</v>
      </c>
      <c r="AW436" s="14" t="s">
        <v>34</v>
      </c>
      <c r="AX436" s="14" t="s">
        <v>83</v>
      </c>
      <c r="AY436" s="261" t="s">
        <v>176</v>
      </c>
    </row>
    <row r="437" s="2" customFormat="1" ht="24.15" customHeight="1">
      <c r="A437" s="39"/>
      <c r="B437" s="40"/>
      <c r="C437" s="227" t="s">
        <v>1352</v>
      </c>
      <c r="D437" s="227" t="s">
        <v>179</v>
      </c>
      <c r="E437" s="228" t="s">
        <v>3599</v>
      </c>
      <c r="F437" s="229" t="s">
        <v>3600</v>
      </c>
      <c r="G437" s="230" t="s">
        <v>252</v>
      </c>
      <c r="H437" s="231">
        <v>71</v>
      </c>
      <c r="I437" s="232"/>
      <c r="J437" s="233">
        <f>ROUND(I437*H437,2)</f>
        <v>0</v>
      </c>
      <c r="K437" s="229" t="s">
        <v>225</v>
      </c>
      <c r="L437" s="45"/>
      <c r="M437" s="234" t="s">
        <v>1</v>
      </c>
      <c r="N437" s="235" t="s">
        <v>41</v>
      </c>
      <c r="O437" s="92"/>
      <c r="P437" s="236">
        <f>O437*H437</f>
        <v>0</v>
      </c>
      <c r="Q437" s="236">
        <v>0</v>
      </c>
      <c r="R437" s="236">
        <f>Q437*H437</f>
        <v>0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324</v>
      </c>
      <c r="AT437" s="238" t="s">
        <v>179</v>
      </c>
      <c r="AU437" s="238" t="s">
        <v>177</v>
      </c>
      <c r="AY437" s="18" t="s">
        <v>176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83</v>
      </c>
      <c r="BK437" s="239">
        <f>ROUND(I437*H437,2)</f>
        <v>0</v>
      </c>
      <c r="BL437" s="18" t="s">
        <v>324</v>
      </c>
      <c r="BM437" s="238" t="s">
        <v>3601</v>
      </c>
    </row>
    <row r="438" s="2" customFormat="1">
      <c r="A438" s="39"/>
      <c r="B438" s="40"/>
      <c r="C438" s="41"/>
      <c r="D438" s="262" t="s">
        <v>194</v>
      </c>
      <c r="E438" s="41"/>
      <c r="F438" s="263" t="s">
        <v>3602</v>
      </c>
      <c r="G438" s="41"/>
      <c r="H438" s="41"/>
      <c r="I438" s="264"/>
      <c r="J438" s="41"/>
      <c r="K438" s="41"/>
      <c r="L438" s="45"/>
      <c r="M438" s="265"/>
      <c r="N438" s="26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194</v>
      </c>
      <c r="AU438" s="18" t="s">
        <v>177</v>
      </c>
    </row>
    <row r="439" s="2" customFormat="1" ht="33" customHeight="1">
      <c r="A439" s="39"/>
      <c r="B439" s="40"/>
      <c r="C439" s="289" t="s">
        <v>1359</v>
      </c>
      <c r="D439" s="289" t="s">
        <v>547</v>
      </c>
      <c r="E439" s="290" t="s">
        <v>3603</v>
      </c>
      <c r="F439" s="291" t="s">
        <v>3604</v>
      </c>
      <c r="G439" s="292" t="s">
        <v>252</v>
      </c>
      <c r="H439" s="293">
        <v>4</v>
      </c>
      <c r="I439" s="294"/>
      <c r="J439" s="295">
        <f>ROUND(I439*H439,2)</f>
        <v>0</v>
      </c>
      <c r="K439" s="291" t="s">
        <v>1</v>
      </c>
      <c r="L439" s="296"/>
      <c r="M439" s="297" t="s">
        <v>1</v>
      </c>
      <c r="N439" s="298" t="s">
        <v>41</v>
      </c>
      <c r="O439" s="92"/>
      <c r="P439" s="236">
        <f>O439*H439</f>
        <v>0</v>
      </c>
      <c r="Q439" s="236">
        <v>0</v>
      </c>
      <c r="R439" s="236">
        <f>Q439*H439</f>
        <v>0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1131</v>
      </c>
      <c r="AT439" s="238" t="s">
        <v>547</v>
      </c>
      <c r="AU439" s="238" t="s">
        <v>177</v>
      </c>
      <c r="AY439" s="18" t="s">
        <v>176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83</v>
      </c>
      <c r="BK439" s="239">
        <f>ROUND(I439*H439,2)</f>
        <v>0</v>
      </c>
      <c r="BL439" s="18" t="s">
        <v>1131</v>
      </c>
      <c r="BM439" s="238" t="s">
        <v>3605</v>
      </c>
    </row>
    <row r="440" s="14" customFormat="1">
      <c r="A440" s="14"/>
      <c r="B440" s="251"/>
      <c r="C440" s="252"/>
      <c r="D440" s="242" t="s">
        <v>185</v>
      </c>
      <c r="E440" s="253" t="s">
        <v>1</v>
      </c>
      <c r="F440" s="254" t="s">
        <v>3606</v>
      </c>
      <c r="G440" s="252"/>
      <c r="H440" s="255">
        <v>4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1" t="s">
        <v>185</v>
      </c>
      <c r="AU440" s="261" t="s">
        <v>177</v>
      </c>
      <c r="AV440" s="14" t="s">
        <v>85</v>
      </c>
      <c r="AW440" s="14" t="s">
        <v>34</v>
      </c>
      <c r="AX440" s="14" t="s">
        <v>83</v>
      </c>
      <c r="AY440" s="261" t="s">
        <v>176</v>
      </c>
    </row>
    <row r="441" s="2" customFormat="1" ht="24.15" customHeight="1">
      <c r="A441" s="39"/>
      <c r="B441" s="40"/>
      <c r="C441" s="227" t="s">
        <v>1364</v>
      </c>
      <c r="D441" s="227" t="s">
        <v>179</v>
      </c>
      <c r="E441" s="228" t="s">
        <v>3607</v>
      </c>
      <c r="F441" s="229" t="s">
        <v>3608</v>
      </c>
      <c r="G441" s="230" t="s">
        <v>252</v>
      </c>
      <c r="H441" s="231">
        <v>4</v>
      </c>
      <c r="I441" s="232"/>
      <c r="J441" s="233">
        <f>ROUND(I441*H441,2)</f>
        <v>0</v>
      </c>
      <c r="K441" s="229" t="s">
        <v>225</v>
      </c>
      <c r="L441" s="45"/>
      <c r="M441" s="234" t="s">
        <v>1</v>
      </c>
      <c r="N441" s="235" t="s">
        <v>41</v>
      </c>
      <c r="O441" s="92"/>
      <c r="P441" s="236">
        <f>O441*H441</f>
        <v>0</v>
      </c>
      <c r="Q441" s="236">
        <v>0</v>
      </c>
      <c r="R441" s="236">
        <f>Q441*H441</f>
        <v>0</v>
      </c>
      <c r="S441" s="236">
        <v>0</v>
      </c>
      <c r="T441" s="23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324</v>
      </c>
      <c r="AT441" s="238" t="s">
        <v>179</v>
      </c>
      <c r="AU441" s="238" t="s">
        <v>177</v>
      </c>
      <c r="AY441" s="18" t="s">
        <v>176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83</v>
      </c>
      <c r="BK441" s="239">
        <f>ROUND(I441*H441,2)</f>
        <v>0</v>
      </c>
      <c r="BL441" s="18" t="s">
        <v>324</v>
      </c>
      <c r="BM441" s="238" t="s">
        <v>3609</v>
      </c>
    </row>
    <row r="442" s="2" customFormat="1">
      <c r="A442" s="39"/>
      <c r="B442" s="40"/>
      <c r="C442" s="41"/>
      <c r="D442" s="262" t="s">
        <v>194</v>
      </c>
      <c r="E442" s="41"/>
      <c r="F442" s="263" t="s">
        <v>3610</v>
      </c>
      <c r="G442" s="41"/>
      <c r="H442" s="41"/>
      <c r="I442" s="264"/>
      <c r="J442" s="41"/>
      <c r="K442" s="41"/>
      <c r="L442" s="45"/>
      <c r="M442" s="265"/>
      <c r="N442" s="26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194</v>
      </c>
      <c r="AU442" s="18" t="s">
        <v>177</v>
      </c>
    </row>
    <row r="443" s="2" customFormat="1" ht="24.15" customHeight="1">
      <c r="A443" s="39"/>
      <c r="B443" s="40"/>
      <c r="C443" s="289" t="s">
        <v>1369</v>
      </c>
      <c r="D443" s="289" t="s">
        <v>547</v>
      </c>
      <c r="E443" s="290" t="s">
        <v>3611</v>
      </c>
      <c r="F443" s="291" t="s">
        <v>3612</v>
      </c>
      <c r="G443" s="292" t="s">
        <v>252</v>
      </c>
      <c r="H443" s="293">
        <v>162</v>
      </c>
      <c r="I443" s="294"/>
      <c r="J443" s="295">
        <f>ROUND(I443*H443,2)</f>
        <v>0</v>
      </c>
      <c r="K443" s="291" t="s">
        <v>1</v>
      </c>
      <c r="L443" s="296"/>
      <c r="M443" s="297" t="s">
        <v>1</v>
      </c>
      <c r="N443" s="298" t="s">
        <v>41</v>
      </c>
      <c r="O443" s="92"/>
      <c r="P443" s="236">
        <f>O443*H443</f>
        <v>0</v>
      </c>
      <c r="Q443" s="236">
        <v>0</v>
      </c>
      <c r="R443" s="236">
        <f>Q443*H443</f>
        <v>0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1131</v>
      </c>
      <c r="AT443" s="238" t="s">
        <v>547</v>
      </c>
      <c r="AU443" s="238" t="s">
        <v>177</v>
      </c>
      <c r="AY443" s="18" t="s">
        <v>176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83</v>
      </c>
      <c r="BK443" s="239">
        <f>ROUND(I443*H443,2)</f>
        <v>0</v>
      </c>
      <c r="BL443" s="18" t="s">
        <v>1131</v>
      </c>
      <c r="BM443" s="238" t="s">
        <v>3613</v>
      </c>
    </row>
    <row r="444" s="14" customFormat="1">
      <c r="A444" s="14"/>
      <c r="B444" s="251"/>
      <c r="C444" s="252"/>
      <c r="D444" s="242" t="s">
        <v>185</v>
      </c>
      <c r="E444" s="253" t="s">
        <v>1</v>
      </c>
      <c r="F444" s="254" t="s">
        <v>3614</v>
      </c>
      <c r="G444" s="252"/>
      <c r="H444" s="255">
        <v>162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1" t="s">
        <v>185</v>
      </c>
      <c r="AU444" s="261" t="s">
        <v>177</v>
      </c>
      <c r="AV444" s="14" t="s">
        <v>85</v>
      </c>
      <c r="AW444" s="14" t="s">
        <v>34</v>
      </c>
      <c r="AX444" s="14" t="s">
        <v>83</v>
      </c>
      <c r="AY444" s="261" t="s">
        <v>176</v>
      </c>
    </row>
    <row r="445" s="2" customFormat="1" ht="24.15" customHeight="1">
      <c r="A445" s="39"/>
      <c r="B445" s="40"/>
      <c r="C445" s="227" t="s">
        <v>1374</v>
      </c>
      <c r="D445" s="227" t="s">
        <v>179</v>
      </c>
      <c r="E445" s="228" t="s">
        <v>3615</v>
      </c>
      <c r="F445" s="229" t="s">
        <v>3616</v>
      </c>
      <c r="G445" s="230" t="s">
        <v>252</v>
      </c>
      <c r="H445" s="231">
        <v>162</v>
      </c>
      <c r="I445" s="232"/>
      <c r="J445" s="233">
        <f>ROUND(I445*H445,2)</f>
        <v>0</v>
      </c>
      <c r="K445" s="229" t="s">
        <v>225</v>
      </c>
      <c r="L445" s="45"/>
      <c r="M445" s="234" t="s">
        <v>1</v>
      </c>
      <c r="N445" s="235" t="s">
        <v>41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324</v>
      </c>
      <c r="AT445" s="238" t="s">
        <v>179</v>
      </c>
      <c r="AU445" s="238" t="s">
        <v>177</v>
      </c>
      <c r="AY445" s="18" t="s">
        <v>176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83</v>
      </c>
      <c r="BK445" s="239">
        <f>ROUND(I445*H445,2)</f>
        <v>0</v>
      </c>
      <c r="BL445" s="18" t="s">
        <v>324</v>
      </c>
      <c r="BM445" s="238" t="s">
        <v>3617</v>
      </c>
    </row>
    <row r="446" s="2" customFormat="1">
      <c r="A446" s="39"/>
      <c r="B446" s="40"/>
      <c r="C446" s="41"/>
      <c r="D446" s="262" t="s">
        <v>194</v>
      </c>
      <c r="E446" s="41"/>
      <c r="F446" s="263" t="s">
        <v>3618</v>
      </c>
      <c r="G446" s="41"/>
      <c r="H446" s="41"/>
      <c r="I446" s="264"/>
      <c r="J446" s="41"/>
      <c r="K446" s="41"/>
      <c r="L446" s="45"/>
      <c r="M446" s="265"/>
      <c r="N446" s="266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194</v>
      </c>
      <c r="AU446" s="18" t="s">
        <v>177</v>
      </c>
    </row>
    <row r="447" s="2" customFormat="1" ht="24.15" customHeight="1">
      <c r="A447" s="39"/>
      <c r="B447" s="40"/>
      <c r="C447" s="289" t="s">
        <v>1379</v>
      </c>
      <c r="D447" s="289" t="s">
        <v>547</v>
      </c>
      <c r="E447" s="290" t="s">
        <v>3619</v>
      </c>
      <c r="F447" s="291" t="s">
        <v>3620</v>
      </c>
      <c r="G447" s="292" t="s">
        <v>252</v>
      </c>
      <c r="H447" s="293">
        <v>13</v>
      </c>
      <c r="I447" s="294"/>
      <c r="J447" s="295">
        <f>ROUND(I447*H447,2)</f>
        <v>0</v>
      </c>
      <c r="K447" s="291" t="s">
        <v>225</v>
      </c>
      <c r="L447" s="296"/>
      <c r="M447" s="297" t="s">
        <v>1</v>
      </c>
      <c r="N447" s="298" t="s">
        <v>41</v>
      </c>
      <c r="O447" s="92"/>
      <c r="P447" s="236">
        <f>O447*H447</f>
        <v>0</v>
      </c>
      <c r="Q447" s="236">
        <v>6.9999999999999994E-05</v>
      </c>
      <c r="R447" s="236">
        <f>Q447*H447</f>
        <v>0.00090999999999999989</v>
      </c>
      <c r="S447" s="236">
        <v>0</v>
      </c>
      <c r="T447" s="23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240</v>
      </c>
      <c r="AT447" s="238" t="s">
        <v>547</v>
      </c>
      <c r="AU447" s="238" t="s">
        <v>177</v>
      </c>
      <c r="AY447" s="18" t="s">
        <v>176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83</v>
      </c>
      <c r="BK447" s="239">
        <f>ROUND(I447*H447,2)</f>
        <v>0</v>
      </c>
      <c r="BL447" s="18" t="s">
        <v>183</v>
      </c>
      <c r="BM447" s="238" t="s">
        <v>3621</v>
      </c>
    </row>
    <row r="448" s="14" customFormat="1">
      <c r="A448" s="14"/>
      <c r="B448" s="251"/>
      <c r="C448" s="252"/>
      <c r="D448" s="242" t="s">
        <v>185</v>
      </c>
      <c r="E448" s="253" t="s">
        <v>1</v>
      </c>
      <c r="F448" s="254" t="s">
        <v>3622</v>
      </c>
      <c r="G448" s="252"/>
      <c r="H448" s="255">
        <v>11</v>
      </c>
      <c r="I448" s="256"/>
      <c r="J448" s="252"/>
      <c r="K448" s="252"/>
      <c r="L448" s="257"/>
      <c r="M448" s="258"/>
      <c r="N448" s="259"/>
      <c r="O448" s="259"/>
      <c r="P448" s="259"/>
      <c r="Q448" s="259"/>
      <c r="R448" s="259"/>
      <c r="S448" s="259"/>
      <c r="T448" s="26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1" t="s">
        <v>185</v>
      </c>
      <c r="AU448" s="261" t="s">
        <v>177</v>
      </c>
      <c r="AV448" s="14" t="s">
        <v>85</v>
      </c>
      <c r="AW448" s="14" t="s">
        <v>34</v>
      </c>
      <c r="AX448" s="14" t="s">
        <v>76</v>
      </c>
      <c r="AY448" s="261" t="s">
        <v>176</v>
      </c>
    </row>
    <row r="449" s="14" customFormat="1">
      <c r="A449" s="14"/>
      <c r="B449" s="251"/>
      <c r="C449" s="252"/>
      <c r="D449" s="242" t="s">
        <v>185</v>
      </c>
      <c r="E449" s="253" t="s">
        <v>1</v>
      </c>
      <c r="F449" s="254" t="s">
        <v>3464</v>
      </c>
      <c r="G449" s="252"/>
      <c r="H449" s="255">
        <v>2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1" t="s">
        <v>185</v>
      </c>
      <c r="AU449" s="261" t="s">
        <v>177</v>
      </c>
      <c r="AV449" s="14" t="s">
        <v>85</v>
      </c>
      <c r="AW449" s="14" t="s">
        <v>34</v>
      </c>
      <c r="AX449" s="14" t="s">
        <v>76</v>
      </c>
      <c r="AY449" s="261" t="s">
        <v>176</v>
      </c>
    </row>
    <row r="450" s="2" customFormat="1" ht="24.15" customHeight="1">
      <c r="A450" s="39"/>
      <c r="B450" s="40"/>
      <c r="C450" s="227" t="s">
        <v>1384</v>
      </c>
      <c r="D450" s="227" t="s">
        <v>179</v>
      </c>
      <c r="E450" s="228" t="s">
        <v>3623</v>
      </c>
      <c r="F450" s="229" t="s">
        <v>3624</v>
      </c>
      <c r="G450" s="230" t="s">
        <v>252</v>
      </c>
      <c r="H450" s="231">
        <v>13</v>
      </c>
      <c r="I450" s="232"/>
      <c r="J450" s="233">
        <f>ROUND(I450*H450,2)</f>
        <v>0</v>
      </c>
      <c r="K450" s="229" t="s">
        <v>225</v>
      </c>
      <c r="L450" s="45"/>
      <c r="M450" s="234" t="s">
        <v>1</v>
      </c>
      <c r="N450" s="235" t="s">
        <v>41</v>
      </c>
      <c r="O450" s="92"/>
      <c r="P450" s="236">
        <f>O450*H450</f>
        <v>0</v>
      </c>
      <c r="Q450" s="236">
        <v>0</v>
      </c>
      <c r="R450" s="236">
        <f>Q450*H450</f>
        <v>0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324</v>
      </c>
      <c r="AT450" s="238" t="s">
        <v>179</v>
      </c>
      <c r="AU450" s="238" t="s">
        <v>177</v>
      </c>
      <c r="AY450" s="18" t="s">
        <v>176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83</v>
      </c>
      <c r="BK450" s="239">
        <f>ROUND(I450*H450,2)</f>
        <v>0</v>
      </c>
      <c r="BL450" s="18" t="s">
        <v>324</v>
      </c>
      <c r="BM450" s="238" t="s">
        <v>3625</v>
      </c>
    </row>
    <row r="451" s="2" customFormat="1">
      <c r="A451" s="39"/>
      <c r="B451" s="40"/>
      <c r="C451" s="41"/>
      <c r="D451" s="262" t="s">
        <v>194</v>
      </c>
      <c r="E451" s="41"/>
      <c r="F451" s="263" t="s">
        <v>3626</v>
      </c>
      <c r="G451" s="41"/>
      <c r="H451" s="41"/>
      <c r="I451" s="264"/>
      <c r="J451" s="41"/>
      <c r="K451" s="41"/>
      <c r="L451" s="45"/>
      <c r="M451" s="265"/>
      <c r="N451" s="26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194</v>
      </c>
      <c r="AU451" s="18" t="s">
        <v>177</v>
      </c>
    </row>
    <row r="452" s="2" customFormat="1" ht="37.8" customHeight="1">
      <c r="A452" s="39"/>
      <c r="B452" s="40"/>
      <c r="C452" s="289" t="s">
        <v>1391</v>
      </c>
      <c r="D452" s="289" t="s">
        <v>547</v>
      </c>
      <c r="E452" s="290" t="s">
        <v>3627</v>
      </c>
      <c r="F452" s="291" t="s">
        <v>3628</v>
      </c>
      <c r="G452" s="292" t="s">
        <v>1528</v>
      </c>
      <c r="H452" s="293">
        <v>64</v>
      </c>
      <c r="I452" s="294"/>
      <c r="J452" s="295">
        <f>ROUND(I452*H452,2)</f>
        <v>0</v>
      </c>
      <c r="K452" s="291" t="s">
        <v>1</v>
      </c>
      <c r="L452" s="296"/>
      <c r="M452" s="297" t="s">
        <v>1</v>
      </c>
      <c r="N452" s="298" t="s">
        <v>41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1131</v>
      </c>
      <c r="AT452" s="238" t="s">
        <v>547</v>
      </c>
      <c r="AU452" s="238" t="s">
        <v>177</v>
      </c>
      <c r="AY452" s="18" t="s">
        <v>176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83</v>
      </c>
      <c r="BK452" s="239">
        <f>ROUND(I452*H452,2)</f>
        <v>0</v>
      </c>
      <c r="BL452" s="18" t="s">
        <v>1131</v>
      </c>
      <c r="BM452" s="238" t="s">
        <v>3629</v>
      </c>
    </row>
    <row r="453" s="14" customFormat="1">
      <c r="A453" s="14"/>
      <c r="B453" s="251"/>
      <c r="C453" s="252"/>
      <c r="D453" s="242" t="s">
        <v>185</v>
      </c>
      <c r="E453" s="253" t="s">
        <v>1</v>
      </c>
      <c r="F453" s="254" t="s">
        <v>3630</v>
      </c>
      <c r="G453" s="252"/>
      <c r="H453" s="255">
        <v>40</v>
      </c>
      <c r="I453" s="256"/>
      <c r="J453" s="252"/>
      <c r="K453" s="252"/>
      <c r="L453" s="257"/>
      <c r="M453" s="258"/>
      <c r="N453" s="259"/>
      <c r="O453" s="259"/>
      <c r="P453" s="259"/>
      <c r="Q453" s="259"/>
      <c r="R453" s="259"/>
      <c r="S453" s="259"/>
      <c r="T453" s="26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1" t="s">
        <v>185</v>
      </c>
      <c r="AU453" s="261" t="s">
        <v>177</v>
      </c>
      <c r="AV453" s="14" t="s">
        <v>85</v>
      </c>
      <c r="AW453" s="14" t="s">
        <v>34</v>
      </c>
      <c r="AX453" s="14" t="s">
        <v>76</v>
      </c>
      <c r="AY453" s="261" t="s">
        <v>176</v>
      </c>
    </row>
    <row r="454" s="14" customFormat="1">
      <c r="A454" s="14"/>
      <c r="B454" s="251"/>
      <c r="C454" s="252"/>
      <c r="D454" s="242" t="s">
        <v>185</v>
      </c>
      <c r="E454" s="253" t="s">
        <v>1</v>
      </c>
      <c r="F454" s="254" t="s">
        <v>3631</v>
      </c>
      <c r="G454" s="252"/>
      <c r="H454" s="255">
        <v>24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1" t="s">
        <v>185</v>
      </c>
      <c r="AU454" s="261" t="s">
        <v>177</v>
      </c>
      <c r="AV454" s="14" t="s">
        <v>85</v>
      </c>
      <c r="AW454" s="14" t="s">
        <v>34</v>
      </c>
      <c r="AX454" s="14" t="s">
        <v>76</v>
      </c>
      <c r="AY454" s="261" t="s">
        <v>176</v>
      </c>
    </row>
    <row r="455" s="2" customFormat="1" ht="24.15" customHeight="1">
      <c r="A455" s="39"/>
      <c r="B455" s="40"/>
      <c r="C455" s="227" t="s">
        <v>1396</v>
      </c>
      <c r="D455" s="227" t="s">
        <v>179</v>
      </c>
      <c r="E455" s="228" t="s">
        <v>3632</v>
      </c>
      <c r="F455" s="229" t="s">
        <v>3633</v>
      </c>
      <c r="G455" s="230" t="s">
        <v>182</v>
      </c>
      <c r="H455" s="231">
        <v>64</v>
      </c>
      <c r="I455" s="232"/>
      <c r="J455" s="233">
        <f>ROUND(I455*H455,2)</f>
        <v>0</v>
      </c>
      <c r="K455" s="229" t="s">
        <v>225</v>
      </c>
      <c r="L455" s="45"/>
      <c r="M455" s="234" t="s">
        <v>1</v>
      </c>
      <c r="N455" s="235" t="s">
        <v>41</v>
      </c>
      <c r="O455" s="92"/>
      <c r="P455" s="236">
        <f>O455*H455</f>
        <v>0</v>
      </c>
      <c r="Q455" s="236">
        <v>0</v>
      </c>
      <c r="R455" s="236">
        <f>Q455*H455</f>
        <v>0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324</v>
      </c>
      <c r="AT455" s="238" t="s">
        <v>179</v>
      </c>
      <c r="AU455" s="238" t="s">
        <v>177</v>
      </c>
      <c r="AY455" s="18" t="s">
        <v>176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83</v>
      </c>
      <c r="BK455" s="239">
        <f>ROUND(I455*H455,2)</f>
        <v>0</v>
      </c>
      <c r="BL455" s="18" t="s">
        <v>324</v>
      </c>
      <c r="BM455" s="238" t="s">
        <v>3634</v>
      </c>
    </row>
    <row r="456" s="2" customFormat="1">
      <c r="A456" s="39"/>
      <c r="B456" s="40"/>
      <c r="C456" s="41"/>
      <c r="D456" s="262" t="s">
        <v>194</v>
      </c>
      <c r="E456" s="41"/>
      <c r="F456" s="263" t="s">
        <v>3635</v>
      </c>
      <c r="G456" s="41"/>
      <c r="H456" s="41"/>
      <c r="I456" s="264"/>
      <c r="J456" s="41"/>
      <c r="K456" s="41"/>
      <c r="L456" s="45"/>
      <c r="M456" s="265"/>
      <c r="N456" s="26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194</v>
      </c>
      <c r="AU456" s="18" t="s">
        <v>177</v>
      </c>
    </row>
    <row r="457" s="2" customFormat="1" ht="16.5" customHeight="1">
      <c r="A457" s="39"/>
      <c r="B457" s="40"/>
      <c r="C457" s="289" t="s">
        <v>1402</v>
      </c>
      <c r="D457" s="289" t="s">
        <v>547</v>
      </c>
      <c r="E457" s="290" t="s">
        <v>3636</v>
      </c>
      <c r="F457" s="291" t="s">
        <v>3637</v>
      </c>
      <c r="G457" s="292" t="s">
        <v>1528</v>
      </c>
      <c r="H457" s="293">
        <v>8</v>
      </c>
      <c r="I457" s="294"/>
      <c r="J457" s="295">
        <f>ROUND(I457*H457,2)</f>
        <v>0</v>
      </c>
      <c r="K457" s="291" t="s">
        <v>1</v>
      </c>
      <c r="L457" s="296"/>
      <c r="M457" s="297" t="s">
        <v>1</v>
      </c>
      <c r="N457" s="298" t="s">
        <v>41</v>
      </c>
      <c r="O457" s="92"/>
      <c r="P457" s="236">
        <f>O457*H457</f>
        <v>0</v>
      </c>
      <c r="Q457" s="236">
        <v>0</v>
      </c>
      <c r="R457" s="236">
        <f>Q457*H457</f>
        <v>0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1131</v>
      </c>
      <c r="AT457" s="238" t="s">
        <v>547</v>
      </c>
      <c r="AU457" s="238" t="s">
        <v>177</v>
      </c>
      <c r="AY457" s="18" t="s">
        <v>176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83</v>
      </c>
      <c r="BK457" s="239">
        <f>ROUND(I457*H457,2)</f>
        <v>0</v>
      </c>
      <c r="BL457" s="18" t="s">
        <v>1131</v>
      </c>
      <c r="BM457" s="238" t="s">
        <v>3638</v>
      </c>
    </row>
    <row r="458" s="14" customFormat="1">
      <c r="A458" s="14"/>
      <c r="B458" s="251"/>
      <c r="C458" s="252"/>
      <c r="D458" s="242" t="s">
        <v>185</v>
      </c>
      <c r="E458" s="253" t="s">
        <v>1</v>
      </c>
      <c r="F458" s="254" t="s">
        <v>240</v>
      </c>
      <c r="G458" s="252"/>
      <c r="H458" s="255">
        <v>8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185</v>
      </c>
      <c r="AU458" s="261" t="s">
        <v>177</v>
      </c>
      <c r="AV458" s="14" t="s">
        <v>85</v>
      </c>
      <c r="AW458" s="14" t="s">
        <v>34</v>
      </c>
      <c r="AX458" s="14" t="s">
        <v>83</v>
      </c>
      <c r="AY458" s="261" t="s">
        <v>176</v>
      </c>
    </row>
    <row r="459" s="2" customFormat="1" ht="24.15" customHeight="1">
      <c r="A459" s="39"/>
      <c r="B459" s="40"/>
      <c r="C459" s="289" t="s">
        <v>1410</v>
      </c>
      <c r="D459" s="289" t="s">
        <v>547</v>
      </c>
      <c r="E459" s="290" t="s">
        <v>3639</v>
      </c>
      <c r="F459" s="291" t="s">
        <v>3640</v>
      </c>
      <c r="G459" s="292" t="s">
        <v>1528</v>
      </c>
      <c r="H459" s="293">
        <v>1</v>
      </c>
      <c r="I459" s="294"/>
      <c r="J459" s="295">
        <f>ROUND(I459*H459,2)</f>
        <v>0</v>
      </c>
      <c r="K459" s="291" t="s">
        <v>1</v>
      </c>
      <c r="L459" s="296"/>
      <c r="M459" s="297" t="s">
        <v>1</v>
      </c>
      <c r="N459" s="298" t="s">
        <v>41</v>
      </c>
      <c r="O459" s="92"/>
      <c r="P459" s="236">
        <f>O459*H459</f>
        <v>0</v>
      </c>
      <c r="Q459" s="236">
        <v>0</v>
      </c>
      <c r="R459" s="236">
        <f>Q459*H459</f>
        <v>0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1131</v>
      </c>
      <c r="AT459" s="238" t="s">
        <v>547</v>
      </c>
      <c r="AU459" s="238" t="s">
        <v>177</v>
      </c>
      <c r="AY459" s="18" t="s">
        <v>176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83</v>
      </c>
      <c r="BK459" s="239">
        <f>ROUND(I459*H459,2)</f>
        <v>0</v>
      </c>
      <c r="BL459" s="18" t="s">
        <v>1131</v>
      </c>
      <c r="BM459" s="238" t="s">
        <v>3641</v>
      </c>
    </row>
    <row r="460" s="2" customFormat="1" ht="21.75" customHeight="1">
      <c r="A460" s="39"/>
      <c r="B460" s="40"/>
      <c r="C460" s="289" t="s">
        <v>1415</v>
      </c>
      <c r="D460" s="289" t="s">
        <v>547</v>
      </c>
      <c r="E460" s="290" t="s">
        <v>3642</v>
      </c>
      <c r="F460" s="291" t="s">
        <v>3643</v>
      </c>
      <c r="G460" s="292" t="s">
        <v>1528</v>
      </c>
      <c r="H460" s="293">
        <v>8</v>
      </c>
      <c r="I460" s="294"/>
      <c r="J460" s="295">
        <f>ROUND(I460*H460,2)</f>
        <v>0</v>
      </c>
      <c r="K460" s="291" t="s">
        <v>1</v>
      </c>
      <c r="L460" s="296"/>
      <c r="M460" s="297" t="s">
        <v>1</v>
      </c>
      <c r="N460" s="298" t="s">
        <v>41</v>
      </c>
      <c r="O460" s="92"/>
      <c r="P460" s="236">
        <f>O460*H460</f>
        <v>0</v>
      </c>
      <c r="Q460" s="236">
        <v>0</v>
      </c>
      <c r="R460" s="236">
        <f>Q460*H460</f>
        <v>0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1131</v>
      </c>
      <c r="AT460" s="238" t="s">
        <v>547</v>
      </c>
      <c r="AU460" s="238" t="s">
        <v>177</v>
      </c>
      <c r="AY460" s="18" t="s">
        <v>176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83</v>
      </c>
      <c r="BK460" s="239">
        <f>ROUND(I460*H460,2)</f>
        <v>0</v>
      </c>
      <c r="BL460" s="18" t="s">
        <v>1131</v>
      </c>
      <c r="BM460" s="238" t="s">
        <v>3644</v>
      </c>
    </row>
    <row r="461" s="14" customFormat="1">
      <c r="A461" s="14"/>
      <c r="B461" s="251"/>
      <c r="C461" s="252"/>
      <c r="D461" s="242" t="s">
        <v>185</v>
      </c>
      <c r="E461" s="253" t="s">
        <v>1</v>
      </c>
      <c r="F461" s="254" t="s">
        <v>240</v>
      </c>
      <c r="G461" s="252"/>
      <c r="H461" s="255">
        <v>8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1" t="s">
        <v>185</v>
      </c>
      <c r="AU461" s="261" t="s">
        <v>177</v>
      </c>
      <c r="AV461" s="14" t="s">
        <v>85</v>
      </c>
      <c r="AW461" s="14" t="s">
        <v>34</v>
      </c>
      <c r="AX461" s="14" t="s">
        <v>83</v>
      </c>
      <c r="AY461" s="261" t="s">
        <v>176</v>
      </c>
    </row>
    <row r="462" s="2" customFormat="1" ht="24.15" customHeight="1">
      <c r="A462" s="39"/>
      <c r="B462" s="40"/>
      <c r="C462" s="289" t="s">
        <v>1420</v>
      </c>
      <c r="D462" s="289" t="s">
        <v>547</v>
      </c>
      <c r="E462" s="290" t="s">
        <v>3645</v>
      </c>
      <c r="F462" s="291" t="s">
        <v>3646</v>
      </c>
      <c r="G462" s="292" t="s">
        <v>1528</v>
      </c>
      <c r="H462" s="293">
        <v>5</v>
      </c>
      <c r="I462" s="294"/>
      <c r="J462" s="295">
        <f>ROUND(I462*H462,2)</f>
        <v>0</v>
      </c>
      <c r="K462" s="291" t="s">
        <v>1</v>
      </c>
      <c r="L462" s="296"/>
      <c r="M462" s="297" t="s">
        <v>1</v>
      </c>
      <c r="N462" s="298" t="s">
        <v>41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1131</v>
      </c>
      <c r="AT462" s="238" t="s">
        <v>547</v>
      </c>
      <c r="AU462" s="238" t="s">
        <v>177</v>
      </c>
      <c r="AY462" s="18" t="s">
        <v>176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83</v>
      </c>
      <c r="BK462" s="239">
        <f>ROUND(I462*H462,2)</f>
        <v>0</v>
      </c>
      <c r="BL462" s="18" t="s">
        <v>1131</v>
      </c>
      <c r="BM462" s="238" t="s">
        <v>3647</v>
      </c>
    </row>
    <row r="463" s="14" customFormat="1">
      <c r="A463" s="14"/>
      <c r="B463" s="251"/>
      <c r="C463" s="252"/>
      <c r="D463" s="242" t="s">
        <v>185</v>
      </c>
      <c r="E463" s="253" t="s">
        <v>1</v>
      </c>
      <c r="F463" s="254" t="s">
        <v>210</v>
      </c>
      <c r="G463" s="252"/>
      <c r="H463" s="255">
        <v>5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1" t="s">
        <v>185</v>
      </c>
      <c r="AU463" s="261" t="s">
        <v>177</v>
      </c>
      <c r="AV463" s="14" t="s">
        <v>85</v>
      </c>
      <c r="AW463" s="14" t="s">
        <v>34</v>
      </c>
      <c r="AX463" s="14" t="s">
        <v>83</v>
      </c>
      <c r="AY463" s="261" t="s">
        <v>176</v>
      </c>
    </row>
    <row r="464" s="2" customFormat="1" ht="16.5" customHeight="1">
      <c r="A464" s="39"/>
      <c r="B464" s="40"/>
      <c r="C464" s="227" t="s">
        <v>1425</v>
      </c>
      <c r="D464" s="227" t="s">
        <v>179</v>
      </c>
      <c r="E464" s="228" t="s">
        <v>3648</v>
      </c>
      <c r="F464" s="229" t="s">
        <v>3649</v>
      </c>
      <c r="G464" s="230" t="s">
        <v>182</v>
      </c>
      <c r="H464" s="231">
        <v>22</v>
      </c>
      <c r="I464" s="232"/>
      <c r="J464" s="233">
        <f>ROUND(I464*H464,2)</f>
        <v>0</v>
      </c>
      <c r="K464" s="229" t="s">
        <v>225</v>
      </c>
      <c r="L464" s="45"/>
      <c r="M464" s="234" t="s">
        <v>1</v>
      </c>
      <c r="N464" s="235" t="s">
        <v>41</v>
      </c>
      <c r="O464" s="92"/>
      <c r="P464" s="236">
        <f>O464*H464</f>
        <v>0</v>
      </c>
      <c r="Q464" s="236">
        <v>0</v>
      </c>
      <c r="R464" s="236">
        <f>Q464*H464</f>
        <v>0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324</v>
      </c>
      <c r="AT464" s="238" t="s">
        <v>179</v>
      </c>
      <c r="AU464" s="238" t="s">
        <v>177</v>
      </c>
      <c r="AY464" s="18" t="s">
        <v>176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83</v>
      </c>
      <c r="BK464" s="239">
        <f>ROUND(I464*H464,2)</f>
        <v>0</v>
      </c>
      <c r="BL464" s="18" t="s">
        <v>324</v>
      </c>
      <c r="BM464" s="238" t="s">
        <v>3650</v>
      </c>
    </row>
    <row r="465" s="2" customFormat="1">
      <c r="A465" s="39"/>
      <c r="B465" s="40"/>
      <c r="C465" s="41"/>
      <c r="D465" s="262" t="s">
        <v>194</v>
      </c>
      <c r="E465" s="41"/>
      <c r="F465" s="263" t="s">
        <v>3651</v>
      </c>
      <c r="G465" s="41"/>
      <c r="H465" s="41"/>
      <c r="I465" s="264"/>
      <c r="J465" s="41"/>
      <c r="K465" s="41"/>
      <c r="L465" s="45"/>
      <c r="M465" s="265"/>
      <c r="N465" s="26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194</v>
      </c>
      <c r="AU465" s="18" t="s">
        <v>177</v>
      </c>
    </row>
    <row r="466" s="2" customFormat="1" ht="24.15" customHeight="1">
      <c r="A466" s="39"/>
      <c r="B466" s="40"/>
      <c r="C466" s="289" t="s">
        <v>1430</v>
      </c>
      <c r="D466" s="289" t="s">
        <v>547</v>
      </c>
      <c r="E466" s="290" t="s">
        <v>3652</v>
      </c>
      <c r="F466" s="291" t="s">
        <v>3653</v>
      </c>
      <c r="G466" s="292" t="s">
        <v>1528</v>
      </c>
      <c r="H466" s="293">
        <v>74</v>
      </c>
      <c r="I466" s="294"/>
      <c r="J466" s="295">
        <f>ROUND(I466*H466,2)</f>
        <v>0</v>
      </c>
      <c r="K466" s="291" t="s">
        <v>1</v>
      </c>
      <c r="L466" s="296"/>
      <c r="M466" s="297" t="s">
        <v>1</v>
      </c>
      <c r="N466" s="298" t="s">
        <v>41</v>
      </c>
      <c r="O466" s="92"/>
      <c r="P466" s="236">
        <f>O466*H466</f>
        <v>0</v>
      </c>
      <c r="Q466" s="236">
        <v>0</v>
      </c>
      <c r="R466" s="236">
        <f>Q466*H466</f>
        <v>0</v>
      </c>
      <c r="S466" s="236">
        <v>0</v>
      </c>
      <c r="T466" s="23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8" t="s">
        <v>1131</v>
      </c>
      <c r="AT466" s="238" t="s">
        <v>547</v>
      </c>
      <c r="AU466" s="238" t="s">
        <v>177</v>
      </c>
      <c r="AY466" s="18" t="s">
        <v>176</v>
      </c>
      <c r="BE466" s="239">
        <f>IF(N466="základní",J466,0)</f>
        <v>0</v>
      </c>
      <c r="BF466" s="239">
        <f>IF(N466="snížená",J466,0)</f>
        <v>0</v>
      </c>
      <c r="BG466" s="239">
        <f>IF(N466="zákl. přenesená",J466,0)</f>
        <v>0</v>
      </c>
      <c r="BH466" s="239">
        <f>IF(N466="sníž. přenesená",J466,0)</f>
        <v>0</v>
      </c>
      <c r="BI466" s="239">
        <f>IF(N466="nulová",J466,0)</f>
        <v>0</v>
      </c>
      <c r="BJ466" s="18" t="s">
        <v>83</v>
      </c>
      <c r="BK466" s="239">
        <f>ROUND(I466*H466,2)</f>
        <v>0</v>
      </c>
      <c r="BL466" s="18" t="s">
        <v>1131</v>
      </c>
      <c r="BM466" s="238" t="s">
        <v>3654</v>
      </c>
    </row>
    <row r="467" s="14" customFormat="1">
      <c r="A467" s="14"/>
      <c r="B467" s="251"/>
      <c r="C467" s="252"/>
      <c r="D467" s="242" t="s">
        <v>185</v>
      </c>
      <c r="E467" s="253" t="s">
        <v>1</v>
      </c>
      <c r="F467" s="254" t="s">
        <v>3655</v>
      </c>
      <c r="G467" s="252"/>
      <c r="H467" s="255">
        <v>55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1" t="s">
        <v>185</v>
      </c>
      <c r="AU467" s="261" t="s">
        <v>177</v>
      </c>
      <c r="AV467" s="14" t="s">
        <v>85</v>
      </c>
      <c r="AW467" s="14" t="s">
        <v>34</v>
      </c>
      <c r="AX467" s="14" t="s">
        <v>76</v>
      </c>
      <c r="AY467" s="261" t="s">
        <v>176</v>
      </c>
    </row>
    <row r="468" s="14" customFormat="1">
      <c r="A468" s="14"/>
      <c r="B468" s="251"/>
      <c r="C468" s="252"/>
      <c r="D468" s="242" t="s">
        <v>185</v>
      </c>
      <c r="E468" s="253" t="s">
        <v>1</v>
      </c>
      <c r="F468" s="254" t="s">
        <v>3656</v>
      </c>
      <c r="G468" s="252"/>
      <c r="H468" s="255">
        <v>19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1" t="s">
        <v>185</v>
      </c>
      <c r="AU468" s="261" t="s">
        <v>177</v>
      </c>
      <c r="AV468" s="14" t="s">
        <v>85</v>
      </c>
      <c r="AW468" s="14" t="s">
        <v>34</v>
      </c>
      <c r="AX468" s="14" t="s">
        <v>76</v>
      </c>
      <c r="AY468" s="261" t="s">
        <v>176</v>
      </c>
    </row>
    <row r="469" s="2" customFormat="1" ht="16.5" customHeight="1">
      <c r="A469" s="39"/>
      <c r="B469" s="40"/>
      <c r="C469" s="227" t="s">
        <v>1436</v>
      </c>
      <c r="D469" s="227" t="s">
        <v>179</v>
      </c>
      <c r="E469" s="228" t="s">
        <v>3657</v>
      </c>
      <c r="F469" s="229" t="s">
        <v>3658</v>
      </c>
      <c r="G469" s="230" t="s">
        <v>182</v>
      </c>
      <c r="H469" s="231">
        <v>74</v>
      </c>
      <c r="I469" s="232"/>
      <c r="J469" s="233">
        <f>ROUND(I469*H469,2)</f>
        <v>0</v>
      </c>
      <c r="K469" s="229" t="s">
        <v>225</v>
      </c>
      <c r="L469" s="45"/>
      <c r="M469" s="234" t="s">
        <v>1</v>
      </c>
      <c r="N469" s="235" t="s">
        <v>41</v>
      </c>
      <c r="O469" s="92"/>
      <c r="P469" s="236">
        <f>O469*H469</f>
        <v>0</v>
      </c>
      <c r="Q469" s="236">
        <v>0</v>
      </c>
      <c r="R469" s="236">
        <f>Q469*H469</f>
        <v>0</v>
      </c>
      <c r="S469" s="236">
        <v>0</v>
      </c>
      <c r="T469" s="23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8" t="s">
        <v>324</v>
      </c>
      <c r="AT469" s="238" t="s">
        <v>179</v>
      </c>
      <c r="AU469" s="238" t="s">
        <v>177</v>
      </c>
      <c r="AY469" s="18" t="s">
        <v>176</v>
      </c>
      <c r="BE469" s="239">
        <f>IF(N469="základní",J469,0)</f>
        <v>0</v>
      </c>
      <c r="BF469" s="239">
        <f>IF(N469="snížená",J469,0)</f>
        <v>0</v>
      </c>
      <c r="BG469" s="239">
        <f>IF(N469="zákl. přenesená",J469,0)</f>
        <v>0</v>
      </c>
      <c r="BH469" s="239">
        <f>IF(N469="sníž. přenesená",J469,0)</f>
        <v>0</v>
      </c>
      <c r="BI469" s="239">
        <f>IF(N469="nulová",J469,0)</f>
        <v>0</v>
      </c>
      <c r="BJ469" s="18" t="s">
        <v>83</v>
      </c>
      <c r="BK469" s="239">
        <f>ROUND(I469*H469,2)</f>
        <v>0</v>
      </c>
      <c r="BL469" s="18" t="s">
        <v>324</v>
      </c>
      <c r="BM469" s="238" t="s">
        <v>3659</v>
      </c>
    </row>
    <row r="470" s="2" customFormat="1">
      <c r="A470" s="39"/>
      <c r="B470" s="40"/>
      <c r="C470" s="41"/>
      <c r="D470" s="262" t="s">
        <v>194</v>
      </c>
      <c r="E470" s="41"/>
      <c r="F470" s="263" t="s">
        <v>3660</v>
      </c>
      <c r="G470" s="41"/>
      <c r="H470" s="41"/>
      <c r="I470" s="264"/>
      <c r="J470" s="41"/>
      <c r="K470" s="41"/>
      <c r="L470" s="45"/>
      <c r="M470" s="265"/>
      <c r="N470" s="266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194</v>
      </c>
      <c r="AU470" s="18" t="s">
        <v>177</v>
      </c>
    </row>
    <row r="471" s="2" customFormat="1" ht="24.15" customHeight="1">
      <c r="A471" s="39"/>
      <c r="B471" s="40"/>
      <c r="C471" s="289" t="s">
        <v>1441</v>
      </c>
      <c r="D471" s="289" t="s">
        <v>547</v>
      </c>
      <c r="E471" s="290" t="s">
        <v>3661</v>
      </c>
      <c r="F471" s="291" t="s">
        <v>3662</v>
      </c>
      <c r="G471" s="292" t="s">
        <v>1528</v>
      </c>
      <c r="H471" s="293">
        <v>10</v>
      </c>
      <c r="I471" s="294"/>
      <c r="J471" s="295">
        <f>ROUND(I471*H471,2)</f>
        <v>0</v>
      </c>
      <c r="K471" s="291" t="s">
        <v>1</v>
      </c>
      <c r="L471" s="296"/>
      <c r="M471" s="297" t="s">
        <v>1</v>
      </c>
      <c r="N471" s="298" t="s">
        <v>41</v>
      </c>
      <c r="O471" s="92"/>
      <c r="P471" s="236">
        <f>O471*H471</f>
        <v>0</v>
      </c>
      <c r="Q471" s="236">
        <v>0</v>
      </c>
      <c r="R471" s="236">
        <f>Q471*H471</f>
        <v>0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1131</v>
      </c>
      <c r="AT471" s="238" t="s">
        <v>547</v>
      </c>
      <c r="AU471" s="238" t="s">
        <v>177</v>
      </c>
      <c r="AY471" s="18" t="s">
        <v>176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83</v>
      </c>
      <c r="BK471" s="239">
        <f>ROUND(I471*H471,2)</f>
        <v>0</v>
      </c>
      <c r="BL471" s="18" t="s">
        <v>1131</v>
      </c>
      <c r="BM471" s="238" t="s">
        <v>3663</v>
      </c>
    </row>
    <row r="472" s="14" customFormat="1">
      <c r="A472" s="14"/>
      <c r="B472" s="251"/>
      <c r="C472" s="252"/>
      <c r="D472" s="242" t="s">
        <v>185</v>
      </c>
      <c r="E472" s="253" t="s">
        <v>1</v>
      </c>
      <c r="F472" s="254" t="s">
        <v>259</v>
      </c>
      <c r="G472" s="252"/>
      <c r="H472" s="255">
        <v>10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1" t="s">
        <v>185</v>
      </c>
      <c r="AU472" s="261" t="s">
        <v>177</v>
      </c>
      <c r="AV472" s="14" t="s">
        <v>85</v>
      </c>
      <c r="AW472" s="14" t="s">
        <v>34</v>
      </c>
      <c r="AX472" s="14" t="s">
        <v>83</v>
      </c>
      <c r="AY472" s="261" t="s">
        <v>176</v>
      </c>
    </row>
    <row r="473" s="2" customFormat="1" ht="24.15" customHeight="1">
      <c r="A473" s="39"/>
      <c r="B473" s="40"/>
      <c r="C473" s="289" t="s">
        <v>1446</v>
      </c>
      <c r="D473" s="289" t="s">
        <v>547</v>
      </c>
      <c r="E473" s="290" t="s">
        <v>3664</v>
      </c>
      <c r="F473" s="291" t="s">
        <v>3665</v>
      </c>
      <c r="G473" s="292" t="s">
        <v>182</v>
      </c>
      <c r="H473" s="293">
        <v>8</v>
      </c>
      <c r="I473" s="294"/>
      <c r="J473" s="295">
        <f>ROUND(I473*H473,2)</f>
        <v>0</v>
      </c>
      <c r="K473" s="291" t="s">
        <v>225</v>
      </c>
      <c r="L473" s="296"/>
      <c r="M473" s="297" t="s">
        <v>1</v>
      </c>
      <c r="N473" s="298" t="s">
        <v>41</v>
      </c>
      <c r="O473" s="92"/>
      <c r="P473" s="236">
        <f>O473*H473</f>
        <v>0</v>
      </c>
      <c r="Q473" s="236">
        <v>5.0000000000000002E-05</v>
      </c>
      <c r="R473" s="236">
        <f>Q473*H473</f>
        <v>0.00040000000000000002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240</v>
      </c>
      <c r="AT473" s="238" t="s">
        <v>547</v>
      </c>
      <c r="AU473" s="238" t="s">
        <v>177</v>
      </c>
      <c r="AY473" s="18" t="s">
        <v>176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83</v>
      </c>
      <c r="BK473" s="239">
        <f>ROUND(I473*H473,2)</f>
        <v>0</v>
      </c>
      <c r="BL473" s="18" t="s">
        <v>183</v>
      </c>
      <c r="BM473" s="238" t="s">
        <v>3666</v>
      </c>
    </row>
    <row r="474" s="14" customFormat="1">
      <c r="A474" s="14"/>
      <c r="B474" s="251"/>
      <c r="C474" s="252"/>
      <c r="D474" s="242" t="s">
        <v>185</v>
      </c>
      <c r="E474" s="253" t="s">
        <v>1</v>
      </c>
      <c r="F474" s="254" t="s">
        <v>240</v>
      </c>
      <c r="G474" s="252"/>
      <c r="H474" s="255">
        <v>8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1" t="s">
        <v>185</v>
      </c>
      <c r="AU474" s="261" t="s">
        <v>177</v>
      </c>
      <c r="AV474" s="14" t="s">
        <v>85</v>
      </c>
      <c r="AW474" s="14" t="s">
        <v>34</v>
      </c>
      <c r="AX474" s="14" t="s">
        <v>83</v>
      </c>
      <c r="AY474" s="261" t="s">
        <v>176</v>
      </c>
    </row>
    <row r="475" s="2" customFormat="1" ht="16.5" customHeight="1">
      <c r="A475" s="39"/>
      <c r="B475" s="40"/>
      <c r="C475" s="227" t="s">
        <v>1451</v>
      </c>
      <c r="D475" s="227" t="s">
        <v>179</v>
      </c>
      <c r="E475" s="228" t="s">
        <v>3657</v>
      </c>
      <c r="F475" s="229" t="s">
        <v>3658</v>
      </c>
      <c r="G475" s="230" t="s">
        <v>182</v>
      </c>
      <c r="H475" s="231">
        <v>18</v>
      </c>
      <c r="I475" s="232"/>
      <c r="J475" s="233">
        <f>ROUND(I475*H475,2)</f>
        <v>0</v>
      </c>
      <c r="K475" s="229" t="s">
        <v>225</v>
      </c>
      <c r="L475" s="45"/>
      <c r="M475" s="234" t="s">
        <v>1</v>
      </c>
      <c r="N475" s="235" t="s">
        <v>41</v>
      </c>
      <c r="O475" s="92"/>
      <c r="P475" s="236">
        <f>O475*H475</f>
        <v>0</v>
      </c>
      <c r="Q475" s="236">
        <v>0</v>
      </c>
      <c r="R475" s="236">
        <f>Q475*H475</f>
        <v>0</v>
      </c>
      <c r="S475" s="236">
        <v>0</v>
      </c>
      <c r="T475" s="23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8" t="s">
        <v>324</v>
      </c>
      <c r="AT475" s="238" t="s">
        <v>179</v>
      </c>
      <c r="AU475" s="238" t="s">
        <v>177</v>
      </c>
      <c r="AY475" s="18" t="s">
        <v>176</v>
      </c>
      <c r="BE475" s="239">
        <f>IF(N475="základní",J475,0)</f>
        <v>0</v>
      </c>
      <c r="BF475" s="239">
        <f>IF(N475="snížená",J475,0)</f>
        <v>0</v>
      </c>
      <c r="BG475" s="239">
        <f>IF(N475="zákl. přenesená",J475,0)</f>
        <v>0</v>
      </c>
      <c r="BH475" s="239">
        <f>IF(N475="sníž. přenesená",J475,0)</f>
        <v>0</v>
      </c>
      <c r="BI475" s="239">
        <f>IF(N475="nulová",J475,0)</f>
        <v>0</v>
      </c>
      <c r="BJ475" s="18" t="s">
        <v>83</v>
      </c>
      <c r="BK475" s="239">
        <f>ROUND(I475*H475,2)</f>
        <v>0</v>
      </c>
      <c r="BL475" s="18" t="s">
        <v>324</v>
      </c>
      <c r="BM475" s="238" t="s">
        <v>3667</v>
      </c>
    </row>
    <row r="476" s="2" customFormat="1">
      <c r="A476" s="39"/>
      <c r="B476" s="40"/>
      <c r="C476" s="41"/>
      <c r="D476" s="262" t="s">
        <v>194</v>
      </c>
      <c r="E476" s="41"/>
      <c r="F476" s="263" t="s">
        <v>3660</v>
      </c>
      <c r="G476" s="41"/>
      <c r="H476" s="41"/>
      <c r="I476" s="264"/>
      <c r="J476" s="41"/>
      <c r="K476" s="41"/>
      <c r="L476" s="45"/>
      <c r="M476" s="265"/>
      <c r="N476" s="26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194</v>
      </c>
      <c r="AU476" s="18" t="s">
        <v>177</v>
      </c>
    </row>
    <row r="477" s="2" customFormat="1" ht="24.15" customHeight="1">
      <c r="A477" s="39"/>
      <c r="B477" s="40"/>
      <c r="C477" s="289" t="s">
        <v>1455</v>
      </c>
      <c r="D477" s="289" t="s">
        <v>547</v>
      </c>
      <c r="E477" s="290" t="s">
        <v>3668</v>
      </c>
      <c r="F477" s="291" t="s">
        <v>3669</v>
      </c>
      <c r="G477" s="292" t="s">
        <v>1528</v>
      </c>
      <c r="H477" s="293">
        <v>163</v>
      </c>
      <c r="I477" s="294"/>
      <c r="J477" s="295">
        <f>ROUND(I477*H477,2)</f>
        <v>0</v>
      </c>
      <c r="K477" s="291" t="s">
        <v>1</v>
      </c>
      <c r="L477" s="296"/>
      <c r="M477" s="297" t="s">
        <v>1</v>
      </c>
      <c r="N477" s="298" t="s">
        <v>41</v>
      </c>
      <c r="O477" s="92"/>
      <c r="P477" s="236">
        <f>O477*H477</f>
        <v>0</v>
      </c>
      <c r="Q477" s="236">
        <v>0</v>
      </c>
      <c r="R477" s="236">
        <f>Q477*H477</f>
        <v>0</v>
      </c>
      <c r="S477" s="236">
        <v>0</v>
      </c>
      <c r="T477" s="23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8" t="s">
        <v>1131</v>
      </c>
      <c r="AT477" s="238" t="s">
        <v>547</v>
      </c>
      <c r="AU477" s="238" t="s">
        <v>177</v>
      </c>
      <c r="AY477" s="18" t="s">
        <v>176</v>
      </c>
      <c r="BE477" s="239">
        <f>IF(N477="základní",J477,0)</f>
        <v>0</v>
      </c>
      <c r="BF477" s="239">
        <f>IF(N477="snížená",J477,0)</f>
        <v>0</v>
      </c>
      <c r="BG477" s="239">
        <f>IF(N477="zákl. přenesená",J477,0)</f>
        <v>0</v>
      </c>
      <c r="BH477" s="239">
        <f>IF(N477="sníž. přenesená",J477,0)</f>
        <v>0</v>
      </c>
      <c r="BI477" s="239">
        <f>IF(N477="nulová",J477,0)</f>
        <v>0</v>
      </c>
      <c r="BJ477" s="18" t="s">
        <v>83</v>
      </c>
      <c r="BK477" s="239">
        <f>ROUND(I477*H477,2)</f>
        <v>0</v>
      </c>
      <c r="BL477" s="18" t="s">
        <v>1131</v>
      </c>
      <c r="BM477" s="238" t="s">
        <v>3670</v>
      </c>
    </row>
    <row r="478" s="14" customFormat="1">
      <c r="A478" s="14"/>
      <c r="B478" s="251"/>
      <c r="C478" s="252"/>
      <c r="D478" s="242" t="s">
        <v>185</v>
      </c>
      <c r="E478" s="253" t="s">
        <v>1</v>
      </c>
      <c r="F478" s="254" t="s">
        <v>3671</v>
      </c>
      <c r="G478" s="252"/>
      <c r="H478" s="255">
        <v>51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1" t="s">
        <v>185</v>
      </c>
      <c r="AU478" s="261" t="s">
        <v>177</v>
      </c>
      <c r="AV478" s="14" t="s">
        <v>85</v>
      </c>
      <c r="AW478" s="14" t="s">
        <v>34</v>
      </c>
      <c r="AX478" s="14" t="s">
        <v>76</v>
      </c>
      <c r="AY478" s="261" t="s">
        <v>176</v>
      </c>
    </row>
    <row r="479" s="14" customFormat="1">
      <c r="A479" s="14"/>
      <c r="B479" s="251"/>
      <c r="C479" s="252"/>
      <c r="D479" s="242" t="s">
        <v>185</v>
      </c>
      <c r="E479" s="253" t="s">
        <v>1</v>
      </c>
      <c r="F479" s="254" t="s">
        <v>3672</v>
      </c>
      <c r="G479" s="252"/>
      <c r="H479" s="255">
        <v>112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1" t="s">
        <v>185</v>
      </c>
      <c r="AU479" s="261" t="s">
        <v>177</v>
      </c>
      <c r="AV479" s="14" t="s">
        <v>85</v>
      </c>
      <c r="AW479" s="14" t="s">
        <v>34</v>
      </c>
      <c r="AX479" s="14" t="s">
        <v>76</v>
      </c>
      <c r="AY479" s="261" t="s">
        <v>176</v>
      </c>
    </row>
    <row r="480" s="2" customFormat="1" ht="37.8" customHeight="1">
      <c r="A480" s="39"/>
      <c r="B480" s="40"/>
      <c r="C480" s="289" t="s">
        <v>1460</v>
      </c>
      <c r="D480" s="289" t="s">
        <v>547</v>
      </c>
      <c r="E480" s="290" t="s">
        <v>3673</v>
      </c>
      <c r="F480" s="291" t="s">
        <v>3674</v>
      </c>
      <c r="G480" s="292" t="s">
        <v>1528</v>
      </c>
      <c r="H480" s="293">
        <v>3</v>
      </c>
      <c r="I480" s="294"/>
      <c r="J480" s="295">
        <f>ROUND(I480*H480,2)</f>
        <v>0</v>
      </c>
      <c r="K480" s="291" t="s">
        <v>1</v>
      </c>
      <c r="L480" s="296"/>
      <c r="M480" s="297" t="s">
        <v>1</v>
      </c>
      <c r="N480" s="298" t="s">
        <v>41</v>
      </c>
      <c r="O480" s="92"/>
      <c r="P480" s="236">
        <f>O480*H480</f>
        <v>0</v>
      </c>
      <c r="Q480" s="236">
        <v>0</v>
      </c>
      <c r="R480" s="236">
        <f>Q480*H480</f>
        <v>0</v>
      </c>
      <c r="S480" s="236">
        <v>0</v>
      </c>
      <c r="T480" s="23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8" t="s">
        <v>1131</v>
      </c>
      <c r="AT480" s="238" t="s">
        <v>547</v>
      </c>
      <c r="AU480" s="238" t="s">
        <v>177</v>
      </c>
      <c r="AY480" s="18" t="s">
        <v>176</v>
      </c>
      <c r="BE480" s="239">
        <f>IF(N480="základní",J480,0)</f>
        <v>0</v>
      </c>
      <c r="BF480" s="239">
        <f>IF(N480="snížená",J480,0)</f>
        <v>0</v>
      </c>
      <c r="BG480" s="239">
        <f>IF(N480="zákl. přenesená",J480,0)</f>
        <v>0</v>
      </c>
      <c r="BH480" s="239">
        <f>IF(N480="sníž. přenesená",J480,0)</f>
        <v>0</v>
      </c>
      <c r="BI480" s="239">
        <f>IF(N480="nulová",J480,0)</f>
        <v>0</v>
      </c>
      <c r="BJ480" s="18" t="s">
        <v>83</v>
      </c>
      <c r="BK480" s="239">
        <f>ROUND(I480*H480,2)</f>
        <v>0</v>
      </c>
      <c r="BL480" s="18" t="s">
        <v>1131</v>
      </c>
      <c r="BM480" s="238" t="s">
        <v>3675</v>
      </c>
    </row>
    <row r="481" s="14" customFormat="1">
      <c r="A481" s="14"/>
      <c r="B481" s="251"/>
      <c r="C481" s="252"/>
      <c r="D481" s="242" t="s">
        <v>185</v>
      </c>
      <c r="E481" s="253" t="s">
        <v>1</v>
      </c>
      <c r="F481" s="254" t="s">
        <v>3676</v>
      </c>
      <c r="G481" s="252"/>
      <c r="H481" s="255">
        <v>3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1" t="s">
        <v>185</v>
      </c>
      <c r="AU481" s="261" t="s">
        <v>177</v>
      </c>
      <c r="AV481" s="14" t="s">
        <v>85</v>
      </c>
      <c r="AW481" s="14" t="s">
        <v>34</v>
      </c>
      <c r="AX481" s="14" t="s">
        <v>83</v>
      </c>
      <c r="AY481" s="261" t="s">
        <v>176</v>
      </c>
    </row>
    <row r="482" s="2" customFormat="1" ht="24.15" customHeight="1">
      <c r="A482" s="39"/>
      <c r="B482" s="40"/>
      <c r="C482" s="227" t="s">
        <v>1464</v>
      </c>
      <c r="D482" s="227" t="s">
        <v>179</v>
      </c>
      <c r="E482" s="228" t="s">
        <v>3677</v>
      </c>
      <c r="F482" s="229" t="s">
        <v>3678</v>
      </c>
      <c r="G482" s="230" t="s">
        <v>182</v>
      </c>
      <c r="H482" s="231">
        <v>166</v>
      </c>
      <c r="I482" s="232"/>
      <c r="J482" s="233">
        <f>ROUND(I482*H482,2)</f>
        <v>0</v>
      </c>
      <c r="K482" s="229" t="s">
        <v>225</v>
      </c>
      <c r="L482" s="45"/>
      <c r="M482" s="234" t="s">
        <v>1</v>
      </c>
      <c r="N482" s="235" t="s">
        <v>41</v>
      </c>
      <c r="O482" s="92"/>
      <c r="P482" s="236">
        <f>O482*H482</f>
        <v>0</v>
      </c>
      <c r="Q482" s="236">
        <v>0</v>
      </c>
      <c r="R482" s="236">
        <f>Q482*H482</f>
        <v>0</v>
      </c>
      <c r="S482" s="236">
        <v>0</v>
      </c>
      <c r="T482" s="23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8" t="s">
        <v>324</v>
      </c>
      <c r="AT482" s="238" t="s">
        <v>179</v>
      </c>
      <c r="AU482" s="238" t="s">
        <v>177</v>
      </c>
      <c r="AY482" s="18" t="s">
        <v>176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8" t="s">
        <v>83</v>
      </c>
      <c r="BK482" s="239">
        <f>ROUND(I482*H482,2)</f>
        <v>0</v>
      </c>
      <c r="BL482" s="18" t="s">
        <v>324</v>
      </c>
      <c r="BM482" s="238" t="s">
        <v>3679</v>
      </c>
    </row>
    <row r="483" s="2" customFormat="1">
      <c r="A483" s="39"/>
      <c r="B483" s="40"/>
      <c r="C483" s="41"/>
      <c r="D483" s="262" t="s">
        <v>194</v>
      </c>
      <c r="E483" s="41"/>
      <c r="F483" s="263" t="s">
        <v>3680</v>
      </c>
      <c r="G483" s="41"/>
      <c r="H483" s="41"/>
      <c r="I483" s="264"/>
      <c r="J483" s="41"/>
      <c r="K483" s="41"/>
      <c r="L483" s="45"/>
      <c r="M483" s="265"/>
      <c r="N483" s="266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194</v>
      </c>
      <c r="AU483" s="18" t="s">
        <v>177</v>
      </c>
    </row>
    <row r="484" s="2" customFormat="1" ht="16.5" customHeight="1">
      <c r="A484" s="39"/>
      <c r="B484" s="40"/>
      <c r="C484" s="289" t="s">
        <v>1469</v>
      </c>
      <c r="D484" s="289" t="s">
        <v>547</v>
      </c>
      <c r="E484" s="290" t="s">
        <v>3681</v>
      </c>
      <c r="F484" s="291" t="s">
        <v>3682</v>
      </c>
      <c r="G484" s="292" t="s">
        <v>1528</v>
      </c>
      <c r="H484" s="293">
        <v>183</v>
      </c>
      <c r="I484" s="294"/>
      <c r="J484" s="295">
        <f>ROUND(I484*H484,2)</f>
        <v>0</v>
      </c>
      <c r="K484" s="291" t="s">
        <v>1</v>
      </c>
      <c r="L484" s="296"/>
      <c r="M484" s="297" t="s">
        <v>1</v>
      </c>
      <c r="N484" s="298" t="s">
        <v>41</v>
      </c>
      <c r="O484" s="92"/>
      <c r="P484" s="236">
        <f>O484*H484</f>
        <v>0</v>
      </c>
      <c r="Q484" s="236">
        <v>0</v>
      </c>
      <c r="R484" s="236">
        <f>Q484*H484</f>
        <v>0</v>
      </c>
      <c r="S484" s="236">
        <v>0</v>
      </c>
      <c r="T484" s="23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8" t="s">
        <v>1131</v>
      </c>
      <c r="AT484" s="238" t="s">
        <v>547</v>
      </c>
      <c r="AU484" s="238" t="s">
        <v>177</v>
      </c>
      <c r="AY484" s="18" t="s">
        <v>176</v>
      </c>
      <c r="BE484" s="239">
        <f>IF(N484="základní",J484,0)</f>
        <v>0</v>
      </c>
      <c r="BF484" s="239">
        <f>IF(N484="snížená",J484,0)</f>
        <v>0</v>
      </c>
      <c r="BG484" s="239">
        <f>IF(N484="zákl. přenesená",J484,0)</f>
        <v>0</v>
      </c>
      <c r="BH484" s="239">
        <f>IF(N484="sníž. přenesená",J484,0)</f>
        <v>0</v>
      </c>
      <c r="BI484" s="239">
        <f>IF(N484="nulová",J484,0)</f>
        <v>0</v>
      </c>
      <c r="BJ484" s="18" t="s">
        <v>83</v>
      </c>
      <c r="BK484" s="239">
        <f>ROUND(I484*H484,2)</f>
        <v>0</v>
      </c>
      <c r="BL484" s="18" t="s">
        <v>1131</v>
      </c>
      <c r="BM484" s="238" t="s">
        <v>3683</v>
      </c>
    </row>
    <row r="485" s="14" customFormat="1">
      <c r="A485" s="14"/>
      <c r="B485" s="251"/>
      <c r="C485" s="252"/>
      <c r="D485" s="242" t="s">
        <v>185</v>
      </c>
      <c r="E485" s="253" t="s">
        <v>1</v>
      </c>
      <c r="F485" s="254" t="s">
        <v>3684</v>
      </c>
      <c r="G485" s="252"/>
      <c r="H485" s="255">
        <v>183</v>
      </c>
      <c r="I485" s="256"/>
      <c r="J485" s="252"/>
      <c r="K485" s="252"/>
      <c r="L485" s="257"/>
      <c r="M485" s="258"/>
      <c r="N485" s="259"/>
      <c r="O485" s="259"/>
      <c r="P485" s="259"/>
      <c r="Q485" s="259"/>
      <c r="R485" s="259"/>
      <c r="S485" s="259"/>
      <c r="T485" s="26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1" t="s">
        <v>185</v>
      </c>
      <c r="AU485" s="261" t="s">
        <v>177</v>
      </c>
      <c r="AV485" s="14" t="s">
        <v>85</v>
      </c>
      <c r="AW485" s="14" t="s">
        <v>34</v>
      </c>
      <c r="AX485" s="14" t="s">
        <v>83</v>
      </c>
      <c r="AY485" s="261" t="s">
        <v>176</v>
      </c>
    </row>
    <row r="486" s="2" customFormat="1" ht="24.15" customHeight="1">
      <c r="A486" s="39"/>
      <c r="B486" s="40"/>
      <c r="C486" s="227" t="s">
        <v>1473</v>
      </c>
      <c r="D486" s="227" t="s">
        <v>179</v>
      </c>
      <c r="E486" s="228" t="s">
        <v>3441</v>
      </c>
      <c r="F486" s="229" t="s">
        <v>3442</v>
      </c>
      <c r="G486" s="230" t="s">
        <v>182</v>
      </c>
      <c r="H486" s="231">
        <v>183</v>
      </c>
      <c r="I486" s="232"/>
      <c r="J486" s="233">
        <f>ROUND(I486*H486,2)</f>
        <v>0</v>
      </c>
      <c r="K486" s="229" t="s">
        <v>225</v>
      </c>
      <c r="L486" s="45"/>
      <c r="M486" s="234" t="s">
        <v>1</v>
      </c>
      <c r="N486" s="235" t="s">
        <v>41</v>
      </c>
      <c r="O486" s="92"/>
      <c r="P486" s="236">
        <f>O486*H486</f>
        <v>0</v>
      </c>
      <c r="Q486" s="236">
        <v>0</v>
      </c>
      <c r="R486" s="236">
        <f>Q486*H486</f>
        <v>0</v>
      </c>
      <c r="S486" s="236">
        <v>0</v>
      </c>
      <c r="T486" s="23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8" t="s">
        <v>324</v>
      </c>
      <c r="AT486" s="238" t="s">
        <v>179</v>
      </c>
      <c r="AU486" s="238" t="s">
        <v>177</v>
      </c>
      <c r="AY486" s="18" t="s">
        <v>176</v>
      </c>
      <c r="BE486" s="239">
        <f>IF(N486="základní",J486,0)</f>
        <v>0</v>
      </c>
      <c r="BF486" s="239">
        <f>IF(N486="snížená",J486,0)</f>
        <v>0</v>
      </c>
      <c r="BG486" s="239">
        <f>IF(N486="zákl. přenesená",J486,0)</f>
        <v>0</v>
      </c>
      <c r="BH486" s="239">
        <f>IF(N486="sníž. přenesená",J486,0)</f>
        <v>0</v>
      </c>
      <c r="BI486" s="239">
        <f>IF(N486="nulová",J486,0)</f>
        <v>0</v>
      </c>
      <c r="BJ486" s="18" t="s">
        <v>83</v>
      </c>
      <c r="BK486" s="239">
        <f>ROUND(I486*H486,2)</f>
        <v>0</v>
      </c>
      <c r="BL486" s="18" t="s">
        <v>324</v>
      </c>
      <c r="BM486" s="238" t="s">
        <v>3685</v>
      </c>
    </row>
    <row r="487" s="2" customFormat="1">
      <c r="A487" s="39"/>
      <c r="B487" s="40"/>
      <c r="C487" s="41"/>
      <c r="D487" s="262" t="s">
        <v>194</v>
      </c>
      <c r="E487" s="41"/>
      <c r="F487" s="263" t="s">
        <v>3444</v>
      </c>
      <c r="G487" s="41"/>
      <c r="H487" s="41"/>
      <c r="I487" s="264"/>
      <c r="J487" s="41"/>
      <c r="K487" s="41"/>
      <c r="L487" s="45"/>
      <c r="M487" s="265"/>
      <c r="N487" s="26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194</v>
      </c>
      <c r="AU487" s="18" t="s">
        <v>177</v>
      </c>
    </row>
    <row r="488" s="2" customFormat="1" ht="16.5" customHeight="1">
      <c r="A488" s="39"/>
      <c r="B488" s="40"/>
      <c r="C488" s="289" t="s">
        <v>1479</v>
      </c>
      <c r="D488" s="289" t="s">
        <v>547</v>
      </c>
      <c r="E488" s="290" t="s">
        <v>3686</v>
      </c>
      <c r="F488" s="291" t="s">
        <v>3687</v>
      </c>
      <c r="G488" s="292" t="s">
        <v>1528</v>
      </c>
      <c r="H488" s="293">
        <v>11</v>
      </c>
      <c r="I488" s="294"/>
      <c r="J488" s="295">
        <f>ROUND(I488*H488,2)</f>
        <v>0</v>
      </c>
      <c r="K488" s="291" t="s">
        <v>1</v>
      </c>
      <c r="L488" s="296"/>
      <c r="M488" s="297" t="s">
        <v>1</v>
      </c>
      <c r="N488" s="298" t="s">
        <v>41</v>
      </c>
      <c r="O488" s="92"/>
      <c r="P488" s="236">
        <f>O488*H488</f>
        <v>0</v>
      </c>
      <c r="Q488" s="236">
        <v>0</v>
      </c>
      <c r="R488" s="236">
        <f>Q488*H488</f>
        <v>0</v>
      </c>
      <c r="S488" s="236">
        <v>0</v>
      </c>
      <c r="T488" s="23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8" t="s">
        <v>1801</v>
      </c>
      <c r="AT488" s="238" t="s">
        <v>547</v>
      </c>
      <c r="AU488" s="238" t="s">
        <v>177</v>
      </c>
      <c r="AY488" s="18" t="s">
        <v>176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8" t="s">
        <v>83</v>
      </c>
      <c r="BK488" s="239">
        <f>ROUND(I488*H488,2)</f>
        <v>0</v>
      </c>
      <c r="BL488" s="18" t="s">
        <v>567</v>
      </c>
      <c r="BM488" s="238" t="s">
        <v>3688</v>
      </c>
    </row>
    <row r="489" s="14" customFormat="1">
      <c r="A489" s="14"/>
      <c r="B489" s="251"/>
      <c r="C489" s="252"/>
      <c r="D489" s="242" t="s">
        <v>185</v>
      </c>
      <c r="E489" s="253" t="s">
        <v>1</v>
      </c>
      <c r="F489" s="254" t="s">
        <v>189</v>
      </c>
      <c r="G489" s="252"/>
      <c r="H489" s="255">
        <v>11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1" t="s">
        <v>185</v>
      </c>
      <c r="AU489" s="261" t="s">
        <v>177</v>
      </c>
      <c r="AV489" s="14" t="s">
        <v>85</v>
      </c>
      <c r="AW489" s="14" t="s">
        <v>34</v>
      </c>
      <c r="AX489" s="14" t="s">
        <v>83</v>
      </c>
      <c r="AY489" s="261" t="s">
        <v>176</v>
      </c>
    </row>
    <row r="490" s="2" customFormat="1" ht="16.5" customHeight="1">
      <c r="A490" s="39"/>
      <c r="B490" s="40"/>
      <c r="C490" s="289" t="s">
        <v>1485</v>
      </c>
      <c r="D490" s="289" t="s">
        <v>547</v>
      </c>
      <c r="E490" s="290" t="s">
        <v>3689</v>
      </c>
      <c r="F490" s="291" t="s">
        <v>3690</v>
      </c>
      <c r="G490" s="292" t="s">
        <v>1528</v>
      </c>
      <c r="H490" s="293">
        <v>22</v>
      </c>
      <c r="I490" s="294"/>
      <c r="J490" s="295">
        <f>ROUND(I490*H490,2)</f>
        <v>0</v>
      </c>
      <c r="K490" s="291" t="s">
        <v>1</v>
      </c>
      <c r="L490" s="296"/>
      <c r="M490" s="297" t="s">
        <v>1</v>
      </c>
      <c r="N490" s="298" t="s">
        <v>41</v>
      </c>
      <c r="O490" s="92"/>
      <c r="P490" s="236">
        <f>O490*H490</f>
        <v>0</v>
      </c>
      <c r="Q490" s="236">
        <v>0</v>
      </c>
      <c r="R490" s="236">
        <f>Q490*H490</f>
        <v>0</v>
      </c>
      <c r="S490" s="236">
        <v>0</v>
      </c>
      <c r="T490" s="23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8" t="s">
        <v>1801</v>
      </c>
      <c r="AT490" s="238" t="s">
        <v>547</v>
      </c>
      <c r="AU490" s="238" t="s">
        <v>177</v>
      </c>
      <c r="AY490" s="18" t="s">
        <v>176</v>
      </c>
      <c r="BE490" s="239">
        <f>IF(N490="základní",J490,0)</f>
        <v>0</v>
      </c>
      <c r="BF490" s="239">
        <f>IF(N490="snížená",J490,0)</f>
        <v>0</v>
      </c>
      <c r="BG490" s="239">
        <f>IF(N490="zákl. přenesená",J490,0)</f>
        <v>0</v>
      </c>
      <c r="BH490" s="239">
        <f>IF(N490="sníž. přenesená",J490,0)</f>
        <v>0</v>
      </c>
      <c r="BI490" s="239">
        <f>IF(N490="nulová",J490,0)</f>
        <v>0</v>
      </c>
      <c r="BJ490" s="18" t="s">
        <v>83</v>
      </c>
      <c r="BK490" s="239">
        <f>ROUND(I490*H490,2)</f>
        <v>0</v>
      </c>
      <c r="BL490" s="18" t="s">
        <v>567</v>
      </c>
      <c r="BM490" s="238" t="s">
        <v>3691</v>
      </c>
    </row>
    <row r="491" s="14" customFormat="1">
      <c r="A491" s="14"/>
      <c r="B491" s="251"/>
      <c r="C491" s="252"/>
      <c r="D491" s="242" t="s">
        <v>185</v>
      </c>
      <c r="E491" s="253" t="s">
        <v>1</v>
      </c>
      <c r="F491" s="254" t="s">
        <v>3692</v>
      </c>
      <c r="G491" s="252"/>
      <c r="H491" s="255">
        <v>22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1" t="s">
        <v>185</v>
      </c>
      <c r="AU491" s="261" t="s">
        <v>177</v>
      </c>
      <c r="AV491" s="14" t="s">
        <v>85</v>
      </c>
      <c r="AW491" s="14" t="s">
        <v>34</v>
      </c>
      <c r="AX491" s="14" t="s">
        <v>83</v>
      </c>
      <c r="AY491" s="261" t="s">
        <v>176</v>
      </c>
    </row>
    <row r="492" s="2" customFormat="1" ht="21.75" customHeight="1">
      <c r="A492" s="39"/>
      <c r="B492" s="40"/>
      <c r="C492" s="289" t="s">
        <v>1490</v>
      </c>
      <c r="D492" s="289" t="s">
        <v>547</v>
      </c>
      <c r="E492" s="290" t="s">
        <v>3693</v>
      </c>
      <c r="F492" s="291" t="s">
        <v>3694</v>
      </c>
      <c r="G492" s="292" t="s">
        <v>1528</v>
      </c>
      <c r="H492" s="293">
        <v>26</v>
      </c>
      <c r="I492" s="294"/>
      <c r="J492" s="295">
        <f>ROUND(I492*H492,2)</f>
        <v>0</v>
      </c>
      <c r="K492" s="291" t="s">
        <v>1</v>
      </c>
      <c r="L492" s="296"/>
      <c r="M492" s="297" t="s">
        <v>1</v>
      </c>
      <c r="N492" s="298" t="s">
        <v>41</v>
      </c>
      <c r="O492" s="92"/>
      <c r="P492" s="236">
        <f>O492*H492</f>
        <v>0</v>
      </c>
      <c r="Q492" s="236">
        <v>0</v>
      </c>
      <c r="R492" s="236">
        <f>Q492*H492</f>
        <v>0</v>
      </c>
      <c r="S492" s="236">
        <v>0</v>
      </c>
      <c r="T492" s="23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8" t="s">
        <v>1131</v>
      </c>
      <c r="AT492" s="238" t="s">
        <v>547</v>
      </c>
      <c r="AU492" s="238" t="s">
        <v>177</v>
      </c>
      <c r="AY492" s="18" t="s">
        <v>176</v>
      </c>
      <c r="BE492" s="239">
        <f>IF(N492="základní",J492,0)</f>
        <v>0</v>
      </c>
      <c r="BF492" s="239">
        <f>IF(N492="snížená",J492,0)</f>
        <v>0</v>
      </c>
      <c r="BG492" s="239">
        <f>IF(N492="zákl. přenesená",J492,0)</f>
        <v>0</v>
      </c>
      <c r="BH492" s="239">
        <f>IF(N492="sníž. přenesená",J492,0)</f>
        <v>0</v>
      </c>
      <c r="BI492" s="239">
        <f>IF(N492="nulová",J492,0)</f>
        <v>0</v>
      </c>
      <c r="BJ492" s="18" t="s">
        <v>83</v>
      </c>
      <c r="BK492" s="239">
        <f>ROUND(I492*H492,2)</f>
        <v>0</v>
      </c>
      <c r="BL492" s="18" t="s">
        <v>1131</v>
      </c>
      <c r="BM492" s="238" t="s">
        <v>3695</v>
      </c>
    </row>
    <row r="493" s="14" customFormat="1">
      <c r="A493" s="14"/>
      <c r="B493" s="251"/>
      <c r="C493" s="252"/>
      <c r="D493" s="242" t="s">
        <v>185</v>
      </c>
      <c r="E493" s="253" t="s">
        <v>1</v>
      </c>
      <c r="F493" s="254" t="s">
        <v>433</v>
      </c>
      <c r="G493" s="252"/>
      <c r="H493" s="255">
        <v>26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1" t="s">
        <v>185</v>
      </c>
      <c r="AU493" s="261" t="s">
        <v>177</v>
      </c>
      <c r="AV493" s="14" t="s">
        <v>85</v>
      </c>
      <c r="AW493" s="14" t="s">
        <v>34</v>
      </c>
      <c r="AX493" s="14" t="s">
        <v>83</v>
      </c>
      <c r="AY493" s="261" t="s">
        <v>176</v>
      </c>
    </row>
    <row r="494" s="2" customFormat="1" ht="16.5" customHeight="1">
      <c r="A494" s="39"/>
      <c r="B494" s="40"/>
      <c r="C494" s="227" t="s">
        <v>1495</v>
      </c>
      <c r="D494" s="227" t="s">
        <v>179</v>
      </c>
      <c r="E494" s="228" t="s">
        <v>3696</v>
      </c>
      <c r="F494" s="229" t="s">
        <v>3697</v>
      </c>
      <c r="G494" s="230" t="s">
        <v>182</v>
      </c>
      <c r="H494" s="231">
        <v>37</v>
      </c>
      <c r="I494" s="232"/>
      <c r="J494" s="233">
        <f>ROUND(I494*H494,2)</f>
        <v>0</v>
      </c>
      <c r="K494" s="229" t="s">
        <v>225</v>
      </c>
      <c r="L494" s="45"/>
      <c r="M494" s="234" t="s">
        <v>1</v>
      </c>
      <c r="N494" s="235" t="s">
        <v>41</v>
      </c>
      <c r="O494" s="92"/>
      <c r="P494" s="236">
        <f>O494*H494</f>
        <v>0</v>
      </c>
      <c r="Q494" s="236">
        <v>0</v>
      </c>
      <c r="R494" s="236">
        <f>Q494*H494</f>
        <v>0</v>
      </c>
      <c r="S494" s="236">
        <v>0</v>
      </c>
      <c r="T494" s="23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8" t="s">
        <v>324</v>
      </c>
      <c r="AT494" s="238" t="s">
        <v>179</v>
      </c>
      <c r="AU494" s="238" t="s">
        <v>177</v>
      </c>
      <c r="AY494" s="18" t="s">
        <v>176</v>
      </c>
      <c r="BE494" s="239">
        <f>IF(N494="základní",J494,0)</f>
        <v>0</v>
      </c>
      <c r="BF494" s="239">
        <f>IF(N494="snížená",J494,0)</f>
        <v>0</v>
      </c>
      <c r="BG494" s="239">
        <f>IF(N494="zákl. přenesená",J494,0)</f>
        <v>0</v>
      </c>
      <c r="BH494" s="239">
        <f>IF(N494="sníž. přenesená",J494,0)</f>
        <v>0</v>
      </c>
      <c r="BI494" s="239">
        <f>IF(N494="nulová",J494,0)</f>
        <v>0</v>
      </c>
      <c r="BJ494" s="18" t="s">
        <v>83</v>
      </c>
      <c r="BK494" s="239">
        <f>ROUND(I494*H494,2)</f>
        <v>0</v>
      </c>
      <c r="BL494" s="18" t="s">
        <v>324</v>
      </c>
      <c r="BM494" s="238" t="s">
        <v>3698</v>
      </c>
    </row>
    <row r="495" s="2" customFormat="1">
      <c r="A495" s="39"/>
      <c r="B495" s="40"/>
      <c r="C495" s="41"/>
      <c r="D495" s="262" t="s">
        <v>194</v>
      </c>
      <c r="E495" s="41"/>
      <c r="F495" s="263" t="s">
        <v>3699</v>
      </c>
      <c r="G495" s="41"/>
      <c r="H495" s="41"/>
      <c r="I495" s="264"/>
      <c r="J495" s="41"/>
      <c r="K495" s="41"/>
      <c r="L495" s="45"/>
      <c r="M495" s="265"/>
      <c r="N495" s="26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194</v>
      </c>
      <c r="AU495" s="18" t="s">
        <v>177</v>
      </c>
    </row>
    <row r="496" s="2" customFormat="1" ht="16.5" customHeight="1">
      <c r="A496" s="39"/>
      <c r="B496" s="40"/>
      <c r="C496" s="289" t="s">
        <v>1500</v>
      </c>
      <c r="D496" s="289" t="s">
        <v>547</v>
      </c>
      <c r="E496" s="290" t="s">
        <v>3700</v>
      </c>
      <c r="F496" s="291" t="s">
        <v>3701</v>
      </c>
      <c r="G496" s="292" t="s">
        <v>1528</v>
      </c>
      <c r="H496" s="293">
        <v>51</v>
      </c>
      <c r="I496" s="294"/>
      <c r="J496" s="295">
        <f>ROUND(I496*H496,2)</f>
        <v>0</v>
      </c>
      <c r="K496" s="291" t="s">
        <v>1</v>
      </c>
      <c r="L496" s="296"/>
      <c r="M496" s="297" t="s">
        <v>1</v>
      </c>
      <c r="N496" s="298" t="s">
        <v>41</v>
      </c>
      <c r="O496" s="92"/>
      <c r="P496" s="236">
        <f>O496*H496</f>
        <v>0</v>
      </c>
      <c r="Q496" s="236">
        <v>0</v>
      </c>
      <c r="R496" s="236">
        <f>Q496*H496</f>
        <v>0</v>
      </c>
      <c r="S496" s="236">
        <v>0</v>
      </c>
      <c r="T496" s="23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8" t="s">
        <v>1131</v>
      </c>
      <c r="AT496" s="238" t="s">
        <v>547</v>
      </c>
      <c r="AU496" s="238" t="s">
        <v>177</v>
      </c>
      <c r="AY496" s="18" t="s">
        <v>176</v>
      </c>
      <c r="BE496" s="239">
        <f>IF(N496="základní",J496,0)</f>
        <v>0</v>
      </c>
      <c r="BF496" s="239">
        <f>IF(N496="snížená",J496,0)</f>
        <v>0</v>
      </c>
      <c r="BG496" s="239">
        <f>IF(N496="zákl. přenesená",J496,0)</f>
        <v>0</v>
      </c>
      <c r="BH496" s="239">
        <f>IF(N496="sníž. přenesená",J496,0)</f>
        <v>0</v>
      </c>
      <c r="BI496" s="239">
        <f>IF(N496="nulová",J496,0)</f>
        <v>0</v>
      </c>
      <c r="BJ496" s="18" t="s">
        <v>83</v>
      </c>
      <c r="BK496" s="239">
        <f>ROUND(I496*H496,2)</f>
        <v>0</v>
      </c>
      <c r="BL496" s="18" t="s">
        <v>1131</v>
      </c>
      <c r="BM496" s="238" t="s">
        <v>3702</v>
      </c>
    </row>
    <row r="497" s="14" customFormat="1">
      <c r="A497" s="14"/>
      <c r="B497" s="251"/>
      <c r="C497" s="252"/>
      <c r="D497" s="242" t="s">
        <v>185</v>
      </c>
      <c r="E497" s="253" t="s">
        <v>1</v>
      </c>
      <c r="F497" s="254" t="s">
        <v>3703</v>
      </c>
      <c r="G497" s="252"/>
      <c r="H497" s="255">
        <v>51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1" t="s">
        <v>185</v>
      </c>
      <c r="AU497" s="261" t="s">
        <v>177</v>
      </c>
      <c r="AV497" s="14" t="s">
        <v>85</v>
      </c>
      <c r="AW497" s="14" t="s">
        <v>34</v>
      </c>
      <c r="AX497" s="14" t="s">
        <v>83</v>
      </c>
      <c r="AY497" s="261" t="s">
        <v>176</v>
      </c>
    </row>
    <row r="498" s="2" customFormat="1" ht="21.75" customHeight="1">
      <c r="A498" s="39"/>
      <c r="B498" s="40"/>
      <c r="C498" s="289" t="s">
        <v>1505</v>
      </c>
      <c r="D498" s="289" t="s">
        <v>547</v>
      </c>
      <c r="E498" s="290" t="s">
        <v>3704</v>
      </c>
      <c r="F498" s="291" t="s">
        <v>3705</v>
      </c>
      <c r="G498" s="292" t="s">
        <v>1528</v>
      </c>
      <c r="H498" s="293">
        <v>51</v>
      </c>
      <c r="I498" s="294"/>
      <c r="J498" s="295">
        <f>ROUND(I498*H498,2)</f>
        <v>0</v>
      </c>
      <c r="K498" s="291" t="s">
        <v>1</v>
      </c>
      <c r="L498" s="296"/>
      <c r="M498" s="297" t="s">
        <v>1</v>
      </c>
      <c r="N498" s="298" t="s">
        <v>41</v>
      </c>
      <c r="O498" s="92"/>
      <c r="P498" s="236">
        <f>O498*H498</f>
        <v>0</v>
      </c>
      <c r="Q498" s="236">
        <v>0</v>
      </c>
      <c r="R498" s="236">
        <f>Q498*H498</f>
        <v>0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1131</v>
      </c>
      <c r="AT498" s="238" t="s">
        <v>547</v>
      </c>
      <c r="AU498" s="238" t="s">
        <v>177</v>
      </c>
      <c r="AY498" s="18" t="s">
        <v>176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83</v>
      </c>
      <c r="BK498" s="239">
        <f>ROUND(I498*H498,2)</f>
        <v>0</v>
      </c>
      <c r="BL498" s="18" t="s">
        <v>1131</v>
      </c>
      <c r="BM498" s="238" t="s">
        <v>3706</v>
      </c>
    </row>
    <row r="499" s="2" customFormat="1" ht="16.5" customHeight="1">
      <c r="A499" s="39"/>
      <c r="B499" s="40"/>
      <c r="C499" s="227" t="s">
        <v>1510</v>
      </c>
      <c r="D499" s="227" t="s">
        <v>179</v>
      </c>
      <c r="E499" s="228" t="s">
        <v>3696</v>
      </c>
      <c r="F499" s="229" t="s">
        <v>3697</v>
      </c>
      <c r="G499" s="230" t="s">
        <v>182</v>
      </c>
      <c r="H499" s="231">
        <v>51</v>
      </c>
      <c r="I499" s="232"/>
      <c r="J499" s="233">
        <f>ROUND(I499*H499,2)</f>
        <v>0</v>
      </c>
      <c r="K499" s="229" t="s">
        <v>225</v>
      </c>
      <c r="L499" s="45"/>
      <c r="M499" s="234" t="s">
        <v>1</v>
      </c>
      <c r="N499" s="235" t="s">
        <v>41</v>
      </c>
      <c r="O499" s="92"/>
      <c r="P499" s="236">
        <f>O499*H499</f>
        <v>0</v>
      </c>
      <c r="Q499" s="236">
        <v>0</v>
      </c>
      <c r="R499" s="236">
        <f>Q499*H499</f>
        <v>0</v>
      </c>
      <c r="S499" s="236">
        <v>0</v>
      </c>
      <c r="T499" s="23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8" t="s">
        <v>324</v>
      </c>
      <c r="AT499" s="238" t="s">
        <v>179</v>
      </c>
      <c r="AU499" s="238" t="s">
        <v>177</v>
      </c>
      <c r="AY499" s="18" t="s">
        <v>176</v>
      </c>
      <c r="BE499" s="239">
        <f>IF(N499="základní",J499,0)</f>
        <v>0</v>
      </c>
      <c r="BF499" s="239">
        <f>IF(N499="snížená",J499,0)</f>
        <v>0</v>
      </c>
      <c r="BG499" s="239">
        <f>IF(N499="zákl. přenesená",J499,0)</f>
        <v>0</v>
      </c>
      <c r="BH499" s="239">
        <f>IF(N499="sníž. přenesená",J499,0)</f>
        <v>0</v>
      </c>
      <c r="BI499" s="239">
        <f>IF(N499="nulová",J499,0)</f>
        <v>0</v>
      </c>
      <c r="BJ499" s="18" t="s">
        <v>83</v>
      </c>
      <c r="BK499" s="239">
        <f>ROUND(I499*H499,2)</f>
        <v>0</v>
      </c>
      <c r="BL499" s="18" t="s">
        <v>324</v>
      </c>
      <c r="BM499" s="238" t="s">
        <v>3707</v>
      </c>
    </row>
    <row r="500" s="2" customFormat="1">
      <c r="A500" s="39"/>
      <c r="B500" s="40"/>
      <c r="C500" s="41"/>
      <c r="D500" s="262" t="s">
        <v>194</v>
      </c>
      <c r="E500" s="41"/>
      <c r="F500" s="263" t="s">
        <v>3699</v>
      </c>
      <c r="G500" s="41"/>
      <c r="H500" s="41"/>
      <c r="I500" s="264"/>
      <c r="J500" s="41"/>
      <c r="K500" s="41"/>
      <c r="L500" s="45"/>
      <c r="M500" s="265"/>
      <c r="N500" s="266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194</v>
      </c>
      <c r="AU500" s="18" t="s">
        <v>177</v>
      </c>
    </row>
    <row r="501" s="2" customFormat="1" ht="16.5" customHeight="1">
      <c r="A501" s="39"/>
      <c r="B501" s="40"/>
      <c r="C501" s="289" t="s">
        <v>1517</v>
      </c>
      <c r="D501" s="289" t="s">
        <v>547</v>
      </c>
      <c r="E501" s="290" t="s">
        <v>3708</v>
      </c>
      <c r="F501" s="291" t="s">
        <v>3709</v>
      </c>
      <c r="G501" s="292" t="s">
        <v>2550</v>
      </c>
      <c r="H501" s="293">
        <v>97</v>
      </c>
      <c r="I501" s="294"/>
      <c r="J501" s="295">
        <f>ROUND(I501*H501,2)</f>
        <v>0</v>
      </c>
      <c r="K501" s="291" t="s">
        <v>1</v>
      </c>
      <c r="L501" s="296"/>
      <c r="M501" s="297" t="s">
        <v>1</v>
      </c>
      <c r="N501" s="298" t="s">
        <v>41</v>
      </c>
      <c r="O501" s="92"/>
      <c r="P501" s="236">
        <f>O501*H501</f>
        <v>0</v>
      </c>
      <c r="Q501" s="236">
        <v>0</v>
      </c>
      <c r="R501" s="236">
        <f>Q501*H501</f>
        <v>0</v>
      </c>
      <c r="S501" s="236">
        <v>0</v>
      </c>
      <c r="T501" s="23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8" t="s">
        <v>1131</v>
      </c>
      <c r="AT501" s="238" t="s">
        <v>547</v>
      </c>
      <c r="AU501" s="238" t="s">
        <v>177</v>
      </c>
      <c r="AY501" s="18" t="s">
        <v>176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8" t="s">
        <v>83</v>
      </c>
      <c r="BK501" s="239">
        <f>ROUND(I501*H501,2)</f>
        <v>0</v>
      </c>
      <c r="BL501" s="18" t="s">
        <v>1131</v>
      </c>
      <c r="BM501" s="238" t="s">
        <v>3710</v>
      </c>
    </row>
    <row r="502" s="14" customFormat="1">
      <c r="A502" s="14"/>
      <c r="B502" s="251"/>
      <c r="C502" s="252"/>
      <c r="D502" s="242" t="s">
        <v>185</v>
      </c>
      <c r="E502" s="253" t="s">
        <v>1</v>
      </c>
      <c r="F502" s="254" t="s">
        <v>3711</v>
      </c>
      <c r="G502" s="252"/>
      <c r="H502" s="255">
        <v>97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1" t="s">
        <v>185</v>
      </c>
      <c r="AU502" s="261" t="s">
        <v>177</v>
      </c>
      <c r="AV502" s="14" t="s">
        <v>85</v>
      </c>
      <c r="AW502" s="14" t="s">
        <v>34</v>
      </c>
      <c r="AX502" s="14" t="s">
        <v>83</v>
      </c>
      <c r="AY502" s="261" t="s">
        <v>176</v>
      </c>
    </row>
    <row r="503" s="2" customFormat="1" ht="16.5" customHeight="1">
      <c r="A503" s="39"/>
      <c r="B503" s="40"/>
      <c r="C503" s="227" t="s">
        <v>1525</v>
      </c>
      <c r="D503" s="227" t="s">
        <v>179</v>
      </c>
      <c r="E503" s="228" t="s">
        <v>3696</v>
      </c>
      <c r="F503" s="229" t="s">
        <v>3697</v>
      </c>
      <c r="G503" s="230" t="s">
        <v>182</v>
      </c>
      <c r="H503" s="231">
        <v>97</v>
      </c>
      <c r="I503" s="232"/>
      <c r="J503" s="233">
        <f>ROUND(I503*H503,2)</f>
        <v>0</v>
      </c>
      <c r="K503" s="229" t="s">
        <v>225</v>
      </c>
      <c r="L503" s="45"/>
      <c r="M503" s="234" t="s">
        <v>1</v>
      </c>
      <c r="N503" s="235" t="s">
        <v>41</v>
      </c>
      <c r="O503" s="92"/>
      <c r="P503" s="236">
        <f>O503*H503</f>
        <v>0</v>
      </c>
      <c r="Q503" s="236">
        <v>0</v>
      </c>
      <c r="R503" s="236">
        <f>Q503*H503</f>
        <v>0</v>
      </c>
      <c r="S503" s="236">
        <v>0</v>
      </c>
      <c r="T503" s="23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8" t="s">
        <v>324</v>
      </c>
      <c r="AT503" s="238" t="s">
        <v>179</v>
      </c>
      <c r="AU503" s="238" t="s">
        <v>177</v>
      </c>
      <c r="AY503" s="18" t="s">
        <v>176</v>
      </c>
      <c r="BE503" s="239">
        <f>IF(N503="základní",J503,0)</f>
        <v>0</v>
      </c>
      <c r="BF503" s="239">
        <f>IF(N503="snížená",J503,0)</f>
        <v>0</v>
      </c>
      <c r="BG503" s="239">
        <f>IF(N503="zákl. přenesená",J503,0)</f>
        <v>0</v>
      </c>
      <c r="BH503" s="239">
        <f>IF(N503="sníž. přenesená",J503,0)</f>
        <v>0</v>
      </c>
      <c r="BI503" s="239">
        <f>IF(N503="nulová",J503,0)</f>
        <v>0</v>
      </c>
      <c r="BJ503" s="18" t="s">
        <v>83</v>
      </c>
      <c r="BK503" s="239">
        <f>ROUND(I503*H503,2)</f>
        <v>0</v>
      </c>
      <c r="BL503" s="18" t="s">
        <v>324</v>
      </c>
      <c r="BM503" s="238" t="s">
        <v>3712</v>
      </c>
    </row>
    <row r="504" s="2" customFormat="1">
      <c r="A504" s="39"/>
      <c r="B504" s="40"/>
      <c r="C504" s="41"/>
      <c r="D504" s="262" t="s">
        <v>194</v>
      </c>
      <c r="E504" s="41"/>
      <c r="F504" s="263" t="s">
        <v>3699</v>
      </c>
      <c r="G504" s="41"/>
      <c r="H504" s="41"/>
      <c r="I504" s="264"/>
      <c r="J504" s="41"/>
      <c r="K504" s="41"/>
      <c r="L504" s="45"/>
      <c r="M504" s="265"/>
      <c r="N504" s="266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194</v>
      </c>
      <c r="AU504" s="18" t="s">
        <v>177</v>
      </c>
    </row>
    <row r="505" s="12" customFormat="1" ht="20.88" customHeight="1">
      <c r="A505" s="12"/>
      <c r="B505" s="211"/>
      <c r="C505" s="212"/>
      <c r="D505" s="213" t="s">
        <v>75</v>
      </c>
      <c r="E505" s="225" t="s">
        <v>3713</v>
      </c>
      <c r="F505" s="225" t="s">
        <v>3714</v>
      </c>
      <c r="G505" s="212"/>
      <c r="H505" s="212"/>
      <c r="I505" s="215"/>
      <c r="J505" s="226">
        <f>BK505</f>
        <v>0</v>
      </c>
      <c r="K505" s="212"/>
      <c r="L505" s="217"/>
      <c r="M505" s="218"/>
      <c r="N505" s="219"/>
      <c r="O505" s="219"/>
      <c r="P505" s="220">
        <f>SUM(P506:P591)</f>
        <v>0</v>
      </c>
      <c r="Q505" s="219"/>
      <c r="R505" s="220">
        <f>SUM(R506:R591)</f>
        <v>0</v>
      </c>
      <c r="S505" s="219"/>
      <c r="T505" s="221">
        <f>SUM(T506:T591)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22" t="s">
        <v>85</v>
      </c>
      <c r="AT505" s="223" t="s">
        <v>75</v>
      </c>
      <c r="AU505" s="223" t="s">
        <v>85</v>
      </c>
      <c r="AY505" s="222" t="s">
        <v>176</v>
      </c>
      <c r="BK505" s="224">
        <f>SUM(BK506:BK591)</f>
        <v>0</v>
      </c>
    </row>
    <row r="506" s="2" customFormat="1" ht="16.5" customHeight="1">
      <c r="A506" s="39"/>
      <c r="B506" s="40"/>
      <c r="C506" s="289" t="s">
        <v>1530</v>
      </c>
      <c r="D506" s="289" t="s">
        <v>547</v>
      </c>
      <c r="E506" s="290" t="s">
        <v>3715</v>
      </c>
      <c r="F506" s="291" t="s">
        <v>3716</v>
      </c>
      <c r="G506" s="292" t="s">
        <v>252</v>
      </c>
      <c r="H506" s="293">
        <v>125</v>
      </c>
      <c r="I506" s="294"/>
      <c r="J506" s="295">
        <f>ROUND(I506*H506,2)</f>
        <v>0</v>
      </c>
      <c r="K506" s="291" t="s">
        <v>1</v>
      </c>
      <c r="L506" s="296"/>
      <c r="M506" s="297" t="s">
        <v>1</v>
      </c>
      <c r="N506" s="298" t="s">
        <v>41</v>
      </c>
      <c r="O506" s="92"/>
      <c r="P506" s="236">
        <f>O506*H506</f>
        <v>0</v>
      </c>
      <c r="Q506" s="236">
        <v>0</v>
      </c>
      <c r="R506" s="236">
        <f>Q506*H506</f>
        <v>0</v>
      </c>
      <c r="S506" s="236">
        <v>0</v>
      </c>
      <c r="T506" s="23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8" t="s">
        <v>1131</v>
      </c>
      <c r="AT506" s="238" t="s">
        <v>547</v>
      </c>
      <c r="AU506" s="238" t="s">
        <v>177</v>
      </c>
      <c r="AY506" s="18" t="s">
        <v>176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8" t="s">
        <v>83</v>
      </c>
      <c r="BK506" s="239">
        <f>ROUND(I506*H506,2)</f>
        <v>0</v>
      </c>
      <c r="BL506" s="18" t="s">
        <v>1131</v>
      </c>
      <c r="BM506" s="238" t="s">
        <v>3717</v>
      </c>
    </row>
    <row r="507" s="14" customFormat="1">
      <c r="A507" s="14"/>
      <c r="B507" s="251"/>
      <c r="C507" s="252"/>
      <c r="D507" s="242" t="s">
        <v>185</v>
      </c>
      <c r="E507" s="253" t="s">
        <v>1</v>
      </c>
      <c r="F507" s="254" t="s">
        <v>3718</v>
      </c>
      <c r="G507" s="252"/>
      <c r="H507" s="255">
        <v>125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1" t="s">
        <v>185</v>
      </c>
      <c r="AU507" s="261" t="s">
        <v>177</v>
      </c>
      <c r="AV507" s="14" t="s">
        <v>85</v>
      </c>
      <c r="AW507" s="14" t="s">
        <v>34</v>
      </c>
      <c r="AX507" s="14" t="s">
        <v>83</v>
      </c>
      <c r="AY507" s="261" t="s">
        <v>176</v>
      </c>
    </row>
    <row r="508" s="2" customFormat="1" ht="16.5" customHeight="1">
      <c r="A508" s="39"/>
      <c r="B508" s="40"/>
      <c r="C508" s="289" t="s">
        <v>1534</v>
      </c>
      <c r="D508" s="289" t="s">
        <v>547</v>
      </c>
      <c r="E508" s="290" t="s">
        <v>3719</v>
      </c>
      <c r="F508" s="291" t="s">
        <v>3720</v>
      </c>
      <c r="G508" s="292" t="s">
        <v>252</v>
      </c>
      <c r="H508" s="293">
        <v>74</v>
      </c>
      <c r="I508" s="294"/>
      <c r="J508" s="295">
        <f>ROUND(I508*H508,2)</f>
        <v>0</v>
      </c>
      <c r="K508" s="291" t="s">
        <v>1</v>
      </c>
      <c r="L508" s="296"/>
      <c r="M508" s="297" t="s">
        <v>1</v>
      </c>
      <c r="N508" s="298" t="s">
        <v>41</v>
      </c>
      <c r="O508" s="92"/>
      <c r="P508" s="236">
        <f>O508*H508</f>
        <v>0</v>
      </c>
      <c r="Q508" s="236">
        <v>0</v>
      </c>
      <c r="R508" s="236">
        <f>Q508*H508</f>
        <v>0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1131</v>
      </c>
      <c r="AT508" s="238" t="s">
        <v>547</v>
      </c>
      <c r="AU508" s="238" t="s">
        <v>177</v>
      </c>
      <c r="AY508" s="18" t="s">
        <v>176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83</v>
      </c>
      <c r="BK508" s="239">
        <f>ROUND(I508*H508,2)</f>
        <v>0</v>
      </c>
      <c r="BL508" s="18" t="s">
        <v>1131</v>
      </c>
      <c r="BM508" s="238" t="s">
        <v>3721</v>
      </c>
    </row>
    <row r="509" s="14" customFormat="1">
      <c r="A509" s="14"/>
      <c r="B509" s="251"/>
      <c r="C509" s="252"/>
      <c r="D509" s="242" t="s">
        <v>185</v>
      </c>
      <c r="E509" s="253" t="s">
        <v>1</v>
      </c>
      <c r="F509" s="254" t="s">
        <v>822</v>
      </c>
      <c r="G509" s="252"/>
      <c r="H509" s="255">
        <v>74</v>
      </c>
      <c r="I509" s="256"/>
      <c r="J509" s="252"/>
      <c r="K509" s="252"/>
      <c r="L509" s="257"/>
      <c r="M509" s="258"/>
      <c r="N509" s="259"/>
      <c r="O509" s="259"/>
      <c r="P509" s="259"/>
      <c r="Q509" s="259"/>
      <c r="R509" s="259"/>
      <c r="S509" s="259"/>
      <c r="T509" s="26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1" t="s">
        <v>185</v>
      </c>
      <c r="AU509" s="261" t="s">
        <v>177</v>
      </c>
      <c r="AV509" s="14" t="s">
        <v>85</v>
      </c>
      <c r="AW509" s="14" t="s">
        <v>34</v>
      </c>
      <c r="AX509" s="14" t="s">
        <v>83</v>
      </c>
      <c r="AY509" s="261" t="s">
        <v>176</v>
      </c>
    </row>
    <row r="510" s="2" customFormat="1" ht="16.5" customHeight="1">
      <c r="A510" s="39"/>
      <c r="B510" s="40"/>
      <c r="C510" s="289" t="s">
        <v>1538</v>
      </c>
      <c r="D510" s="289" t="s">
        <v>547</v>
      </c>
      <c r="E510" s="290" t="s">
        <v>3722</v>
      </c>
      <c r="F510" s="291" t="s">
        <v>3723</v>
      </c>
      <c r="G510" s="292" t="s">
        <v>252</v>
      </c>
      <c r="H510" s="293">
        <v>397</v>
      </c>
      <c r="I510" s="294"/>
      <c r="J510" s="295">
        <f>ROUND(I510*H510,2)</f>
        <v>0</v>
      </c>
      <c r="K510" s="291" t="s">
        <v>1</v>
      </c>
      <c r="L510" s="296"/>
      <c r="M510" s="297" t="s">
        <v>1</v>
      </c>
      <c r="N510" s="298" t="s">
        <v>41</v>
      </c>
      <c r="O510" s="92"/>
      <c r="P510" s="236">
        <f>O510*H510</f>
        <v>0</v>
      </c>
      <c r="Q510" s="236">
        <v>0</v>
      </c>
      <c r="R510" s="236">
        <f>Q510*H510</f>
        <v>0</v>
      </c>
      <c r="S510" s="236">
        <v>0</v>
      </c>
      <c r="T510" s="23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8" t="s">
        <v>1131</v>
      </c>
      <c r="AT510" s="238" t="s">
        <v>547</v>
      </c>
      <c r="AU510" s="238" t="s">
        <v>177</v>
      </c>
      <c r="AY510" s="18" t="s">
        <v>176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8" t="s">
        <v>83</v>
      </c>
      <c r="BK510" s="239">
        <f>ROUND(I510*H510,2)</f>
        <v>0</v>
      </c>
      <c r="BL510" s="18" t="s">
        <v>1131</v>
      </c>
      <c r="BM510" s="238" t="s">
        <v>3724</v>
      </c>
    </row>
    <row r="511" s="14" customFormat="1">
      <c r="A511" s="14"/>
      <c r="B511" s="251"/>
      <c r="C511" s="252"/>
      <c r="D511" s="242" t="s">
        <v>185</v>
      </c>
      <c r="E511" s="253" t="s">
        <v>1</v>
      </c>
      <c r="F511" s="254" t="s">
        <v>3725</v>
      </c>
      <c r="G511" s="252"/>
      <c r="H511" s="255">
        <v>397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1" t="s">
        <v>185</v>
      </c>
      <c r="AU511" s="261" t="s">
        <v>177</v>
      </c>
      <c r="AV511" s="14" t="s">
        <v>85</v>
      </c>
      <c r="AW511" s="14" t="s">
        <v>34</v>
      </c>
      <c r="AX511" s="14" t="s">
        <v>83</v>
      </c>
      <c r="AY511" s="261" t="s">
        <v>176</v>
      </c>
    </row>
    <row r="512" s="2" customFormat="1" ht="16.5" customHeight="1">
      <c r="A512" s="39"/>
      <c r="B512" s="40"/>
      <c r="C512" s="289" t="s">
        <v>1542</v>
      </c>
      <c r="D512" s="289" t="s">
        <v>547</v>
      </c>
      <c r="E512" s="290" t="s">
        <v>3726</v>
      </c>
      <c r="F512" s="291" t="s">
        <v>3727</v>
      </c>
      <c r="G512" s="292" t="s">
        <v>252</v>
      </c>
      <c r="H512" s="293">
        <v>33</v>
      </c>
      <c r="I512" s="294"/>
      <c r="J512" s="295">
        <f>ROUND(I512*H512,2)</f>
        <v>0</v>
      </c>
      <c r="K512" s="291" t="s">
        <v>1</v>
      </c>
      <c r="L512" s="296"/>
      <c r="M512" s="297" t="s">
        <v>1</v>
      </c>
      <c r="N512" s="298" t="s">
        <v>41</v>
      </c>
      <c r="O512" s="92"/>
      <c r="P512" s="236">
        <f>O512*H512</f>
        <v>0</v>
      </c>
      <c r="Q512" s="236">
        <v>0</v>
      </c>
      <c r="R512" s="236">
        <f>Q512*H512</f>
        <v>0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1131</v>
      </c>
      <c r="AT512" s="238" t="s">
        <v>547</v>
      </c>
      <c r="AU512" s="238" t="s">
        <v>177</v>
      </c>
      <c r="AY512" s="18" t="s">
        <v>176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83</v>
      </c>
      <c r="BK512" s="239">
        <f>ROUND(I512*H512,2)</f>
        <v>0</v>
      </c>
      <c r="BL512" s="18" t="s">
        <v>1131</v>
      </c>
      <c r="BM512" s="238" t="s">
        <v>3728</v>
      </c>
    </row>
    <row r="513" s="14" customFormat="1">
      <c r="A513" s="14"/>
      <c r="B513" s="251"/>
      <c r="C513" s="252"/>
      <c r="D513" s="242" t="s">
        <v>185</v>
      </c>
      <c r="E513" s="253" t="s">
        <v>1</v>
      </c>
      <c r="F513" s="254" t="s">
        <v>3729</v>
      </c>
      <c r="G513" s="252"/>
      <c r="H513" s="255">
        <v>33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1" t="s">
        <v>185</v>
      </c>
      <c r="AU513" s="261" t="s">
        <v>177</v>
      </c>
      <c r="AV513" s="14" t="s">
        <v>85</v>
      </c>
      <c r="AW513" s="14" t="s">
        <v>34</v>
      </c>
      <c r="AX513" s="14" t="s">
        <v>83</v>
      </c>
      <c r="AY513" s="261" t="s">
        <v>176</v>
      </c>
    </row>
    <row r="514" s="2" customFormat="1" ht="16.5" customHeight="1">
      <c r="A514" s="39"/>
      <c r="B514" s="40"/>
      <c r="C514" s="289" t="s">
        <v>1546</v>
      </c>
      <c r="D514" s="289" t="s">
        <v>547</v>
      </c>
      <c r="E514" s="290" t="s">
        <v>3730</v>
      </c>
      <c r="F514" s="291" t="s">
        <v>3731</v>
      </c>
      <c r="G514" s="292" t="s">
        <v>252</v>
      </c>
      <c r="H514" s="293">
        <v>92</v>
      </c>
      <c r="I514" s="294"/>
      <c r="J514" s="295">
        <f>ROUND(I514*H514,2)</f>
        <v>0</v>
      </c>
      <c r="K514" s="291" t="s">
        <v>1</v>
      </c>
      <c r="L514" s="296"/>
      <c r="M514" s="297" t="s">
        <v>1</v>
      </c>
      <c r="N514" s="298" t="s">
        <v>41</v>
      </c>
      <c r="O514" s="92"/>
      <c r="P514" s="236">
        <f>O514*H514</f>
        <v>0</v>
      </c>
      <c r="Q514" s="236">
        <v>0</v>
      </c>
      <c r="R514" s="236">
        <f>Q514*H514</f>
        <v>0</v>
      </c>
      <c r="S514" s="236">
        <v>0</v>
      </c>
      <c r="T514" s="23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8" t="s">
        <v>1131</v>
      </c>
      <c r="AT514" s="238" t="s">
        <v>547</v>
      </c>
      <c r="AU514" s="238" t="s">
        <v>177</v>
      </c>
      <c r="AY514" s="18" t="s">
        <v>176</v>
      </c>
      <c r="BE514" s="239">
        <f>IF(N514="základní",J514,0)</f>
        <v>0</v>
      </c>
      <c r="BF514" s="239">
        <f>IF(N514="snížená",J514,0)</f>
        <v>0</v>
      </c>
      <c r="BG514" s="239">
        <f>IF(N514="zákl. přenesená",J514,0)</f>
        <v>0</v>
      </c>
      <c r="BH514" s="239">
        <f>IF(N514="sníž. přenesená",J514,0)</f>
        <v>0</v>
      </c>
      <c r="BI514" s="239">
        <f>IF(N514="nulová",J514,0)</f>
        <v>0</v>
      </c>
      <c r="BJ514" s="18" t="s">
        <v>83</v>
      </c>
      <c r="BK514" s="239">
        <f>ROUND(I514*H514,2)</f>
        <v>0</v>
      </c>
      <c r="BL514" s="18" t="s">
        <v>1131</v>
      </c>
      <c r="BM514" s="238" t="s">
        <v>3732</v>
      </c>
    </row>
    <row r="515" s="14" customFormat="1">
      <c r="A515" s="14"/>
      <c r="B515" s="251"/>
      <c r="C515" s="252"/>
      <c r="D515" s="242" t="s">
        <v>185</v>
      </c>
      <c r="E515" s="253" t="s">
        <v>1</v>
      </c>
      <c r="F515" s="254" t="s">
        <v>3733</v>
      </c>
      <c r="G515" s="252"/>
      <c r="H515" s="255">
        <v>92</v>
      </c>
      <c r="I515" s="256"/>
      <c r="J515" s="252"/>
      <c r="K515" s="252"/>
      <c r="L515" s="257"/>
      <c r="M515" s="258"/>
      <c r="N515" s="259"/>
      <c r="O515" s="259"/>
      <c r="P515" s="259"/>
      <c r="Q515" s="259"/>
      <c r="R515" s="259"/>
      <c r="S515" s="259"/>
      <c r="T515" s="26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1" t="s">
        <v>185</v>
      </c>
      <c r="AU515" s="261" t="s">
        <v>177</v>
      </c>
      <c r="AV515" s="14" t="s">
        <v>85</v>
      </c>
      <c r="AW515" s="14" t="s">
        <v>34</v>
      </c>
      <c r="AX515" s="14" t="s">
        <v>83</v>
      </c>
      <c r="AY515" s="261" t="s">
        <v>176</v>
      </c>
    </row>
    <row r="516" s="2" customFormat="1" ht="33" customHeight="1">
      <c r="A516" s="39"/>
      <c r="B516" s="40"/>
      <c r="C516" s="227" t="s">
        <v>1550</v>
      </c>
      <c r="D516" s="227" t="s">
        <v>179</v>
      </c>
      <c r="E516" s="228" t="s">
        <v>3734</v>
      </c>
      <c r="F516" s="229" t="s">
        <v>3735</v>
      </c>
      <c r="G516" s="230" t="s">
        <v>252</v>
      </c>
      <c r="H516" s="231">
        <v>721</v>
      </c>
      <c r="I516" s="232"/>
      <c r="J516" s="233">
        <f>ROUND(I516*H516,2)</f>
        <v>0</v>
      </c>
      <c r="K516" s="229" t="s">
        <v>225</v>
      </c>
      <c r="L516" s="45"/>
      <c r="M516" s="234" t="s">
        <v>1</v>
      </c>
      <c r="N516" s="235" t="s">
        <v>41</v>
      </c>
      <c r="O516" s="92"/>
      <c r="P516" s="236">
        <f>O516*H516</f>
        <v>0</v>
      </c>
      <c r="Q516" s="236">
        <v>0</v>
      </c>
      <c r="R516" s="236">
        <f>Q516*H516</f>
        <v>0</v>
      </c>
      <c r="S516" s="236">
        <v>0</v>
      </c>
      <c r="T516" s="23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8" t="s">
        <v>324</v>
      </c>
      <c r="AT516" s="238" t="s">
        <v>179</v>
      </c>
      <c r="AU516" s="238" t="s">
        <v>177</v>
      </c>
      <c r="AY516" s="18" t="s">
        <v>176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8" t="s">
        <v>83</v>
      </c>
      <c r="BK516" s="239">
        <f>ROUND(I516*H516,2)</f>
        <v>0</v>
      </c>
      <c r="BL516" s="18" t="s">
        <v>324</v>
      </c>
      <c r="BM516" s="238" t="s">
        <v>3736</v>
      </c>
    </row>
    <row r="517" s="2" customFormat="1">
      <c r="A517" s="39"/>
      <c r="B517" s="40"/>
      <c r="C517" s="41"/>
      <c r="D517" s="262" t="s">
        <v>194</v>
      </c>
      <c r="E517" s="41"/>
      <c r="F517" s="263" t="s">
        <v>3737</v>
      </c>
      <c r="G517" s="41"/>
      <c r="H517" s="41"/>
      <c r="I517" s="264"/>
      <c r="J517" s="41"/>
      <c r="K517" s="41"/>
      <c r="L517" s="45"/>
      <c r="M517" s="265"/>
      <c r="N517" s="266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194</v>
      </c>
      <c r="AU517" s="18" t="s">
        <v>177</v>
      </c>
    </row>
    <row r="518" s="2" customFormat="1" ht="16.5" customHeight="1">
      <c r="A518" s="39"/>
      <c r="B518" s="40"/>
      <c r="C518" s="289" t="s">
        <v>1554</v>
      </c>
      <c r="D518" s="289" t="s">
        <v>547</v>
      </c>
      <c r="E518" s="290" t="s">
        <v>3738</v>
      </c>
      <c r="F518" s="291" t="s">
        <v>3739</v>
      </c>
      <c r="G518" s="292" t="s">
        <v>252</v>
      </c>
      <c r="H518" s="293">
        <v>155</v>
      </c>
      <c r="I518" s="294"/>
      <c r="J518" s="295">
        <f>ROUND(I518*H518,2)</f>
        <v>0</v>
      </c>
      <c r="K518" s="291" t="s">
        <v>1</v>
      </c>
      <c r="L518" s="296"/>
      <c r="M518" s="297" t="s">
        <v>1</v>
      </c>
      <c r="N518" s="298" t="s">
        <v>41</v>
      </c>
      <c r="O518" s="92"/>
      <c r="P518" s="236">
        <f>O518*H518</f>
        <v>0</v>
      </c>
      <c r="Q518" s="236">
        <v>0</v>
      </c>
      <c r="R518" s="236">
        <f>Q518*H518</f>
        <v>0</v>
      </c>
      <c r="S518" s="236">
        <v>0</v>
      </c>
      <c r="T518" s="23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8" t="s">
        <v>1131</v>
      </c>
      <c r="AT518" s="238" t="s">
        <v>547</v>
      </c>
      <c r="AU518" s="238" t="s">
        <v>177</v>
      </c>
      <c r="AY518" s="18" t="s">
        <v>176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8" t="s">
        <v>83</v>
      </c>
      <c r="BK518" s="239">
        <f>ROUND(I518*H518,2)</f>
        <v>0</v>
      </c>
      <c r="BL518" s="18" t="s">
        <v>1131</v>
      </c>
      <c r="BM518" s="238" t="s">
        <v>3740</v>
      </c>
    </row>
    <row r="519" s="14" customFormat="1">
      <c r="A519" s="14"/>
      <c r="B519" s="251"/>
      <c r="C519" s="252"/>
      <c r="D519" s="242" t="s">
        <v>185</v>
      </c>
      <c r="E519" s="253" t="s">
        <v>1</v>
      </c>
      <c r="F519" s="254" t="s">
        <v>3741</v>
      </c>
      <c r="G519" s="252"/>
      <c r="H519" s="255">
        <v>111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1" t="s">
        <v>185</v>
      </c>
      <c r="AU519" s="261" t="s">
        <v>177</v>
      </c>
      <c r="AV519" s="14" t="s">
        <v>85</v>
      </c>
      <c r="AW519" s="14" t="s">
        <v>34</v>
      </c>
      <c r="AX519" s="14" t="s">
        <v>76</v>
      </c>
      <c r="AY519" s="261" t="s">
        <v>176</v>
      </c>
    </row>
    <row r="520" s="14" customFormat="1">
      <c r="A520" s="14"/>
      <c r="B520" s="251"/>
      <c r="C520" s="252"/>
      <c r="D520" s="242" t="s">
        <v>185</v>
      </c>
      <c r="E520" s="253" t="s">
        <v>1</v>
      </c>
      <c r="F520" s="254" t="s">
        <v>3742</v>
      </c>
      <c r="G520" s="252"/>
      <c r="H520" s="255">
        <v>44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1" t="s">
        <v>185</v>
      </c>
      <c r="AU520" s="261" t="s">
        <v>177</v>
      </c>
      <c r="AV520" s="14" t="s">
        <v>85</v>
      </c>
      <c r="AW520" s="14" t="s">
        <v>34</v>
      </c>
      <c r="AX520" s="14" t="s">
        <v>76</v>
      </c>
      <c r="AY520" s="261" t="s">
        <v>176</v>
      </c>
    </row>
    <row r="521" s="2" customFormat="1" ht="33" customHeight="1">
      <c r="A521" s="39"/>
      <c r="B521" s="40"/>
      <c r="C521" s="227" t="s">
        <v>1558</v>
      </c>
      <c r="D521" s="227" t="s">
        <v>179</v>
      </c>
      <c r="E521" s="228" t="s">
        <v>3743</v>
      </c>
      <c r="F521" s="229" t="s">
        <v>3744</v>
      </c>
      <c r="G521" s="230" t="s">
        <v>252</v>
      </c>
      <c r="H521" s="231">
        <v>155</v>
      </c>
      <c r="I521" s="232"/>
      <c r="J521" s="233">
        <f>ROUND(I521*H521,2)</f>
        <v>0</v>
      </c>
      <c r="K521" s="229" t="s">
        <v>225</v>
      </c>
      <c r="L521" s="45"/>
      <c r="M521" s="234" t="s">
        <v>1</v>
      </c>
      <c r="N521" s="235" t="s">
        <v>41</v>
      </c>
      <c r="O521" s="92"/>
      <c r="P521" s="236">
        <f>O521*H521</f>
        <v>0</v>
      </c>
      <c r="Q521" s="236">
        <v>0</v>
      </c>
      <c r="R521" s="236">
        <f>Q521*H521</f>
        <v>0</v>
      </c>
      <c r="S521" s="236">
        <v>0</v>
      </c>
      <c r="T521" s="23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8" t="s">
        <v>324</v>
      </c>
      <c r="AT521" s="238" t="s">
        <v>179</v>
      </c>
      <c r="AU521" s="238" t="s">
        <v>177</v>
      </c>
      <c r="AY521" s="18" t="s">
        <v>176</v>
      </c>
      <c r="BE521" s="239">
        <f>IF(N521="základní",J521,0)</f>
        <v>0</v>
      </c>
      <c r="BF521" s="239">
        <f>IF(N521="snížená",J521,0)</f>
        <v>0</v>
      </c>
      <c r="BG521" s="239">
        <f>IF(N521="zákl. přenesená",J521,0)</f>
        <v>0</v>
      </c>
      <c r="BH521" s="239">
        <f>IF(N521="sníž. přenesená",J521,0)</f>
        <v>0</v>
      </c>
      <c r="BI521" s="239">
        <f>IF(N521="nulová",J521,0)</f>
        <v>0</v>
      </c>
      <c r="BJ521" s="18" t="s">
        <v>83</v>
      </c>
      <c r="BK521" s="239">
        <f>ROUND(I521*H521,2)</f>
        <v>0</v>
      </c>
      <c r="BL521" s="18" t="s">
        <v>324</v>
      </c>
      <c r="BM521" s="238" t="s">
        <v>3745</v>
      </c>
    </row>
    <row r="522" s="2" customFormat="1">
      <c r="A522" s="39"/>
      <c r="B522" s="40"/>
      <c r="C522" s="41"/>
      <c r="D522" s="262" t="s">
        <v>194</v>
      </c>
      <c r="E522" s="41"/>
      <c r="F522" s="263" t="s">
        <v>3746</v>
      </c>
      <c r="G522" s="41"/>
      <c r="H522" s="41"/>
      <c r="I522" s="264"/>
      <c r="J522" s="41"/>
      <c r="K522" s="41"/>
      <c r="L522" s="45"/>
      <c r="M522" s="265"/>
      <c r="N522" s="266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194</v>
      </c>
      <c r="AU522" s="18" t="s">
        <v>177</v>
      </c>
    </row>
    <row r="523" s="2" customFormat="1" ht="24.15" customHeight="1">
      <c r="A523" s="39"/>
      <c r="B523" s="40"/>
      <c r="C523" s="289" t="s">
        <v>1562</v>
      </c>
      <c r="D523" s="289" t="s">
        <v>547</v>
      </c>
      <c r="E523" s="290" t="s">
        <v>3747</v>
      </c>
      <c r="F523" s="291" t="s">
        <v>3748</v>
      </c>
      <c r="G523" s="292" t="s">
        <v>252</v>
      </c>
      <c r="H523" s="293">
        <v>33</v>
      </c>
      <c r="I523" s="294"/>
      <c r="J523" s="295">
        <f>ROUND(I523*H523,2)</f>
        <v>0</v>
      </c>
      <c r="K523" s="291" t="s">
        <v>1</v>
      </c>
      <c r="L523" s="296"/>
      <c r="M523" s="297" t="s">
        <v>1</v>
      </c>
      <c r="N523" s="298" t="s">
        <v>41</v>
      </c>
      <c r="O523" s="92"/>
      <c r="P523" s="236">
        <f>O523*H523</f>
        <v>0</v>
      </c>
      <c r="Q523" s="236">
        <v>0</v>
      </c>
      <c r="R523" s="236">
        <f>Q523*H523</f>
        <v>0</v>
      </c>
      <c r="S523" s="236">
        <v>0</v>
      </c>
      <c r="T523" s="23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8" t="s">
        <v>1131</v>
      </c>
      <c r="AT523" s="238" t="s">
        <v>547</v>
      </c>
      <c r="AU523" s="238" t="s">
        <v>177</v>
      </c>
      <c r="AY523" s="18" t="s">
        <v>176</v>
      </c>
      <c r="BE523" s="239">
        <f>IF(N523="základní",J523,0)</f>
        <v>0</v>
      </c>
      <c r="BF523" s="239">
        <f>IF(N523="snížená",J523,0)</f>
        <v>0</v>
      </c>
      <c r="BG523" s="239">
        <f>IF(N523="zákl. přenesená",J523,0)</f>
        <v>0</v>
      </c>
      <c r="BH523" s="239">
        <f>IF(N523="sníž. přenesená",J523,0)</f>
        <v>0</v>
      </c>
      <c r="BI523" s="239">
        <f>IF(N523="nulová",J523,0)</f>
        <v>0</v>
      </c>
      <c r="BJ523" s="18" t="s">
        <v>83</v>
      </c>
      <c r="BK523" s="239">
        <f>ROUND(I523*H523,2)</f>
        <v>0</v>
      </c>
      <c r="BL523" s="18" t="s">
        <v>1131</v>
      </c>
      <c r="BM523" s="238" t="s">
        <v>3749</v>
      </c>
    </row>
    <row r="524" s="14" customFormat="1">
      <c r="A524" s="14"/>
      <c r="B524" s="251"/>
      <c r="C524" s="252"/>
      <c r="D524" s="242" t="s">
        <v>185</v>
      </c>
      <c r="E524" s="253" t="s">
        <v>1</v>
      </c>
      <c r="F524" s="254" t="s">
        <v>3750</v>
      </c>
      <c r="G524" s="252"/>
      <c r="H524" s="255">
        <v>26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1" t="s">
        <v>185</v>
      </c>
      <c r="AU524" s="261" t="s">
        <v>177</v>
      </c>
      <c r="AV524" s="14" t="s">
        <v>85</v>
      </c>
      <c r="AW524" s="14" t="s">
        <v>34</v>
      </c>
      <c r="AX524" s="14" t="s">
        <v>76</v>
      </c>
      <c r="AY524" s="261" t="s">
        <v>176</v>
      </c>
    </row>
    <row r="525" s="14" customFormat="1">
      <c r="A525" s="14"/>
      <c r="B525" s="251"/>
      <c r="C525" s="252"/>
      <c r="D525" s="242" t="s">
        <v>185</v>
      </c>
      <c r="E525" s="253" t="s">
        <v>1</v>
      </c>
      <c r="F525" s="254" t="s">
        <v>3751</v>
      </c>
      <c r="G525" s="252"/>
      <c r="H525" s="255">
        <v>7</v>
      </c>
      <c r="I525" s="256"/>
      <c r="J525" s="252"/>
      <c r="K525" s="252"/>
      <c r="L525" s="257"/>
      <c r="M525" s="258"/>
      <c r="N525" s="259"/>
      <c r="O525" s="259"/>
      <c r="P525" s="259"/>
      <c r="Q525" s="259"/>
      <c r="R525" s="259"/>
      <c r="S525" s="259"/>
      <c r="T525" s="26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1" t="s">
        <v>185</v>
      </c>
      <c r="AU525" s="261" t="s">
        <v>177</v>
      </c>
      <c r="AV525" s="14" t="s">
        <v>85</v>
      </c>
      <c r="AW525" s="14" t="s">
        <v>34</v>
      </c>
      <c r="AX525" s="14" t="s">
        <v>76</v>
      </c>
      <c r="AY525" s="261" t="s">
        <v>176</v>
      </c>
    </row>
    <row r="526" s="2" customFormat="1" ht="24.15" customHeight="1">
      <c r="A526" s="39"/>
      <c r="B526" s="40"/>
      <c r="C526" s="289" t="s">
        <v>1566</v>
      </c>
      <c r="D526" s="289" t="s">
        <v>547</v>
      </c>
      <c r="E526" s="290" t="s">
        <v>3752</v>
      </c>
      <c r="F526" s="291" t="s">
        <v>3753</v>
      </c>
      <c r="G526" s="292" t="s">
        <v>252</v>
      </c>
      <c r="H526" s="293">
        <v>153</v>
      </c>
      <c r="I526" s="294"/>
      <c r="J526" s="295">
        <f>ROUND(I526*H526,2)</f>
        <v>0</v>
      </c>
      <c r="K526" s="291" t="s">
        <v>1</v>
      </c>
      <c r="L526" s="296"/>
      <c r="M526" s="297" t="s">
        <v>1</v>
      </c>
      <c r="N526" s="298" t="s">
        <v>41</v>
      </c>
      <c r="O526" s="92"/>
      <c r="P526" s="236">
        <f>O526*H526</f>
        <v>0</v>
      </c>
      <c r="Q526" s="236">
        <v>0</v>
      </c>
      <c r="R526" s="236">
        <f>Q526*H526</f>
        <v>0</v>
      </c>
      <c r="S526" s="236">
        <v>0</v>
      </c>
      <c r="T526" s="23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8" t="s">
        <v>1131</v>
      </c>
      <c r="AT526" s="238" t="s">
        <v>547</v>
      </c>
      <c r="AU526" s="238" t="s">
        <v>177</v>
      </c>
      <c r="AY526" s="18" t="s">
        <v>176</v>
      </c>
      <c r="BE526" s="239">
        <f>IF(N526="základní",J526,0)</f>
        <v>0</v>
      </c>
      <c r="BF526" s="239">
        <f>IF(N526="snížená",J526,0)</f>
        <v>0</v>
      </c>
      <c r="BG526" s="239">
        <f>IF(N526="zákl. přenesená",J526,0)</f>
        <v>0</v>
      </c>
      <c r="BH526" s="239">
        <f>IF(N526="sníž. přenesená",J526,0)</f>
        <v>0</v>
      </c>
      <c r="BI526" s="239">
        <f>IF(N526="nulová",J526,0)</f>
        <v>0</v>
      </c>
      <c r="BJ526" s="18" t="s">
        <v>83</v>
      </c>
      <c r="BK526" s="239">
        <f>ROUND(I526*H526,2)</f>
        <v>0</v>
      </c>
      <c r="BL526" s="18" t="s">
        <v>1131</v>
      </c>
      <c r="BM526" s="238" t="s">
        <v>3754</v>
      </c>
    </row>
    <row r="527" s="14" customFormat="1">
      <c r="A527" s="14"/>
      <c r="B527" s="251"/>
      <c r="C527" s="252"/>
      <c r="D527" s="242" t="s">
        <v>185</v>
      </c>
      <c r="E527" s="253" t="s">
        <v>1</v>
      </c>
      <c r="F527" s="254" t="s">
        <v>3755</v>
      </c>
      <c r="G527" s="252"/>
      <c r="H527" s="255">
        <v>112</v>
      </c>
      <c r="I527" s="256"/>
      <c r="J527" s="252"/>
      <c r="K527" s="252"/>
      <c r="L527" s="257"/>
      <c r="M527" s="258"/>
      <c r="N527" s="259"/>
      <c r="O527" s="259"/>
      <c r="P527" s="259"/>
      <c r="Q527" s="259"/>
      <c r="R527" s="259"/>
      <c r="S527" s="259"/>
      <c r="T527" s="26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1" t="s">
        <v>185</v>
      </c>
      <c r="AU527" s="261" t="s">
        <v>177</v>
      </c>
      <c r="AV527" s="14" t="s">
        <v>85</v>
      </c>
      <c r="AW527" s="14" t="s">
        <v>34</v>
      </c>
      <c r="AX527" s="14" t="s">
        <v>76</v>
      </c>
      <c r="AY527" s="261" t="s">
        <v>176</v>
      </c>
    </row>
    <row r="528" s="14" customFormat="1">
      <c r="A528" s="14"/>
      <c r="B528" s="251"/>
      <c r="C528" s="252"/>
      <c r="D528" s="242" t="s">
        <v>185</v>
      </c>
      <c r="E528" s="253" t="s">
        <v>1</v>
      </c>
      <c r="F528" s="254" t="s">
        <v>3756</v>
      </c>
      <c r="G528" s="252"/>
      <c r="H528" s="255">
        <v>41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1" t="s">
        <v>185</v>
      </c>
      <c r="AU528" s="261" t="s">
        <v>177</v>
      </c>
      <c r="AV528" s="14" t="s">
        <v>85</v>
      </c>
      <c r="AW528" s="14" t="s">
        <v>34</v>
      </c>
      <c r="AX528" s="14" t="s">
        <v>76</v>
      </c>
      <c r="AY528" s="261" t="s">
        <v>176</v>
      </c>
    </row>
    <row r="529" s="2" customFormat="1" ht="24.15" customHeight="1">
      <c r="A529" s="39"/>
      <c r="B529" s="40"/>
      <c r="C529" s="227" t="s">
        <v>1570</v>
      </c>
      <c r="D529" s="227" t="s">
        <v>179</v>
      </c>
      <c r="E529" s="228" t="s">
        <v>3757</v>
      </c>
      <c r="F529" s="229" t="s">
        <v>3758</v>
      </c>
      <c r="G529" s="230" t="s">
        <v>252</v>
      </c>
      <c r="H529" s="231">
        <v>186</v>
      </c>
      <c r="I529" s="232"/>
      <c r="J529" s="233">
        <f>ROUND(I529*H529,2)</f>
        <v>0</v>
      </c>
      <c r="K529" s="229" t="s">
        <v>225</v>
      </c>
      <c r="L529" s="45"/>
      <c r="M529" s="234" t="s">
        <v>1</v>
      </c>
      <c r="N529" s="235" t="s">
        <v>41</v>
      </c>
      <c r="O529" s="92"/>
      <c r="P529" s="236">
        <f>O529*H529</f>
        <v>0</v>
      </c>
      <c r="Q529" s="236">
        <v>0</v>
      </c>
      <c r="R529" s="236">
        <f>Q529*H529</f>
        <v>0</v>
      </c>
      <c r="S529" s="236">
        <v>0</v>
      </c>
      <c r="T529" s="23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8" t="s">
        <v>324</v>
      </c>
      <c r="AT529" s="238" t="s">
        <v>179</v>
      </c>
      <c r="AU529" s="238" t="s">
        <v>177</v>
      </c>
      <c r="AY529" s="18" t="s">
        <v>176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8" t="s">
        <v>83</v>
      </c>
      <c r="BK529" s="239">
        <f>ROUND(I529*H529,2)</f>
        <v>0</v>
      </c>
      <c r="BL529" s="18" t="s">
        <v>324</v>
      </c>
      <c r="BM529" s="238" t="s">
        <v>3759</v>
      </c>
    </row>
    <row r="530" s="2" customFormat="1">
      <c r="A530" s="39"/>
      <c r="B530" s="40"/>
      <c r="C530" s="41"/>
      <c r="D530" s="262" t="s">
        <v>194</v>
      </c>
      <c r="E530" s="41"/>
      <c r="F530" s="263" t="s">
        <v>3760</v>
      </c>
      <c r="G530" s="41"/>
      <c r="H530" s="41"/>
      <c r="I530" s="264"/>
      <c r="J530" s="41"/>
      <c r="K530" s="41"/>
      <c r="L530" s="45"/>
      <c r="M530" s="265"/>
      <c r="N530" s="266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194</v>
      </c>
      <c r="AU530" s="18" t="s">
        <v>177</v>
      </c>
    </row>
    <row r="531" s="2" customFormat="1" ht="16.5" customHeight="1">
      <c r="A531" s="39"/>
      <c r="B531" s="40"/>
      <c r="C531" s="289" t="s">
        <v>1574</v>
      </c>
      <c r="D531" s="289" t="s">
        <v>547</v>
      </c>
      <c r="E531" s="290" t="s">
        <v>3761</v>
      </c>
      <c r="F531" s="291" t="s">
        <v>3762</v>
      </c>
      <c r="G531" s="292" t="s">
        <v>252</v>
      </c>
      <c r="H531" s="293">
        <v>117</v>
      </c>
      <c r="I531" s="294"/>
      <c r="J531" s="295">
        <f>ROUND(I531*H531,2)</f>
        <v>0</v>
      </c>
      <c r="K531" s="291" t="s">
        <v>1</v>
      </c>
      <c r="L531" s="296"/>
      <c r="M531" s="297" t="s">
        <v>1</v>
      </c>
      <c r="N531" s="298" t="s">
        <v>41</v>
      </c>
      <c r="O531" s="92"/>
      <c r="P531" s="236">
        <f>O531*H531</f>
        <v>0</v>
      </c>
      <c r="Q531" s="236">
        <v>0</v>
      </c>
      <c r="R531" s="236">
        <f>Q531*H531</f>
        <v>0</v>
      </c>
      <c r="S531" s="236">
        <v>0</v>
      </c>
      <c r="T531" s="237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8" t="s">
        <v>1131</v>
      </c>
      <c r="AT531" s="238" t="s">
        <v>547</v>
      </c>
      <c r="AU531" s="238" t="s">
        <v>177</v>
      </c>
      <c r="AY531" s="18" t="s">
        <v>176</v>
      </c>
      <c r="BE531" s="239">
        <f>IF(N531="základní",J531,0)</f>
        <v>0</v>
      </c>
      <c r="BF531" s="239">
        <f>IF(N531="snížená",J531,0)</f>
        <v>0</v>
      </c>
      <c r="BG531" s="239">
        <f>IF(N531="zákl. přenesená",J531,0)</f>
        <v>0</v>
      </c>
      <c r="BH531" s="239">
        <f>IF(N531="sníž. přenesená",J531,0)</f>
        <v>0</v>
      </c>
      <c r="BI531" s="239">
        <f>IF(N531="nulová",J531,0)</f>
        <v>0</v>
      </c>
      <c r="BJ531" s="18" t="s">
        <v>83</v>
      </c>
      <c r="BK531" s="239">
        <f>ROUND(I531*H531,2)</f>
        <v>0</v>
      </c>
      <c r="BL531" s="18" t="s">
        <v>1131</v>
      </c>
      <c r="BM531" s="238" t="s">
        <v>3763</v>
      </c>
    </row>
    <row r="532" s="14" customFormat="1">
      <c r="A532" s="14"/>
      <c r="B532" s="251"/>
      <c r="C532" s="252"/>
      <c r="D532" s="242" t="s">
        <v>185</v>
      </c>
      <c r="E532" s="253" t="s">
        <v>1</v>
      </c>
      <c r="F532" s="254" t="s">
        <v>3764</v>
      </c>
      <c r="G532" s="252"/>
      <c r="H532" s="255">
        <v>94</v>
      </c>
      <c r="I532" s="256"/>
      <c r="J532" s="252"/>
      <c r="K532" s="252"/>
      <c r="L532" s="257"/>
      <c r="M532" s="258"/>
      <c r="N532" s="259"/>
      <c r="O532" s="259"/>
      <c r="P532" s="259"/>
      <c r="Q532" s="259"/>
      <c r="R532" s="259"/>
      <c r="S532" s="259"/>
      <c r="T532" s="26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1" t="s">
        <v>185</v>
      </c>
      <c r="AU532" s="261" t="s">
        <v>177</v>
      </c>
      <c r="AV532" s="14" t="s">
        <v>85</v>
      </c>
      <c r="AW532" s="14" t="s">
        <v>34</v>
      </c>
      <c r="AX532" s="14" t="s">
        <v>76</v>
      </c>
      <c r="AY532" s="261" t="s">
        <v>176</v>
      </c>
    </row>
    <row r="533" s="14" customFormat="1">
      <c r="A533" s="14"/>
      <c r="B533" s="251"/>
      <c r="C533" s="252"/>
      <c r="D533" s="242" t="s">
        <v>185</v>
      </c>
      <c r="E533" s="253" t="s">
        <v>1</v>
      </c>
      <c r="F533" s="254" t="s">
        <v>3765</v>
      </c>
      <c r="G533" s="252"/>
      <c r="H533" s="255">
        <v>23</v>
      </c>
      <c r="I533" s="256"/>
      <c r="J533" s="252"/>
      <c r="K533" s="252"/>
      <c r="L533" s="257"/>
      <c r="M533" s="258"/>
      <c r="N533" s="259"/>
      <c r="O533" s="259"/>
      <c r="P533" s="259"/>
      <c r="Q533" s="259"/>
      <c r="R533" s="259"/>
      <c r="S533" s="259"/>
      <c r="T533" s="26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1" t="s">
        <v>185</v>
      </c>
      <c r="AU533" s="261" t="s">
        <v>177</v>
      </c>
      <c r="AV533" s="14" t="s">
        <v>85</v>
      </c>
      <c r="AW533" s="14" t="s">
        <v>34</v>
      </c>
      <c r="AX533" s="14" t="s">
        <v>76</v>
      </c>
      <c r="AY533" s="261" t="s">
        <v>176</v>
      </c>
    </row>
    <row r="534" s="2" customFormat="1" ht="24.15" customHeight="1">
      <c r="A534" s="39"/>
      <c r="B534" s="40"/>
      <c r="C534" s="227" t="s">
        <v>1578</v>
      </c>
      <c r="D534" s="227" t="s">
        <v>179</v>
      </c>
      <c r="E534" s="228" t="s">
        <v>3766</v>
      </c>
      <c r="F534" s="229" t="s">
        <v>3767</v>
      </c>
      <c r="G534" s="230" t="s">
        <v>252</v>
      </c>
      <c r="H534" s="231">
        <v>117</v>
      </c>
      <c r="I534" s="232"/>
      <c r="J534" s="233">
        <f>ROUND(I534*H534,2)</f>
        <v>0</v>
      </c>
      <c r="K534" s="229" t="s">
        <v>225</v>
      </c>
      <c r="L534" s="45"/>
      <c r="M534" s="234" t="s">
        <v>1</v>
      </c>
      <c r="N534" s="235" t="s">
        <v>41</v>
      </c>
      <c r="O534" s="92"/>
      <c r="P534" s="236">
        <f>O534*H534</f>
        <v>0</v>
      </c>
      <c r="Q534" s="236">
        <v>0</v>
      </c>
      <c r="R534" s="236">
        <f>Q534*H534</f>
        <v>0</v>
      </c>
      <c r="S534" s="236">
        <v>0</v>
      </c>
      <c r="T534" s="23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8" t="s">
        <v>324</v>
      </c>
      <c r="AT534" s="238" t="s">
        <v>179</v>
      </c>
      <c r="AU534" s="238" t="s">
        <v>177</v>
      </c>
      <c r="AY534" s="18" t="s">
        <v>176</v>
      </c>
      <c r="BE534" s="239">
        <f>IF(N534="základní",J534,0)</f>
        <v>0</v>
      </c>
      <c r="BF534" s="239">
        <f>IF(N534="snížená",J534,0)</f>
        <v>0</v>
      </c>
      <c r="BG534" s="239">
        <f>IF(N534="zákl. přenesená",J534,0)</f>
        <v>0</v>
      </c>
      <c r="BH534" s="239">
        <f>IF(N534="sníž. přenesená",J534,0)</f>
        <v>0</v>
      </c>
      <c r="BI534" s="239">
        <f>IF(N534="nulová",J534,0)</f>
        <v>0</v>
      </c>
      <c r="BJ534" s="18" t="s">
        <v>83</v>
      </c>
      <c r="BK534" s="239">
        <f>ROUND(I534*H534,2)</f>
        <v>0</v>
      </c>
      <c r="BL534" s="18" t="s">
        <v>324</v>
      </c>
      <c r="BM534" s="238" t="s">
        <v>3768</v>
      </c>
    </row>
    <row r="535" s="2" customFormat="1">
      <c r="A535" s="39"/>
      <c r="B535" s="40"/>
      <c r="C535" s="41"/>
      <c r="D535" s="262" t="s">
        <v>194</v>
      </c>
      <c r="E535" s="41"/>
      <c r="F535" s="263" t="s">
        <v>3769</v>
      </c>
      <c r="G535" s="41"/>
      <c r="H535" s="41"/>
      <c r="I535" s="264"/>
      <c r="J535" s="41"/>
      <c r="K535" s="41"/>
      <c r="L535" s="45"/>
      <c r="M535" s="265"/>
      <c r="N535" s="26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194</v>
      </c>
      <c r="AU535" s="18" t="s">
        <v>177</v>
      </c>
    </row>
    <row r="536" s="2" customFormat="1" ht="24.15" customHeight="1">
      <c r="A536" s="39"/>
      <c r="B536" s="40"/>
      <c r="C536" s="289" t="s">
        <v>1582</v>
      </c>
      <c r="D536" s="289" t="s">
        <v>547</v>
      </c>
      <c r="E536" s="290" t="s">
        <v>3770</v>
      </c>
      <c r="F536" s="291" t="s">
        <v>3771</v>
      </c>
      <c r="G536" s="292" t="s">
        <v>252</v>
      </c>
      <c r="H536" s="293">
        <v>311</v>
      </c>
      <c r="I536" s="294"/>
      <c r="J536" s="295">
        <f>ROUND(I536*H536,2)</f>
        <v>0</v>
      </c>
      <c r="K536" s="291" t="s">
        <v>1</v>
      </c>
      <c r="L536" s="296"/>
      <c r="M536" s="297" t="s">
        <v>1</v>
      </c>
      <c r="N536" s="298" t="s">
        <v>41</v>
      </c>
      <c r="O536" s="92"/>
      <c r="P536" s="236">
        <f>O536*H536</f>
        <v>0</v>
      </c>
      <c r="Q536" s="236">
        <v>0</v>
      </c>
      <c r="R536" s="236">
        <f>Q536*H536</f>
        <v>0</v>
      </c>
      <c r="S536" s="236">
        <v>0</v>
      </c>
      <c r="T536" s="23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8" t="s">
        <v>1131</v>
      </c>
      <c r="AT536" s="238" t="s">
        <v>547</v>
      </c>
      <c r="AU536" s="238" t="s">
        <v>177</v>
      </c>
      <c r="AY536" s="18" t="s">
        <v>176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8" t="s">
        <v>83</v>
      </c>
      <c r="BK536" s="239">
        <f>ROUND(I536*H536,2)</f>
        <v>0</v>
      </c>
      <c r="BL536" s="18" t="s">
        <v>1131</v>
      </c>
      <c r="BM536" s="238" t="s">
        <v>3772</v>
      </c>
    </row>
    <row r="537" s="14" customFormat="1">
      <c r="A537" s="14"/>
      <c r="B537" s="251"/>
      <c r="C537" s="252"/>
      <c r="D537" s="242" t="s">
        <v>185</v>
      </c>
      <c r="E537" s="253" t="s">
        <v>1</v>
      </c>
      <c r="F537" s="254" t="s">
        <v>3773</v>
      </c>
      <c r="G537" s="252"/>
      <c r="H537" s="255">
        <v>94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1" t="s">
        <v>185</v>
      </c>
      <c r="AU537" s="261" t="s">
        <v>177</v>
      </c>
      <c r="AV537" s="14" t="s">
        <v>85</v>
      </c>
      <c r="AW537" s="14" t="s">
        <v>34</v>
      </c>
      <c r="AX537" s="14" t="s">
        <v>76</v>
      </c>
      <c r="AY537" s="261" t="s">
        <v>176</v>
      </c>
    </row>
    <row r="538" s="14" customFormat="1">
      <c r="A538" s="14"/>
      <c r="B538" s="251"/>
      <c r="C538" s="252"/>
      <c r="D538" s="242" t="s">
        <v>185</v>
      </c>
      <c r="E538" s="253" t="s">
        <v>1</v>
      </c>
      <c r="F538" s="254" t="s">
        <v>3774</v>
      </c>
      <c r="G538" s="252"/>
      <c r="H538" s="255">
        <v>156</v>
      </c>
      <c r="I538" s="256"/>
      <c r="J538" s="252"/>
      <c r="K538" s="252"/>
      <c r="L538" s="257"/>
      <c r="M538" s="258"/>
      <c r="N538" s="259"/>
      <c r="O538" s="259"/>
      <c r="P538" s="259"/>
      <c r="Q538" s="259"/>
      <c r="R538" s="259"/>
      <c r="S538" s="259"/>
      <c r="T538" s="26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1" t="s">
        <v>185</v>
      </c>
      <c r="AU538" s="261" t="s">
        <v>177</v>
      </c>
      <c r="AV538" s="14" t="s">
        <v>85</v>
      </c>
      <c r="AW538" s="14" t="s">
        <v>34</v>
      </c>
      <c r="AX538" s="14" t="s">
        <v>76</v>
      </c>
      <c r="AY538" s="261" t="s">
        <v>176</v>
      </c>
    </row>
    <row r="539" s="14" customFormat="1">
      <c r="A539" s="14"/>
      <c r="B539" s="251"/>
      <c r="C539" s="252"/>
      <c r="D539" s="242" t="s">
        <v>185</v>
      </c>
      <c r="E539" s="253" t="s">
        <v>1</v>
      </c>
      <c r="F539" s="254" t="s">
        <v>3775</v>
      </c>
      <c r="G539" s="252"/>
      <c r="H539" s="255">
        <v>61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1" t="s">
        <v>185</v>
      </c>
      <c r="AU539" s="261" t="s">
        <v>177</v>
      </c>
      <c r="AV539" s="14" t="s">
        <v>85</v>
      </c>
      <c r="AW539" s="14" t="s">
        <v>34</v>
      </c>
      <c r="AX539" s="14" t="s">
        <v>76</v>
      </c>
      <c r="AY539" s="261" t="s">
        <v>176</v>
      </c>
    </row>
    <row r="540" s="2" customFormat="1" ht="24.15" customHeight="1">
      <c r="A540" s="39"/>
      <c r="B540" s="40"/>
      <c r="C540" s="227" t="s">
        <v>1586</v>
      </c>
      <c r="D540" s="227" t="s">
        <v>179</v>
      </c>
      <c r="E540" s="228" t="s">
        <v>3776</v>
      </c>
      <c r="F540" s="229" t="s">
        <v>3777</v>
      </c>
      <c r="G540" s="230" t="s">
        <v>252</v>
      </c>
      <c r="H540" s="231">
        <v>311</v>
      </c>
      <c r="I540" s="232"/>
      <c r="J540" s="233">
        <f>ROUND(I540*H540,2)</f>
        <v>0</v>
      </c>
      <c r="K540" s="229" t="s">
        <v>225</v>
      </c>
      <c r="L540" s="45"/>
      <c r="M540" s="234" t="s">
        <v>1</v>
      </c>
      <c r="N540" s="235" t="s">
        <v>41</v>
      </c>
      <c r="O540" s="92"/>
      <c r="P540" s="236">
        <f>O540*H540</f>
        <v>0</v>
      </c>
      <c r="Q540" s="236">
        <v>0</v>
      </c>
      <c r="R540" s="236">
        <f>Q540*H540</f>
        <v>0</v>
      </c>
      <c r="S540" s="236">
        <v>0</v>
      </c>
      <c r="T540" s="237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8" t="s">
        <v>324</v>
      </c>
      <c r="AT540" s="238" t="s">
        <v>179</v>
      </c>
      <c r="AU540" s="238" t="s">
        <v>177</v>
      </c>
      <c r="AY540" s="18" t="s">
        <v>176</v>
      </c>
      <c r="BE540" s="239">
        <f>IF(N540="základní",J540,0)</f>
        <v>0</v>
      </c>
      <c r="BF540" s="239">
        <f>IF(N540="snížená",J540,0)</f>
        <v>0</v>
      </c>
      <c r="BG540" s="239">
        <f>IF(N540="zákl. přenesená",J540,0)</f>
        <v>0</v>
      </c>
      <c r="BH540" s="239">
        <f>IF(N540="sníž. přenesená",J540,0)</f>
        <v>0</v>
      </c>
      <c r="BI540" s="239">
        <f>IF(N540="nulová",J540,0)</f>
        <v>0</v>
      </c>
      <c r="BJ540" s="18" t="s">
        <v>83</v>
      </c>
      <c r="BK540" s="239">
        <f>ROUND(I540*H540,2)</f>
        <v>0</v>
      </c>
      <c r="BL540" s="18" t="s">
        <v>324</v>
      </c>
      <c r="BM540" s="238" t="s">
        <v>3778</v>
      </c>
    </row>
    <row r="541" s="2" customFormat="1">
      <c r="A541" s="39"/>
      <c r="B541" s="40"/>
      <c r="C541" s="41"/>
      <c r="D541" s="262" t="s">
        <v>194</v>
      </c>
      <c r="E541" s="41"/>
      <c r="F541" s="263" t="s">
        <v>3779</v>
      </c>
      <c r="G541" s="41"/>
      <c r="H541" s="41"/>
      <c r="I541" s="264"/>
      <c r="J541" s="41"/>
      <c r="K541" s="41"/>
      <c r="L541" s="45"/>
      <c r="M541" s="265"/>
      <c r="N541" s="266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194</v>
      </c>
      <c r="AU541" s="18" t="s">
        <v>177</v>
      </c>
    </row>
    <row r="542" s="2" customFormat="1" ht="24.15" customHeight="1">
      <c r="A542" s="39"/>
      <c r="B542" s="40"/>
      <c r="C542" s="289" t="s">
        <v>1590</v>
      </c>
      <c r="D542" s="289" t="s">
        <v>547</v>
      </c>
      <c r="E542" s="290" t="s">
        <v>3780</v>
      </c>
      <c r="F542" s="291" t="s">
        <v>3781</v>
      </c>
      <c r="G542" s="292" t="s">
        <v>252</v>
      </c>
      <c r="H542" s="293">
        <v>123</v>
      </c>
      <c r="I542" s="294"/>
      <c r="J542" s="295">
        <f>ROUND(I542*H542,2)</f>
        <v>0</v>
      </c>
      <c r="K542" s="291" t="s">
        <v>1</v>
      </c>
      <c r="L542" s="296"/>
      <c r="M542" s="297" t="s">
        <v>1</v>
      </c>
      <c r="N542" s="298" t="s">
        <v>41</v>
      </c>
      <c r="O542" s="92"/>
      <c r="P542" s="236">
        <f>O542*H542</f>
        <v>0</v>
      </c>
      <c r="Q542" s="236">
        <v>0</v>
      </c>
      <c r="R542" s="236">
        <f>Q542*H542</f>
        <v>0</v>
      </c>
      <c r="S542" s="236">
        <v>0</v>
      </c>
      <c r="T542" s="23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8" t="s">
        <v>1131</v>
      </c>
      <c r="AT542" s="238" t="s">
        <v>547</v>
      </c>
      <c r="AU542" s="238" t="s">
        <v>177</v>
      </c>
      <c r="AY542" s="18" t="s">
        <v>176</v>
      </c>
      <c r="BE542" s="239">
        <f>IF(N542="základní",J542,0)</f>
        <v>0</v>
      </c>
      <c r="BF542" s="239">
        <f>IF(N542="snížená",J542,0)</f>
        <v>0</v>
      </c>
      <c r="BG542" s="239">
        <f>IF(N542="zákl. přenesená",J542,0)</f>
        <v>0</v>
      </c>
      <c r="BH542" s="239">
        <f>IF(N542="sníž. přenesená",J542,0)</f>
        <v>0</v>
      </c>
      <c r="BI542" s="239">
        <f>IF(N542="nulová",J542,0)</f>
        <v>0</v>
      </c>
      <c r="BJ542" s="18" t="s">
        <v>83</v>
      </c>
      <c r="BK542" s="239">
        <f>ROUND(I542*H542,2)</f>
        <v>0</v>
      </c>
      <c r="BL542" s="18" t="s">
        <v>1131</v>
      </c>
      <c r="BM542" s="238" t="s">
        <v>3782</v>
      </c>
    </row>
    <row r="543" s="14" customFormat="1">
      <c r="A543" s="14"/>
      <c r="B543" s="251"/>
      <c r="C543" s="252"/>
      <c r="D543" s="242" t="s">
        <v>185</v>
      </c>
      <c r="E543" s="253" t="s">
        <v>1</v>
      </c>
      <c r="F543" s="254" t="s">
        <v>3783</v>
      </c>
      <c r="G543" s="252"/>
      <c r="H543" s="255">
        <v>99</v>
      </c>
      <c r="I543" s="256"/>
      <c r="J543" s="252"/>
      <c r="K543" s="252"/>
      <c r="L543" s="257"/>
      <c r="M543" s="258"/>
      <c r="N543" s="259"/>
      <c r="O543" s="259"/>
      <c r="P543" s="259"/>
      <c r="Q543" s="259"/>
      <c r="R543" s="259"/>
      <c r="S543" s="259"/>
      <c r="T543" s="26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1" t="s">
        <v>185</v>
      </c>
      <c r="AU543" s="261" t="s">
        <v>177</v>
      </c>
      <c r="AV543" s="14" t="s">
        <v>85</v>
      </c>
      <c r="AW543" s="14" t="s">
        <v>34</v>
      </c>
      <c r="AX543" s="14" t="s">
        <v>76</v>
      </c>
      <c r="AY543" s="261" t="s">
        <v>176</v>
      </c>
    </row>
    <row r="544" s="14" customFormat="1">
      <c r="A544" s="14"/>
      <c r="B544" s="251"/>
      <c r="C544" s="252"/>
      <c r="D544" s="242" t="s">
        <v>185</v>
      </c>
      <c r="E544" s="253" t="s">
        <v>1</v>
      </c>
      <c r="F544" s="254" t="s">
        <v>3784</v>
      </c>
      <c r="G544" s="252"/>
      <c r="H544" s="255">
        <v>24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1" t="s">
        <v>185</v>
      </c>
      <c r="AU544" s="261" t="s">
        <v>177</v>
      </c>
      <c r="AV544" s="14" t="s">
        <v>85</v>
      </c>
      <c r="AW544" s="14" t="s">
        <v>34</v>
      </c>
      <c r="AX544" s="14" t="s">
        <v>76</v>
      </c>
      <c r="AY544" s="261" t="s">
        <v>176</v>
      </c>
    </row>
    <row r="545" s="2" customFormat="1" ht="24.15" customHeight="1">
      <c r="A545" s="39"/>
      <c r="B545" s="40"/>
      <c r="C545" s="289" t="s">
        <v>1594</v>
      </c>
      <c r="D545" s="289" t="s">
        <v>547</v>
      </c>
      <c r="E545" s="290" t="s">
        <v>3785</v>
      </c>
      <c r="F545" s="291" t="s">
        <v>3786</v>
      </c>
      <c r="G545" s="292" t="s">
        <v>252</v>
      </c>
      <c r="H545" s="293">
        <v>1329</v>
      </c>
      <c r="I545" s="294"/>
      <c r="J545" s="295">
        <f>ROUND(I545*H545,2)</f>
        <v>0</v>
      </c>
      <c r="K545" s="291" t="s">
        <v>1</v>
      </c>
      <c r="L545" s="296"/>
      <c r="M545" s="297" t="s">
        <v>1</v>
      </c>
      <c r="N545" s="298" t="s">
        <v>41</v>
      </c>
      <c r="O545" s="92"/>
      <c r="P545" s="236">
        <f>O545*H545</f>
        <v>0</v>
      </c>
      <c r="Q545" s="236">
        <v>0</v>
      </c>
      <c r="R545" s="236">
        <f>Q545*H545</f>
        <v>0</v>
      </c>
      <c r="S545" s="236">
        <v>0</v>
      </c>
      <c r="T545" s="237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8" t="s">
        <v>1131</v>
      </c>
      <c r="AT545" s="238" t="s">
        <v>547</v>
      </c>
      <c r="AU545" s="238" t="s">
        <v>177</v>
      </c>
      <c r="AY545" s="18" t="s">
        <v>176</v>
      </c>
      <c r="BE545" s="239">
        <f>IF(N545="základní",J545,0)</f>
        <v>0</v>
      </c>
      <c r="BF545" s="239">
        <f>IF(N545="snížená",J545,0)</f>
        <v>0</v>
      </c>
      <c r="BG545" s="239">
        <f>IF(N545="zákl. přenesená",J545,0)</f>
        <v>0</v>
      </c>
      <c r="BH545" s="239">
        <f>IF(N545="sníž. přenesená",J545,0)</f>
        <v>0</v>
      </c>
      <c r="BI545" s="239">
        <f>IF(N545="nulová",J545,0)</f>
        <v>0</v>
      </c>
      <c r="BJ545" s="18" t="s">
        <v>83</v>
      </c>
      <c r="BK545" s="239">
        <f>ROUND(I545*H545,2)</f>
        <v>0</v>
      </c>
      <c r="BL545" s="18" t="s">
        <v>1131</v>
      </c>
      <c r="BM545" s="238" t="s">
        <v>3787</v>
      </c>
    </row>
    <row r="546" s="14" customFormat="1">
      <c r="A546" s="14"/>
      <c r="B546" s="251"/>
      <c r="C546" s="252"/>
      <c r="D546" s="242" t="s">
        <v>185</v>
      </c>
      <c r="E546" s="253" t="s">
        <v>1</v>
      </c>
      <c r="F546" s="254" t="s">
        <v>3788</v>
      </c>
      <c r="G546" s="252"/>
      <c r="H546" s="255">
        <v>591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1" t="s">
        <v>185</v>
      </c>
      <c r="AU546" s="261" t="s">
        <v>177</v>
      </c>
      <c r="AV546" s="14" t="s">
        <v>85</v>
      </c>
      <c r="AW546" s="14" t="s">
        <v>34</v>
      </c>
      <c r="AX546" s="14" t="s">
        <v>76</v>
      </c>
      <c r="AY546" s="261" t="s">
        <v>176</v>
      </c>
    </row>
    <row r="547" s="14" customFormat="1">
      <c r="A547" s="14"/>
      <c r="B547" s="251"/>
      <c r="C547" s="252"/>
      <c r="D547" s="242" t="s">
        <v>185</v>
      </c>
      <c r="E547" s="253" t="s">
        <v>1</v>
      </c>
      <c r="F547" s="254" t="s">
        <v>3789</v>
      </c>
      <c r="G547" s="252"/>
      <c r="H547" s="255">
        <v>504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1" t="s">
        <v>185</v>
      </c>
      <c r="AU547" s="261" t="s">
        <v>177</v>
      </c>
      <c r="AV547" s="14" t="s">
        <v>85</v>
      </c>
      <c r="AW547" s="14" t="s">
        <v>34</v>
      </c>
      <c r="AX547" s="14" t="s">
        <v>76</v>
      </c>
      <c r="AY547" s="261" t="s">
        <v>176</v>
      </c>
    </row>
    <row r="548" s="14" customFormat="1">
      <c r="A548" s="14"/>
      <c r="B548" s="251"/>
      <c r="C548" s="252"/>
      <c r="D548" s="242" t="s">
        <v>185</v>
      </c>
      <c r="E548" s="253" t="s">
        <v>1</v>
      </c>
      <c r="F548" s="254" t="s">
        <v>3790</v>
      </c>
      <c r="G548" s="252"/>
      <c r="H548" s="255">
        <v>234</v>
      </c>
      <c r="I548" s="256"/>
      <c r="J548" s="252"/>
      <c r="K548" s="252"/>
      <c r="L548" s="257"/>
      <c r="M548" s="258"/>
      <c r="N548" s="259"/>
      <c r="O548" s="259"/>
      <c r="P548" s="259"/>
      <c r="Q548" s="259"/>
      <c r="R548" s="259"/>
      <c r="S548" s="259"/>
      <c r="T548" s="26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1" t="s">
        <v>185</v>
      </c>
      <c r="AU548" s="261" t="s">
        <v>177</v>
      </c>
      <c r="AV548" s="14" t="s">
        <v>85</v>
      </c>
      <c r="AW548" s="14" t="s">
        <v>34</v>
      </c>
      <c r="AX548" s="14" t="s">
        <v>76</v>
      </c>
      <c r="AY548" s="261" t="s">
        <v>176</v>
      </c>
    </row>
    <row r="549" s="2" customFormat="1" ht="24.15" customHeight="1">
      <c r="A549" s="39"/>
      <c r="B549" s="40"/>
      <c r="C549" s="289" t="s">
        <v>1598</v>
      </c>
      <c r="D549" s="289" t="s">
        <v>547</v>
      </c>
      <c r="E549" s="290" t="s">
        <v>3791</v>
      </c>
      <c r="F549" s="291" t="s">
        <v>3792</v>
      </c>
      <c r="G549" s="292" t="s">
        <v>252</v>
      </c>
      <c r="H549" s="293">
        <v>1005</v>
      </c>
      <c r="I549" s="294"/>
      <c r="J549" s="295">
        <f>ROUND(I549*H549,2)</f>
        <v>0</v>
      </c>
      <c r="K549" s="291" t="s">
        <v>1</v>
      </c>
      <c r="L549" s="296"/>
      <c r="M549" s="297" t="s">
        <v>1</v>
      </c>
      <c r="N549" s="298" t="s">
        <v>41</v>
      </c>
      <c r="O549" s="92"/>
      <c r="P549" s="236">
        <f>O549*H549</f>
        <v>0</v>
      </c>
      <c r="Q549" s="236">
        <v>0</v>
      </c>
      <c r="R549" s="236">
        <f>Q549*H549</f>
        <v>0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1131</v>
      </c>
      <c r="AT549" s="238" t="s">
        <v>547</v>
      </c>
      <c r="AU549" s="238" t="s">
        <v>177</v>
      </c>
      <c r="AY549" s="18" t="s">
        <v>176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83</v>
      </c>
      <c r="BK549" s="239">
        <f>ROUND(I549*H549,2)</f>
        <v>0</v>
      </c>
      <c r="BL549" s="18" t="s">
        <v>1131</v>
      </c>
      <c r="BM549" s="238" t="s">
        <v>3793</v>
      </c>
    </row>
    <row r="550" s="14" customFormat="1">
      <c r="A550" s="14"/>
      <c r="B550" s="251"/>
      <c r="C550" s="252"/>
      <c r="D550" s="242" t="s">
        <v>185</v>
      </c>
      <c r="E550" s="253" t="s">
        <v>1</v>
      </c>
      <c r="F550" s="254" t="s">
        <v>3794</v>
      </c>
      <c r="G550" s="252"/>
      <c r="H550" s="255">
        <v>824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1" t="s">
        <v>185</v>
      </c>
      <c r="AU550" s="261" t="s">
        <v>177</v>
      </c>
      <c r="AV550" s="14" t="s">
        <v>85</v>
      </c>
      <c r="AW550" s="14" t="s">
        <v>34</v>
      </c>
      <c r="AX550" s="14" t="s">
        <v>76</v>
      </c>
      <c r="AY550" s="261" t="s">
        <v>176</v>
      </c>
    </row>
    <row r="551" s="14" customFormat="1">
      <c r="A551" s="14"/>
      <c r="B551" s="251"/>
      <c r="C551" s="252"/>
      <c r="D551" s="242" t="s">
        <v>185</v>
      </c>
      <c r="E551" s="253" t="s">
        <v>1</v>
      </c>
      <c r="F551" s="254" t="s">
        <v>3795</v>
      </c>
      <c r="G551" s="252"/>
      <c r="H551" s="255">
        <v>181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1" t="s">
        <v>185</v>
      </c>
      <c r="AU551" s="261" t="s">
        <v>177</v>
      </c>
      <c r="AV551" s="14" t="s">
        <v>85</v>
      </c>
      <c r="AW551" s="14" t="s">
        <v>34</v>
      </c>
      <c r="AX551" s="14" t="s">
        <v>76</v>
      </c>
      <c r="AY551" s="261" t="s">
        <v>176</v>
      </c>
    </row>
    <row r="552" s="2" customFormat="1" ht="24.15" customHeight="1">
      <c r="A552" s="39"/>
      <c r="B552" s="40"/>
      <c r="C552" s="227" t="s">
        <v>1602</v>
      </c>
      <c r="D552" s="227" t="s">
        <v>179</v>
      </c>
      <c r="E552" s="228" t="s">
        <v>3766</v>
      </c>
      <c r="F552" s="229" t="s">
        <v>3767</v>
      </c>
      <c r="G552" s="230" t="s">
        <v>252</v>
      </c>
      <c r="H552" s="231">
        <v>2457</v>
      </c>
      <c r="I552" s="232"/>
      <c r="J552" s="233">
        <f>ROUND(I552*H552,2)</f>
        <v>0</v>
      </c>
      <c r="K552" s="229" t="s">
        <v>225</v>
      </c>
      <c r="L552" s="45"/>
      <c r="M552" s="234" t="s">
        <v>1</v>
      </c>
      <c r="N552" s="235" t="s">
        <v>41</v>
      </c>
      <c r="O552" s="92"/>
      <c r="P552" s="236">
        <f>O552*H552</f>
        <v>0</v>
      </c>
      <c r="Q552" s="236">
        <v>0</v>
      </c>
      <c r="R552" s="236">
        <f>Q552*H552</f>
        <v>0</v>
      </c>
      <c r="S552" s="236">
        <v>0</v>
      </c>
      <c r="T552" s="237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8" t="s">
        <v>324</v>
      </c>
      <c r="AT552" s="238" t="s">
        <v>179</v>
      </c>
      <c r="AU552" s="238" t="s">
        <v>177</v>
      </c>
      <c r="AY552" s="18" t="s">
        <v>176</v>
      </c>
      <c r="BE552" s="239">
        <f>IF(N552="základní",J552,0)</f>
        <v>0</v>
      </c>
      <c r="BF552" s="239">
        <f>IF(N552="snížená",J552,0)</f>
        <v>0</v>
      </c>
      <c r="BG552" s="239">
        <f>IF(N552="zákl. přenesená",J552,0)</f>
        <v>0</v>
      </c>
      <c r="BH552" s="239">
        <f>IF(N552="sníž. přenesená",J552,0)</f>
        <v>0</v>
      </c>
      <c r="BI552" s="239">
        <f>IF(N552="nulová",J552,0)</f>
        <v>0</v>
      </c>
      <c r="BJ552" s="18" t="s">
        <v>83</v>
      </c>
      <c r="BK552" s="239">
        <f>ROUND(I552*H552,2)</f>
        <v>0</v>
      </c>
      <c r="BL552" s="18" t="s">
        <v>324</v>
      </c>
      <c r="BM552" s="238" t="s">
        <v>3796</v>
      </c>
    </row>
    <row r="553" s="2" customFormat="1">
      <c r="A553" s="39"/>
      <c r="B553" s="40"/>
      <c r="C553" s="41"/>
      <c r="D553" s="262" t="s">
        <v>194</v>
      </c>
      <c r="E553" s="41"/>
      <c r="F553" s="263" t="s">
        <v>3769</v>
      </c>
      <c r="G553" s="41"/>
      <c r="H553" s="41"/>
      <c r="I553" s="264"/>
      <c r="J553" s="41"/>
      <c r="K553" s="41"/>
      <c r="L553" s="45"/>
      <c r="M553" s="265"/>
      <c r="N553" s="266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194</v>
      </c>
      <c r="AU553" s="18" t="s">
        <v>177</v>
      </c>
    </row>
    <row r="554" s="2" customFormat="1" ht="24.15" customHeight="1">
      <c r="A554" s="39"/>
      <c r="B554" s="40"/>
      <c r="C554" s="289" t="s">
        <v>1606</v>
      </c>
      <c r="D554" s="289" t="s">
        <v>547</v>
      </c>
      <c r="E554" s="290" t="s">
        <v>3797</v>
      </c>
      <c r="F554" s="291" t="s">
        <v>3798</v>
      </c>
      <c r="G554" s="292" t="s">
        <v>252</v>
      </c>
      <c r="H554" s="293">
        <v>48</v>
      </c>
      <c r="I554" s="294"/>
      <c r="J554" s="295">
        <f>ROUND(I554*H554,2)</f>
        <v>0</v>
      </c>
      <c r="K554" s="291" t="s">
        <v>1</v>
      </c>
      <c r="L554" s="296"/>
      <c r="M554" s="297" t="s">
        <v>1</v>
      </c>
      <c r="N554" s="298" t="s">
        <v>41</v>
      </c>
      <c r="O554" s="92"/>
      <c r="P554" s="236">
        <f>O554*H554</f>
        <v>0</v>
      </c>
      <c r="Q554" s="236">
        <v>0</v>
      </c>
      <c r="R554" s="236">
        <f>Q554*H554</f>
        <v>0</v>
      </c>
      <c r="S554" s="236">
        <v>0</v>
      </c>
      <c r="T554" s="23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8" t="s">
        <v>1131</v>
      </c>
      <c r="AT554" s="238" t="s">
        <v>547</v>
      </c>
      <c r="AU554" s="238" t="s">
        <v>177</v>
      </c>
      <c r="AY554" s="18" t="s">
        <v>176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8" t="s">
        <v>83</v>
      </c>
      <c r="BK554" s="239">
        <f>ROUND(I554*H554,2)</f>
        <v>0</v>
      </c>
      <c r="BL554" s="18" t="s">
        <v>1131</v>
      </c>
      <c r="BM554" s="238" t="s">
        <v>3799</v>
      </c>
    </row>
    <row r="555" s="14" customFormat="1">
      <c r="A555" s="14"/>
      <c r="B555" s="251"/>
      <c r="C555" s="252"/>
      <c r="D555" s="242" t="s">
        <v>185</v>
      </c>
      <c r="E555" s="253" t="s">
        <v>1</v>
      </c>
      <c r="F555" s="254" t="s">
        <v>3800</v>
      </c>
      <c r="G555" s="252"/>
      <c r="H555" s="255">
        <v>38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1" t="s">
        <v>185</v>
      </c>
      <c r="AU555" s="261" t="s">
        <v>177</v>
      </c>
      <c r="AV555" s="14" t="s">
        <v>85</v>
      </c>
      <c r="AW555" s="14" t="s">
        <v>34</v>
      </c>
      <c r="AX555" s="14" t="s">
        <v>76</v>
      </c>
      <c r="AY555" s="261" t="s">
        <v>176</v>
      </c>
    </row>
    <row r="556" s="14" customFormat="1">
      <c r="A556" s="14"/>
      <c r="B556" s="251"/>
      <c r="C556" s="252"/>
      <c r="D556" s="242" t="s">
        <v>185</v>
      </c>
      <c r="E556" s="253" t="s">
        <v>1</v>
      </c>
      <c r="F556" s="254" t="s">
        <v>3801</v>
      </c>
      <c r="G556" s="252"/>
      <c r="H556" s="255">
        <v>10</v>
      </c>
      <c r="I556" s="256"/>
      <c r="J556" s="252"/>
      <c r="K556" s="252"/>
      <c r="L556" s="257"/>
      <c r="M556" s="258"/>
      <c r="N556" s="259"/>
      <c r="O556" s="259"/>
      <c r="P556" s="259"/>
      <c r="Q556" s="259"/>
      <c r="R556" s="259"/>
      <c r="S556" s="259"/>
      <c r="T556" s="26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1" t="s">
        <v>185</v>
      </c>
      <c r="AU556" s="261" t="s">
        <v>177</v>
      </c>
      <c r="AV556" s="14" t="s">
        <v>85</v>
      </c>
      <c r="AW556" s="14" t="s">
        <v>34</v>
      </c>
      <c r="AX556" s="14" t="s">
        <v>76</v>
      </c>
      <c r="AY556" s="261" t="s">
        <v>176</v>
      </c>
    </row>
    <row r="557" s="2" customFormat="1" ht="24.15" customHeight="1">
      <c r="A557" s="39"/>
      <c r="B557" s="40"/>
      <c r="C557" s="227" t="s">
        <v>1610</v>
      </c>
      <c r="D557" s="227" t="s">
        <v>179</v>
      </c>
      <c r="E557" s="228" t="s">
        <v>3802</v>
      </c>
      <c r="F557" s="229" t="s">
        <v>3803</v>
      </c>
      <c r="G557" s="230" t="s">
        <v>252</v>
      </c>
      <c r="H557" s="231">
        <v>48</v>
      </c>
      <c r="I557" s="232"/>
      <c r="J557" s="233">
        <f>ROUND(I557*H557,2)</f>
        <v>0</v>
      </c>
      <c r="K557" s="229" t="s">
        <v>225</v>
      </c>
      <c r="L557" s="45"/>
      <c r="M557" s="234" t="s">
        <v>1</v>
      </c>
      <c r="N557" s="235" t="s">
        <v>41</v>
      </c>
      <c r="O557" s="92"/>
      <c r="P557" s="236">
        <f>O557*H557</f>
        <v>0</v>
      </c>
      <c r="Q557" s="236">
        <v>0</v>
      </c>
      <c r="R557" s="236">
        <f>Q557*H557</f>
        <v>0</v>
      </c>
      <c r="S557" s="236">
        <v>0</v>
      </c>
      <c r="T557" s="23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8" t="s">
        <v>324</v>
      </c>
      <c r="AT557" s="238" t="s">
        <v>179</v>
      </c>
      <c r="AU557" s="238" t="s">
        <v>177</v>
      </c>
      <c r="AY557" s="18" t="s">
        <v>176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8" t="s">
        <v>83</v>
      </c>
      <c r="BK557" s="239">
        <f>ROUND(I557*H557,2)</f>
        <v>0</v>
      </c>
      <c r="BL557" s="18" t="s">
        <v>324</v>
      </c>
      <c r="BM557" s="238" t="s">
        <v>3804</v>
      </c>
    </row>
    <row r="558" s="2" customFormat="1">
      <c r="A558" s="39"/>
      <c r="B558" s="40"/>
      <c r="C558" s="41"/>
      <c r="D558" s="262" t="s">
        <v>194</v>
      </c>
      <c r="E558" s="41"/>
      <c r="F558" s="263" t="s">
        <v>3805</v>
      </c>
      <c r="G558" s="41"/>
      <c r="H558" s="41"/>
      <c r="I558" s="264"/>
      <c r="J558" s="41"/>
      <c r="K558" s="41"/>
      <c r="L558" s="45"/>
      <c r="M558" s="265"/>
      <c r="N558" s="266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194</v>
      </c>
      <c r="AU558" s="18" t="s">
        <v>177</v>
      </c>
    </row>
    <row r="559" s="2" customFormat="1" ht="24.15" customHeight="1">
      <c r="A559" s="39"/>
      <c r="B559" s="40"/>
      <c r="C559" s="289" t="s">
        <v>1614</v>
      </c>
      <c r="D559" s="289" t="s">
        <v>547</v>
      </c>
      <c r="E559" s="290" t="s">
        <v>3806</v>
      </c>
      <c r="F559" s="291" t="s">
        <v>3807</v>
      </c>
      <c r="G559" s="292" t="s">
        <v>252</v>
      </c>
      <c r="H559" s="293">
        <v>23</v>
      </c>
      <c r="I559" s="294"/>
      <c r="J559" s="295">
        <f>ROUND(I559*H559,2)</f>
        <v>0</v>
      </c>
      <c r="K559" s="291" t="s">
        <v>1</v>
      </c>
      <c r="L559" s="296"/>
      <c r="M559" s="297" t="s">
        <v>1</v>
      </c>
      <c r="N559" s="298" t="s">
        <v>41</v>
      </c>
      <c r="O559" s="92"/>
      <c r="P559" s="236">
        <f>O559*H559</f>
        <v>0</v>
      </c>
      <c r="Q559" s="236">
        <v>0</v>
      </c>
      <c r="R559" s="236">
        <f>Q559*H559</f>
        <v>0</v>
      </c>
      <c r="S559" s="236">
        <v>0</v>
      </c>
      <c r="T559" s="237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8" t="s">
        <v>1131</v>
      </c>
      <c r="AT559" s="238" t="s">
        <v>547</v>
      </c>
      <c r="AU559" s="238" t="s">
        <v>177</v>
      </c>
      <c r="AY559" s="18" t="s">
        <v>176</v>
      </c>
      <c r="BE559" s="239">
        <f>IF(N559="základní",J559,0)</f>
        <v>0</v>
      </c>
      <c r="BF559" s="239">
        <f>IF(N559="snížená",J559,0)</f>
        <v>0</v>
      </c>
      <c r="BG559" s="239">
        <f>IF(N559="zákl. přenesená",J559,0)</f>
        <v>0</v>
      </c>
      <c r="BH559" s="239">
        <f>IF(N559="sníž. přenesená",J559,0)</f>
        <v>0</v>
      </c>
      <c r="BI559" s="239">
        <f>IF(N559="nulová",J559,0)</f>
        <v>0</v>
      </c>
      <c r="BJ559" s="18" t="s">
        <v>83</v>
      </c>
      <c r="BK559" s="239">
        <f>ROUND(I559*H559,2)</f>
        <v>0</v>
      </c>
      <c r="BL559" s="18" t="s">
        <v>1131</v>
      </c>
      <c r="BM559" s="238" t="s">
        <v>3808</v>
      </c>
    </row>
    <row r="560" s="14" customFormat="1">
      <c r="A560" s="14"/>
      <c r="B560" s="251"/>
      <c r="C560" s="252"/>
      <c r="D560" s="242" t="s">
        <v>185</v>
      </c>
      <c r="E560" s="253" t="s">
        <v>1</v>
      </c>
      <c r="F560" s="254" t="s">
        <v>3809</v>
      </c>
      <c r="G560" s="252"/>
      <c r="H560" s="255">
        <v>23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1" t="s">
        <v>185</v>
      </c>
      <c r="AU560" s="261" t="s">
        <v>177</v>
      </c>
      <c r="AV560" s="14" t="s">
        <v>85</v>
      </c>
      <c r="AW560" s="14" t="s">
        <v>34</v>
      </c>
      <c r="AX560" s="14" t="s">
        <v>83</v>
      </c>
      <c r="AY560" s="261" t="s">
        <v>176</v>
      </c>
    </row>
    <row r="561" s="2" customFormat="1" ht="24.15" customHeight="1">
      <c r="A561" s="39"/>
      <c r="B561" s="40"/>
      <c r="C561" s="289" t="s">
        <v>1618</v>
      </c>
      <c r="D561" s="289" t="s">
        <v>547</v>
      </c>
      <c r="E561" s="290" t="s">
        <v>3810</v>
      </c>
      <c r="F561" s="291" t="s">
        <v>3811</v>
      </c>
      <c r="G561" s="292" t="s">
        <v>252</v>
      </c>
      <c r="H561" s="293">
        <v>8</v>
      </c>
      <c r="I561" s="294"/>
      <c r="J561" s="295">
        <f>ROUND(I561*H561,2)</f>
        <v>0</v>
      </c>
      <c r="K561" s="291" t="s">
        <v>1</v>
      </c>
      <c r="L561" s="296"/>
      <c r="M561" s="297" t="s">
        <v>1</v>
      </c>
      <c r="N561" s="298" t="s">
        <v>41</v>
      </c>
      <c r="O561" s="92"/>
      <c r="P561" s="236">
        <f>O561*H561</f>
        <v>0</v>
      </c>
      <c r="Q561" s="236">
        <v>0</v>
      </c>
      <c r="R561" s="236">
        <f>Q561*H561</f>
        <v>0</v>
      </c>
      <c r="S561" s="236">
        <v>0</v>
      </c>
      <c r="T561" s="23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8" t="s">
        <v>1131</v>
      </c>
      <c r="AT561" s="238" t="s">
        <v>547</v>
      </c>
      <c r="AU561" s="238" t="s">
        <v>177</v>
      </c>
      <c r="AY561" s="18" t="s">
        <v>176</v>
      </c>
      <c r="BE561" s="239">
        <f>IF(N561="základní",J561,0)</f>
        <v>0</v>
      </c>
      <c r="BF561" s="239">
        <f>IF(N561="snížená",J561,0)</f>
        <v>0</v>
      </c>
      <c r="BG561" s="239">
        <f>IF(N561="zákl. přenesená",J561,0)</f>
        <v>0</v>
      </c>
      <c r="BH561" s="239">
        <f>IF(N561="sníž. přenesená",J561,0)</f>
        <v>0</v>
      </c>
      <c r="BI561" s="239">
        <f>IF(N561="nulová",J561,0)</f>
        <v>0</v>
      </c>
      <c r="BJ561" s="18" t="s">
        <v>83</v>
      </c>
      <c r="BK561" s="239">
        <f>ROUND(I561*H561,2)</f>
        <v>0</v>
      </c>
      <c r="BL561" s="18" t="s">
        <v>1131</v>
      </c>
      <c r="BM561" s="238" t="s">
        <v>3812</v>
      </c>
    </row>
    <row r="562" s="2" customFormat="1" ht="24.15" customHeight="1">
      <c r="A562" s="39"/>
      <c r="B562" s="40"/>
      <c r="C562" s="227" t="s">
        <v>1624</v>
      </c>
      <c r="D562" s="227" t="s">
        <v>179</v>
      </c>
      <c r="E562" s="228" t="s">
        <v>3813</v>
      </c>
      <c r="F562" s="229" t="s">
        <v>3814</v>
      </c>
      <c r="G562" s="230" t="s">
        <v>252</v>
      </c>
      <c r="H562" s="231">
        <v>31</v>
      </c>
      <c r="I562" s="232"/>
      <c r="J562" s="233">
        <f>ROUND(I562*H562,2)</f>
        <v>0</v>
      </c>
      <c r="K562" s="229" t="s">
        <v>225</v>
      </c>
      <c r="L562" s="45"/>
      <c r="M562" s="234" t="s">
        <v>1</v>
      </c>
      <c r="N562" s="235" t="s">
        <v>41</v>
      </c>
      <c r="O562" s="92"/>
      <c r="P562" s="236">
        <f>O562*H562</f>
        <v>0</v>
      </c>
      <c r="Q562" s="236">
        <v>0</v>
      </c>
      <c r="R562" s="236">
        <f>Q562*H562</f>
        <v>0</v>
      </c>
      <c r="S562" s="236">
        <v>0</v>
      </c>
      <c r="T562" s="23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8" t="s">
        <v>324</v>
      </c>
      <c r="AT562" s="238" t="s">
        <v>179</v>
      </c>
      <c r="AU562" s="238" t="s">
        <v>177</v>
      </c>
      <c r="AY562" s="18" t="s">
        <v>176</v>
      </c>
      <c r="BE562" s="239">
        <f>IF(N562="základní",J562,0)</f>
        <v>0</v>
      </c>
      <c r="BF562" s="239">
        <f>IF(N562="snížená",J562,0)</f>
        <v>0</v>
      </c>
      <c r="BG562" s="239">
        <f>IF(N562="zákl. přenesená",J562,0)</f>
        <v>0</v>
      </c>
      <c r="BH562" s="239">
        <f>IF(N562="sníž. přenesená",J562,0)</f>
        <v>0</v>
      </c>
      <c r="BI562" s="239">
        <f>IF(N562="nulová",J562,0)</f>
        <v>0</v>
      </c>
      <c r="BJ562" s="18" t="s">
        <v>83</v>
      </c>
      <c r="BK562" s="239">
        <f>ROUND(I562*H562,2)</f>
        <v>0</v>
      </c>
      <c r="BL562" s="18" t="s">
        <v>324</v>
      </c>
      <c r="BM562" s="238" t="s">
        <v>3815</v>
      </c>
    </row>
    <row r="563" s="2" customFormat="1">
      <c r="A563" s="39"/>
      <c r="B563" s="40"/>
      <c r="C563" s="41"/>
      <c r="D563" s="262" t="s">
        <v>194</v>
      </c>
      <c r="E563" s="41"/>
      <c r="F563" s="263" t="s">
        <v>3816</v>
      </c>
      <c r="G563" s="41"/>
      <c r="H563" s="41"/>
      <c r="I563" s="264"/>
      <c r="J563" s="41"/>
      <c r="K563" s="41"/>
      <c r="L563" s="45"/>
      <c r="M563" s="265"/>
      <c r="N563" s="266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194</v>
      </c>
      <c r="AU563" s="18" t="s">
        <v>177</v>
      </c>
    </row>
    <row r="564" s="2" customFormat="1" ht="16.5" customHeight="1">
      <c r="A564" s="39"/>
      <c r="B564" s="40"/>
      <c r="C564" s="289" t="s">
        <v>1630</v>
      </c>
      <c r="D564" s="289" t="s">
        <v>547</v>
      </c>
      <c r="E564" s="290" t="s">
        <v>3817</v>
      </c>
      <c r="F564" s="291" t="s">
        <v>3818</v>
      </c>
      <c r="G564" s="292" t="s">
        <v>252</v>
      </c>
      <c r="H564" s="293">
        <v>308</v>
      </c>
      <c r="I564" s="294"/>
      <c r="J564" s="295">
        <f>ROUND(I564*H564,2)</f>
        <v>0</v>
      </c>
      <c r="K564" s="291" t="s">
        <v>1</v>
      </c>
      <c r="L564" s="296"/>
      <c r="M564" s="297" t="s">
        <v>1</v>
      </c>
      <c r="N564" s="298" t="s">
        <v>41</v>
      </c>
      <c r="O564" s="92"/>
      <c r="P564" s="236">
        <f>O564*H564</f>
        <v>0</v>
      </c>
      <c r="Q564" s="236">
        <v>0</v>
      </c>
      <c r="R564" s="236">
        <f>Q564*H564</f>
        <v>0</v>
      </c>
      <c r="S564" s="236">
        <v>0</v>
      </c>
      <c r="T564" s="237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8" t="s">
        <v>1131</v>
      </c>
      <c r="AT564" s="238" t="s">
        <v>547</v>
      </c>
      <c r="AU564" s="238" t="s">
        <v>177</v>
      </c>
      <c r="AY564" s="18" t="s">
        <v>176</v>
      </c>
      <c r="BE564" s="239">
        <f>IF(N564="základní",J564,0)</f>
        <v>0</v>
      </c>
      <c r="BF564" s="239">
        <f>IF(N564="snížená",J564,0)</f>
        <v>0</v>
      </c>
      <c r="BG564" s="239">
        <f>IF(N564="zákl. přenesená",J564,0)</f>
        <v>0</v>
      </c>
      <c r="BH564" s="239">
        <f>IF(N564="sníž. přenesená",J564,0)</f>
        <v>0</v>
      </c>
      <c r="BI564" s="239">
        <f>IF(N564="nulová",J564,0)</f>
        <v>0</v>
      </c>
      <c r="BJ564" s="18" t="s">
        <v>83</v>
      </c>
      <c r="BK564" s="239">
        <f>ROUND(I564*H564,2)</f>
        <v>0</v>
      </c>
      <c r="BL564" s="18" t="s">
        <v>1131</v>
      </c>
      <c r="BM564" s="238" t="s">
        <v>3819</v>
      </c>
    </row>
    <row r="565" s="14" customFormat="1">
      <c r="A565" s="14"/>
      <c r="B565" s="251"/>
      <c r="C565" s="252"/>
      <c r="D565" s="242" t="s">
        <v>185</v>
      </c>
      <c r="E565" s="253" t="s">
        <v>1</v>
      </c>
      <c r="F565" s="254" t="s">
        <v>3820</v>
      </c>
      <c r="G565" s="252"/>
      <c r="H565" s="255">
        <v>253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1" t="s">
        <v>185</v>
      </c>
      <c r="AU565" s="261" t="s">
        <v>177</v>
      </c>
      <c r="AV565" s="14" t="s">
        <v>85</v>
      </c>
      <c r="AW565" s="14" t="s">
        <v>34</v>
      </c>
      <c r="AX565" s="14" t="s">
        <v>76</v>
      </c>
      <c r="AY565" s="261" t="s">
        <v>176</v>
      </c>
    </row>
    <row r="566" s="14" customFormat="1">
      <c r="A566" s="14"/>
      <c r="B566" s="251"/>
      <c r="C566" s="252"/>
      <c r="D566" s="242" t="s">
        <v>185</v>
      </c>
      <c r="E566" s="253" t="s">
        <v>1</v>
      </c>
      <c r="F566" s="254" t="s">
        <v>3821</v>
      </c>
      <c r="G566" s="252"/>
      <c r="H566" s="255">
        <v>55</v>
      </c>
      <c r="I566" s="256"/>
      <c r="J566" s="252"/>
      <c r="K566" s="252"/>
      <c r="L566" s="257"/>
      <c r="M566" s="258"/>
      <c r="N566" s="259"/>
      <c r="O566" s="259"/>
      <c r="P566" s="259"/>
      <c r="Q566" s="259"/>
      <c r="R566" s="259"/>
      <c r="S566" s="259"/>
      <c r="T566" s="26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1" t="s">
        <v>185</v>
      </c>
      <c r="AU566" s="261" t="s">
        <v>177</v>
      </c>
      <c r="AV566" s="14" t="s">
        <v>85</v>
      </c>
      <c r="AW566" s="14" t="s">
        <v>34</v>
      </c>
      <c r="AX566" s="14" t="s">
        <v>76</v>
      </c>
      <c r="AY566" s="261" t="s">
        <v>176</v>
      </c>
    </row>
    <row r="567" s="2" customFormat="1" ht="24.15" customHeight="1">
      <c r="A567" s="39"/>
      <c r="B567" s="40"/>
      <c r="C567" s="227" t="s">
        <v>1636</v>
      </c>
      <c r="D567" s="227" t="s">
        <v>179</v>
      </c>
      <c r="E567" s="228" t="s">
        <v>3822</v>
      </c>
      <c r="F567" s="229" t="s">
        <v>3823</v>
      </c>
      <c r="G567" s="230" t="s">
        <v>252</v>
      </c>
      <c r="H567" s="231">
        <v>308</v>
      </c>
      <c r="I567" s="232"/>
      <c r="J567" s="233">
        <f>ROUND(I567*H567,2)</f>
        <v>0</v>
      </c>
      <c r="K567" s="229" t="s">
        <v>225</v>
      </c>
      <c r="L567" s="45"/>
      <c r="M567" s="234" t="s">
        <v>1</v>
      </c>
      <c r="N567" s="235" t="s">
        <v>41</v>
      </c>
      <c r="O567" s="92"/>
      <c r="P567" s="236">
        <f>O567*H567</f>
        <v>0</v>
      </c>
      <c r="Q567" s="236">
        <v>0</v>
      </c>
      <c r="R567" s="236">
        <f>Q567*H567</f>
        <v>0</v>
      </c>
      <c r="S567" s="236">
        <v>0</v>
      </c>
      <c r="T567" s="23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8" t="s">
        <v>324</v>
      </c>
      <c r="AT567" s="238" t="s">
        <v>179</v>
      </c>
      <c r="AU567" s="238" t="s">
        <v>177</v>
      </c>
      <c r="AY567" s="18" t="s">
        <v>176</v>
      </c>
      <c r="BE567" s="239">
        <f>IF(N567="základní",J567,0)</f>
        <v>0</v>
      </c>
      <c r="BF567" s="239">
        <f>IF(N567="snížená",J567,0)</f>
        <v>0</v>
      </c>
      <c r="BG567" s="239">
        <f>IF(N567="zákl. přenesená",J567,0)</f>
        <v>0</v>
      </c>
      <c r="BH567" s="239">
        <f>IF(N567="sníž. přenesená",J567,0)</f>
        <v>0</v>
      </c>
      <c r="BI567" s="239">
        <f>IF(N567="nulová",J567,0)</f>
        <v>0</v>
      </c>
      <c r="BJ567" s="18" t="s">
        <v>83</v>
      </c>
      <c r="BK567" s="239">
        <f>ROUND(I567*H567,2)</f>
        <v>0</v>
      </c>
      <c r="BL567" s="18" t="s">
        <v>324</v>
      </c>
      <c r="BM567" s="238" t="s">
        <v>3824</v>
      </c>
    </row>
    <row r="568" s="2" customFormat="1">
      <c r="A568" s="39"/>
      <c r="B568" s="40"/>
      <c r="C568" s="41"/>
      <c r="D568" s="262" t="s">
        <v>194</v>
      </c>
      <c r="E568" s="41"/>
      <c r="F568" s="263" t="s">
        <v>3825</v>
      </c>
      <c r="G568" s="41"/>
      <c r="H568" s="41"/>
      <c r="I568" s="264"/>
      <c r="J568" s="41"/>
      <c r="K568" s="41"/>
      <c r="L568" s="45"/>
      <c r="M568" s="265"/>
      <c r="N568" s="266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194</v>
      </c>
      <c r="AU568" s="18" t="s">
        <v>177</v>
      </c>
    </row>
    <row r="569" s="2" customFormat="1" ht="24.15" customHeight="1">
      <c r="A569" s="39"/>
      <c r="B569" s="40"/>
      <c r="C569" s="227" t="s">
        <v>1642</v>
      </c>
      <c r="D569" s="227" t="s">
        <v>179</v>
      </c>
      <c r="E569" s="228" t="s">
        <v>3826</v>
      </c>
      <c r="F569" s="229" t="s">
        <v>3827</v>
      </c>
      <c r="G569" s="230" t="s">
        <v>182</v>
      </c>
      <c r="H569" s="231">
        <v>508</v>
      </c>
      <c r="I569" s="232"/>
      <c r="J569" s="233">
        <f>ROUND(I569*H569,2)</f>
        <v>0</v>
      </c>
      <c r="K569" s="229" t="s">
        <v>225</v>
      </c>
      <c r="L569" s="45"/>
      <c r="M569" s="234" t="s">
        <v>1</v>
      </c>
      <c r="N569" s="235" t="s">
        <v>41</v>
      </c>
      <c r="O569" s="92"/>
      <c r="P569" s="236">
        <f>O569*H569</f>
        <v>0</v>
      </c>
      <c r="Q569" s="236">
        <v>0</v>
      </c>
      <c r="R569" s="236">
        <f>Q569*H569</f>
        <v>0</v>
      </c>
      <c r="S569" s="236">
        <v>0</v>
      </c>
      <c r="T569" s="237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8" t="s">
        <v>324</v>
      </c>
      <c r="AT569" s="238" t="s">
        <v>179</v>
      </c>
      <c r="AU569" s="238" t="s">
        <v>177</v>
      </c>
      <c r="AY569" s="18" t="s">
        <v>176</v>
      </c>
      <c r="BE569" s="239">
        <f>IF(N569="základní",J569,0)</f>
        <v>0</v>
      </c>
      <c r="BF569" s="239">
        <f>IF(N569="snížená",J569,0)</f>
        <v>0</v>
      </c>
      <c r="BG569" s="239">
        <f>IF(N569="zákl. přenesená",J569,0)</f>
        <v>0</v>
      </c>
      <c r="BH569" s="239">
        <f>IF(N569="sníž. přenesená",J569,0)</f>
        <v>0</v>
      </c>
      <c r="BI569" s="239">
        <f>IF(N569="nulová",J569,0)</f>
        <v>0</v>
      </c>
      <c r="BJ569" s="18" t="s">
        <v>83</v>
      </c>
      <c r="BK569" s="239">
        <f>ROUND(I569*H569,2)</f>
        <v>0</v>
      </c>
      <c r="BL569" s="18" t="s">
        <v>324</v>
      </c>
      <c r="BM569" s="238" t="s">
        <v>3828</v>
      </c>
    </row>
    <row r="570" s="2" customFormat="1">
      <c r="A570" s="39"/>
      <c r="B570" s="40"/>
      <c r="C570" s="41"/>
      <c r="D570" s="262" t="s">
        <v>194</v>
      </c>
      <c r="E570" s="41"/>
      <c r="F570" s="263" t="s">
        <v>3829</v>
      </c>
      <c r="G570" s="41"/>
      <c r="H570" s="41"/>
      <c r="I570" s="264"/>
      <c r="J570" s="41"/>
      <c r="K570" s="41"/>
      <c r="L570" s="45"/>
      <c r="M570" s="265"/>
      <c r="N570" s="266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194</v>
      </c>
      <c r="AU570" s="18" t="s">
        <v>177</v>
      </c>
    </row>
    <row r="571" s="14" customFormat="1">
      <c r="A571" s="14"/>
      <c r="B571" s="251"/>
      <c r="C571" s="252"/>
      <c r="D571" s="242" t="s">
        <v>185</v>
      </c>
      <c r="E571" s="253" t="s">
        <v>1</v>
      </c>
      <c r="F571" s="254" t="s">
        <v>3830</v>
      </c>
      <c r="G571" s="252"/>
      <c r="H571" s="255">
        <v>912</v>
      </c>
      <c r="I571" s="256"/>
      <c r="J571" s="252"/>
      <c r="K571" s="252"/>
      <c r="L571" s="257"/>
      <c r="M571" s="258"/>
      <c r="N571" s="259"/>
      <c r="O571" s="259"/>
      <c r="P571" s="259"/>
      <c r="Q571" s="259"/>
      <c r="R571" s="259"/>
      <c r="S571" s="259"/>
      <c r="T571" s="26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1" t="s">
        <v>185</v>
      </c>
      <c r="AU571" s="261" t="s">
        <v>177</v>
      </c>
      <c r="AV571" s="14" t="s">
        <v>85</v>
      </c>
      <c r="AW571" s="14" t="s">
        <v>34</v>
      </c>
      <c r="AX571" s="14" t="s">
        <v>76</v>
      </c>
      <c r="AY571" s="261" t="s">
        <v>176</v>
      </c>
    </row>
    <row r="572" s="14" customFormat="1">
      <c r="A572" s="14"/>
      <c r="B572" s="251"/>
      <c r="C572" s="252"/>
      <c r="D572" s="242" t="s">
        <v>185</v>
      </c>
      <c r="E572" s="253" t="s">
        <v>1</v>
      </c>
      <c r="F572" s="254" t="s">
        <v>3831</v>
      </c>
      <c r="G572" s="252"/>
      <c r="H572" s="255">
        <v>68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1" t="s">
        <v>185</v>
      </c>
      <c r="AU572" s="261" t="s">
        <v>177</v>
      </c>
      <c r="AV572" s="14" t="s">
        <v>85</v>
      </c>
      <c r="AW572" s="14" t="s">
        <v>34</v>
      </c>
      <c r="AX572" s="14" t="s">
        <v>76</v>
      </c>
      <c r="AY572" s="261" t="s">
        <v>176</v>
      </c>
    </row>
    <row r="573" s="14" customFormat="1">
      <c r="A573" s="14"/>
      <c r="B573" s="251"/>
      <c r="C573" s="252"/>
      <c r="D573" s="242" t="s">
        <v>185</v>
      </c>
      <c r="E573" s="253" t="s">
        <v>1</v>
      </c>
      <c r="F573" s="254" t="s">
        <v>3832</v>
      </c>
      <c r="G573" s="252"/>
      <c r="H573" s="255">
        <v>226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1" t="s">
        <v>185</v>
      </c>
      <c r="AU573" s="261" t="s">
        <v>177</v>
      </c>
      <c r="AV573" s="14" t="s">
        <v>85</v>
      </c>
      <c r="AW573" s="14" t="s">
        <v>34</v>
      </c>
      <c r="AX573" s="14" t="s">
        <v>76</v>
      </c>
      <c r="AY573" s="261" t="s">
        <v>176</v>
      </c>
    </row>
    <row r="574" s="14" customFormat="1">
      <c r="A574" s="14"/>
      <c r="B574" s="251"/>
      <c r="C574" s="252"/>
      <c r="D574" s="242" t="s">
        <v>185</v>
      </c>
      <c r="E574" s="253" t="s">
        <v>1</v>
      </c>
      <c r="F574" s="254" t="s">
        <v>3833</v>
      </c>
      <c r="G574" s="252"/>
      <c r="H574" s="255">
        <v>508</v>
      </c>
      <c r="I574" s="256"/>
      <c r="J574" s="252"/>
      <c r="K574" s="252"/>
      <c r="L574" s="257"/>
      <c r="M574" s="258"/>
      <c r="N574" s="259"/>
      <c r="O574" s="259"/>
      <c r="P574" s="259"/>
      <c r="Q574" s="259"/>
      <c r="R574" s="259"/>
      <c r="S574" s="259"/>
      <c r="T574" s="26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1" t="s">
        <v>185</v>
      </c>
      <c r="AU574" s="261" t="s">
        <v>177</v>
      </c>
      <c r="AV574" s="14" t="s">
        <v>85</v>
      </c>
      <c r="AW574" s="14" t="s">
        <v>34</v>
      </c>
      <c r="AX574" s="14" t="s">
        <v>83</v>
      </c>
      <c r="AY574" s="261" t="s">
        <v>176</v>
      </c>
    </row>
    <row r="575" s="2" customFormat="1" ht="24.15" customHeight="1">
      <c r="A575" s="39"/>
      <c r="B575" s="40"/>
      <c r="C575" s="227" t="s">
        <v>1649</v>
      </c>
      <c r="D575" s="227" t="s">
        <v>179</v>
      </c>
      <c r="E575" s="228" t="s">
        <v>3834</v>
      </c>
      <c r="F575" s="229" t="s">
        <v>3835</v>
      </c>
      <c r="G575" s="230" t="s">
        <v>182</v>
      </c>
      <c r="H575" s="231">
        <v>42</v>
      </c>
      <c r="I575" s="232"/>
      <c r="J575" s="233">
        <f>ROUND(I575*H575,2)</f>
        <v>0</v>
      </c>
      <c r="K575" s="229" t="s">
        <v>225</v>
      </c>
      <c r="L575" s="45"/>
      <c r="M575" s="234" t="s">
        <v>1</v>
      </c>
      <c r="N575" s="235" t="s">
        <v>41</v>
      </c>
      <c r="O575" s="92"/>
      <c r="P575" s="236">
        <f>O575*H575</f>
        <v>0</v>
      </c>
      <c r="Q575" s="236">
        <v>0</v>
      </c>
      <c r="R575" s="236">
        <f>Q575*H575</f>
        <v>0</v>
      </c>
      <c r="S575" s="236">
        <v>0</v>
      </c>
      <c r="T575" s="23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8" t="s">
        <v>324</v>
      </c>
      <c r="AT575" s="238" t="s">
        <v>179</v>
      </c>
      <c r="AU575" s="238" t="s">
        <v>177</v>
      </c>
      <c r="AY575" s="18" t="s">
        <v>176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8" t="s">
        <v>83</v>
      </c>
      <c r="BK575" s="239">
        <f>ROUND(I575*H575,2)</f>
        <v>0</v>
      </c>
      <c r="BL575" s="18" t="s">
        <v>324</v>
      </c>
      <c r="BM575" s="238" t="s">
        <v>3836</v>
      </c>
    </row>
    <row r="576" s="2" customFormat="1">
      <c r="A576" s="39"/>
      <c r="B576" s="40"/>
      <c r="C576" s="41"/>
      <c r="D576" s="262" t="s">
        <v>194</v>
      </c>
      <c r="E576" s="41"/>
      <c r="F576" s="263" t="s">
        <v>3837</v>
      </c>
      <c r="G576" s="41"/>
      <c r="H576" s="41"/>
      <c r="I576" s="264"/>
      <c r="J576" s="41"/>
      <c r="K576" s="41"/>
      <c r="L576" s="45"/>
      <c r="M576" s="265"/>
      <c r="N576" s="266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194</v>
      </c>
      <c r="AU576" s="18" t="s">
        <v>177</v>
      </c>
    </row>
    <row r="577" s="14" customFormat="1">
      <c r="A577" s="14"/>
      <c r="B577" s="251"/>
      <c r="C577" s="252"/>
      <c r="D577" s="242" t="s">
        <v>185</v>
      </c>
      <c r="E577" s="253" t="s">
        <v>1</v>
      </c>
      <c r="F577" s="254" t="s">
        <v>3838</v>
      </c>
      <c r="G577" s="252"/>
      <c r="H577" s="255">
        <v>32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1" t="s">
        <v>185</v>
      </c>
      <c r="AU577" s="261" t="s">
        <v>177</v>
      </c>
      <c r="AV577" s="14" t="s">
        <v>85</v>
      </c>
      <c r="AW577" s="14" t="s">
        <v>34</v>
      </c>
      <c r="AX577" s="14" t="s">
        <v>76</v>
      </c>
      <c r="AY577" s="261" t="s">
        <v>176</v>
      </c>
    </row>
    <row r="578" s="14" customFormat="1">
      <c r="A578" s="14"/>
      <c r="B578" s="251"/>
      <c r="C578" s="252"/>
      <c r="D578" s="242" t="s">
        <v>185</v>
      </c>
      <c r="E578" s="253" t="s">
        <v>1</v>
      </c>
      <c r="F578" s="254" t="s">
        <v>3839</v>
      </c>
      <c r="G578" s="252"/>
      <c r="H578" s="255">
        <v>10</v>
      </c>
      <c r="I578" s="256"/>
      <c r="J578" s="252"/>
      <c r="K578" s="252"/>
      <c r="L578" s="257"/>
      <c r="M578" s="258"/>
      <c r="N578" s="259"/>
      <c r="O578" s="259"/>
      <c r="P578" s="259"/>
      <c r="Q578" s="259"/>
      <c r="R578" s="259"/>
      <c r="S578" s="259"/>
      <c r="T578" s="26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1" t="s">
        <v>185</v>
      </c>
      <c r="AU578" s="261" t="s">
        <v>177</v>
      </c>
      <c r="AV578" s="14" t="s">
        <v>85</v>
      </c>
      <c r="AW578" s="14" t="s">
        <v>34</v>
      </c>
      <c r="AX578" s="14" t="s">
        <v>76</v>
      </c>
      <c r="AY578" s="261" t="s">
        <v>176</v>
      </c>
    </row>
    <row r="579" s="2" customFormat="1" ht="24.15" customHeight="1">
      <c r="A579" s="39"/>
      <c r="B579" s="40"/>
      <c r="C579" s="227" t="s">
        <v>1653</v>
      </c>
      <c r="D579" s="227" t="s">
        <v>179</v>
      </c>
      <c r="E579" s="228" t="s">
        <v>3840</v>
      </c>
      <c r="F579" s="229" t="s">
        <v>3841</v>
      </c>
      <c r="G579" s="230" t="s">
        <v>182</v>
      </c>
      <c r="H579" s="231">
        <v>180</v>
      </c>
      <c r="I579" s="232"/>
      <c r="J579" s="233">
        <f>ROUND(I579*H579,2)</f>
        <v>0</v>
      </c>
      <c r="K579" s="229" t="s">
        <v>225</v>
      </c>
      <c r="L579" s="45"/>
      <c r="M579" s="234" t="s">
        <v>1</v>
      </c>
      <c r="N579" s="235" t="s">
        <v>41</v>
      </c>
      <c r="O579" s="92"/>
      <c r="P579" s="236">
        <f>O579*H579</f>
        <v>0</v>
      </c>
      <c r="Q579" s="236">
        <v>0</v>
      </c>
      <c r="R579" s="236">
        <f>Q579*H579</f>
        <v>0</v>
      </c>
      <c r="S579" s="236">
        <v>0</v>
      </c>
      <c r="T579" s="23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8" t="s">
        <v>324</v>
      </c>
      <c r="AT579" s="238" t="s">
        <v>179</v>
      </c>
      <c r="AU579" s="238" t="s">
        <v>177</v>
      </c>
      <c r="AY579" s="18" t="s">
        <v>176</v>
      </c>
      <c r="BE579" s="239">
        <f>IF(N579="základní",J579,0)</f>
        <v>0</v>
      </c>
      <c r="BF579" s="239">
        <f>IF(N579="snížená",J579,0)</f>
        <v>0</v>
      </c>
      <c r="BG579" s="239">
        <f>IF(N579="zákl. přenesená",J579,0)</f>
        <v>0</v>
      </c>
      <c r="BH579" s="239">
        <f>IF(N579="sníž. přenesená",J579,0)</f>
        <v>0</v>
      </c>
      <c r="BI579" s="239">
        <f>IF(N579="nulová",J579,0)</f>
        <v>0</v>
      </c>
      <c r="BJ579" s="18" t="s">
        <v>83</v>
      </c>
      <c r="BK579" s="239">
        <f>ROUND(I579*H579,2)</f>
        <v>0</v>
      </c>
      <c r="BL579" s="18" t="s">
        <v>324</v>
      </c>
      <c r="BM579" s="238" t="s">
        <v>3842</v>
      </c>
    </row>
    <row r="580" s="2" customFormat="1">
      <c r="A580" s="39"/>
      <c r="B580" s="40"/>
      <c r="C580" s="41"/>
      <c r="D580" s="262" t="s">
        <v>194</v>
      </c>
      <c r="E580" s="41"/>
      <c r="F580" s="263" t="s">
        <v>3843</v>
      </c>
      <c r="G580" s="41"/>
      <c r="H580" s="41"/>
      <c r="I580" s="264"/>
      <c r="J580" s="41"/>
      <c r="K580" s="41"/>
      <c r="L580" s="45"/>
      <c r="M580" s="265"/>
      <c r="N580" s="266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194</v>
      </c>
      <c r="AU580" s="18" t="s">
        <v>177</v>
      </c>
    </row>
    <row r="581" s="14" customFormat="1">
      <c r="A581" s="14"/>
      <c r="B581" s="251"/>
      <c r="C581" s="252"/>
      <c r="D581" s="242" t="s">
        <v>185</v>
      </c>
      <c r="E581" s="253" t="s">
        <v>1</v>
      </c>
      <c r="F581" s="254" t="s">
        <v>3844</v>
      </c>
      <c r="G581" s="252"/>
      <c r="H581" s="255">
        <v>128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1" t="s">
        <v>185</v>
      </c>
      <c r="AU581" s="261" t="s">
        <v>177</v>
      </c>
      <c r="AV581" s="14" t="s">
        <v>85</v>
      </c>
      <c r="AW581" s="14" t="s">
        <v>34</v>
      </c>
      <c r="AX581" s="14" t="s">
        <v>76</v>
      </c>
      <c r="AY581" s="261" t="s">
        <v>176</v>
      </c>
    </row>
    <row r="582" s="14" customFormat="1">
      <c r="A582" s="14"/>
      <c r="B582" s="251"/>
      <c r="C582" s="252"/>
      <c r="D582" s="242" t="s">
        <v>185</v>
      </c>
      <c r="E582" s="253" t="s">
        <v>1</v>
      </c>
      <c r="F582" s="254" t="s">
        <v>3845</v>
      </c>
      <c r="G582" s="252"/>
      <c r="H582" s="255">
        <v>52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1" t="s">
        <v>185</v>
      </c>
      <c r="AU582" s="261" t="s">
        <v>177</v>
      </c>
      <c r="AV582" s="14" t="s">
        <v>85</v>
      </c>
      <c r="AW582" s="14" t="s">
        <v>34</v>
      </c>
      <c r="AX582" s="14" t="s">
        <v>76</v>
      </c>
      <c r="AY582" s="261" t="s">
        <v>176</v>
      </c>
    </row>
    <row r="583" s="2" customFormat="1" ht="24.15" customHeight="1">
      <c r="A583" s="39"/>
      <c r="B583" s="40"/>
      <c r="C583" s="227" t="s">
        <v>1657</v>
      </c>
      <c r="D583" s="227" t="s">
        <v>179</v>
      </c>
      <c r="E583" s="228" t="s">
        <v>3846</v>
      </c>
      <c r="F583" s="229" t="s">
        <v>3847</v>
      </c>
      <c r="G583" s="230" t="s">
        <v>182</v>
      </c>
      <c r="H583" s="231">
        <v>8</v>
      </c>
      <c r="I583" s="232"/>
      <c r="J583" s="233">
        <f>ROUND(I583*H583,2)</f>
        <v>0</v>
      </c>
      <c r="K583" s="229" t="s">
        <v>225</v>
      </c>
      <c r="L583" s="45"/>
      <c r="M583" s="234" t="s">
        <v>1</v>
      </c>
      <c r="N583" s="235" t="s">
        <v>41</v>
      </c>
      <c r="O583" s="92"/>
      <c r="P583" s="236">
        <f>O583*H583</f>
        <v>0</v>
      </c>
      <c r="Q583" s="236">
        <v>0</v>
      </c>
      <c r="R583" s="236">
        <f>Q583*H583</f>
        <v>0</v>
      </c>
      <c r="S583" s="236">
        <v>0</v>
      </c>
      <c r="T583" s="23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8" t="s">
        <v>324</v>
      </c>
      <c r="AT583" s="238" t="s">
        <v>179</v>
      </c>
      <c r="AU583" s="238" t="s">
        <v>177</v>
      </c>
      <c r="AY583" s="18" t="s">
        <v>176</v>
      </c>
      <c r="BE583" s="239">
        <f>IF(N583="základní",J583,0)</f>
        <v>0</v>
      </c>
      <c r="BF583" s="239">
        <f>IF(N583="snížená",J583,0)</f>
        <v>0</v>
      </c>
      <c r="BG583" s="239">
        <f>IF(N583="zákl. přenesená",J583,0)</f>
        <v>0</v>
      </c>
      <c r="BH583" s="239">
        <f>IF(N583="sníž. přenesená",J583,0)</f>
        <v>0</v>
      </c>
      <c r="BI583" s="239">
        <f>IF(N583="nulová",J583,0)</f>
        <v>0</v>
      </c>
      <c r="BJ583" s="18" t="s">
        <v>83</v>
      </c>
      <c r="BK583" s="239">
        <f>ROUND(I583*H583,2)</f>
        <v>0</v>
      </c>
      <c r="BL583" s="18" t="s">
        <v>324</v>
      </c>
      <c r="BM583" s="238" t="s">
        <v>3848</v>
      </c>
    </row>
    <row r="584" s="2" customFormat="1">
      <c r="A584" s="39"/>
      <c r="B584" s="40"/>
      <c r="C584" s="41"/>
      <c r="D584" s="262" t="s">
        <v>194</v>
      </c>
      <c r="E584" s="41"/>
      <c r="F584" s="263" t="s">
        <v>3849</v>
      </c>
      <c r="G584" s="41"/>
      <c r="H584" s="41"/>
      <c r="I584" s="264"/>
      <c r="J584" s="41"/>
      <c r="K584" s="41"/>
      <c r="L584" s="45"/>
      <c r="M584" s="265"/>
      <c r="N584" s="26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194</v>
      </c>
      <c r="AU584" s="18" t="s">
        <v>177</v>
      </c>
    </row>
    <row r="585" s="14" customFormat="1">
      <c r="A585" s="14"/>
      <c r="B585" s="251"/>
      <c r="C585" s="252"/>
      <c r="D585" s="242" t="s">
        <v>185</v>
      </c>
      <c r="E585" s="253" t="s">
        <v>1</v>
      </c>
      <c r="F585" s="254" t="s">
        <v>3850</v>
      </c>
      <c r="G585" s="252"/>
      <c r="H585" s="255">
        <v>8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1" t="s">
        <v>185</v>
      </c>
      <c r="AU585" s="261" t="s">
        <v>177</v>
      </c>
      <c r="AV585" s="14" t="s">
        <v>85</v>
      </c>
      <c r="AW585" s="14" t="s">
        <v>34</v>
      </c>
      <c r="AX585" s="14" t="s">
        <v>83</v>
      </c>
      <c r="AY585" s="261" t="s">
        <v>176</v>
      </c>
    </row>
    <row r="586" s="2" customFormat="1" ht="24.15" customHeight="1">
      <c r="A586" s="39"/>
      <c r="B586" s="40"/>
      <c r="C586" s="227" t="s">
        <v>1661</v>
      </c>
      <c r="D586" s="227" t="s">
        <v>179</v>
      </c>
      <c r="E586" s="228" t="s">
        <v>3851</v>
      </c>
      <c r="F586" s="229" t="s">
        <v>3852</v>
      </c>
      <c r="G586" s="230" t="s">
        <v>182</v>
      </c>
      <c r="H586" s="231">
        <v>10</v>
      </c>
      <c r="I586" s="232"/>
      <c r="J586" s="233">
        <f>ROUND(I586*H586,2)</f>
        <v>0</v>
      </c>
      <c r="K586" s="229" t="s">
        <v>225</v>
      </c>
      <c r="L586" s="45"/>
      <c r="M586" s="234" t="s">
        <v>1</v>
      </c>
      <c r="N586" s="235" t="s">
        <v>41</v>
      </c>
      <c r="O586" s="92"/>
      <c r="P586" s="236">
        <f>O586*H586</f>
        <v>0</v>
      </c>
      <c r="Q586" s="236">
        <v>0</v>
      </c>
      <c r="R586" s="236">
        <f>Q586*H586</f>
        <v>0</v>
      </c>
      <c r="S586" s="236">
        <v>0</v>
      </c>
      <c r="T586" s="237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8" t="s">
        <v>324</v>
      </c>
      <c r="AT586" s="238" t="s">
        <v>179</v>
      </c>
      <c r="AU586" s="238" t="s">
        <v>177</v>
      </c>
      <c r="AY586" s="18" t="s">
        <v>176</v>
      </c>
      <c r="BE586" s="239">
        <f>IF(N586="základní",J586,0)</f>
        <v>0</v>
      </c>
      <c r="BF586" s="239">
        <f>IF(N586="snížená",J586,0)</f>
        <v>0</v>
      </c>
      <c r="BG586" s="239">
        <f>IF(N586="zákl. přenesená",J586,0)</f>
        <v>0</v>
      </c>
      <c r="BH586" s="239">
        <f>IF(N586="sníž. přenesená",J586,0)</f>
        <v>0</v>
      </c>
      <c r="BI586" s="239">
        <f>IF(N586="nulová",J586,0)</f>
        <v>0</v>
      </c>
      <c r="BJ586" s="18" t="s">
        <v>83</v>
      </c>
      <c r="BK586" s="239">
        <f>ROUND(I586*H586,2)</f>
        <v>0</v>
      </c>
      <c r="BL586" s="18" t="s">
        <v>324</v>
      </c>
      <c r="BM586" s="238" t="s">
        <v>3853</v>
      </c>
    </row>
    <row r="587" s="2" customFormat="1">
      <c r="A587" s="39"/>
      <c r="B587" s="40"/>
      <c r="C587" s="41"/>
      <c r="D587" s="262" t="s">
        <v>194</v>
      </c>
      <c r="E587" s="41"/>
      <c r="F587" s="263" t="s">
        <v>3854</v>
      </c>
      <c r="G587" s="41"/>
      <c r="H587" s="41"/>
      <c r="I587" s="264"/>
      <c r="J587" s="41"/>
      <c r="K587" s="41"/>
      <c r="L587" s="45"/>
      <c r="M587" s="265"/>
      <c r="N587" s="266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194</v>
      </c>
      <c r="AU587" s="18" t="s">
        <v>177</v>
      </c>
    </row>
    <row r="588" s="14" customFormat="1">
      <c r="A588" s="14"/>
      <c r="B588" s="251"/>
      <c r="C588" s="252"/>
      <c r="D588" s="242" t="s">
        <v>185</v>
      </c>
      <c r="E588" s="253" t="s">
        <v>1</v>
      </c>
      <c r="F588" s="254" t="s">
        <v>3855</v>
      </c>
      <c r="G588" s="252"/>
      <c r="H588" s="255">
        <v>10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1" t="s">
        <v>185</v>
      </c>
      <c r="AU588" s="261" t="s">
        <v>177</v>
      </c>
      <c r="AV588" s="14" t="s">
        <v>85</v>
      </c>
      <c r="AW588" s="14" t="s">
        <v>34</v>
      </c>
      <c r="AX588" s="14" t="s">
        <v>83</v>
      </c>
      <c r="AY588" s="261" t="s">
        <v>176</v>
      </c>
    </row>
    <row r="589" s="2" customFormat="1" ht="24.15" customHeight="1">
      <c r="A589" s="39"/>
      <c r="B589" s="40"/>
      <c r="C589" s="227" t="s">
        <v>1665</v>
      </c>
      <c r="D589" s="227" t="s">
        <v>179</v>
      </c>
      <c r="E589" s="228" t="s">
        <v>3856</v>
      </c>
      <c r="F589" s="229" t="s">
        <v>3857</v>
      </c>
      <c r="G589" s="230" t="s">
        <v>182</v>
      </c>
      <c r="H589" s="231">
        <v>12</v>
      </c>
      <c r="I589" s="232"/>
      <c r="J589" s="233">
        <f>ROUND(I589*H589,2)</f>
        <v>0</v>
      </c>
      <c r="K589" s="229" t="s">
        <v>225</v>
      </c>
      <c r="L589" s="45"/>
      <c r="M589" s="234" t="s">
        <v>1</v>
      </c>
      <c r="N589" s="235" t="s">
        <v>41</v>
      </c>
      <c r="O589" s="92"/>
      <c r="P589" s="236">
        <f>O589*H589</f>
        <v>0</v>
      </c>
      <c r="Q589" s="236">
        <v>0</v>
      </c>
      <c r="R589" s="236">
        <f>Q589*H589</f>
        <v>0</v>
      </c>
      <c r="S589" s="236">
        <v>0</v>
      </c>
      <c r="T589" s="23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8" t="s">
        <v>324</v>
      </c>
      <c r="AT589" s="238" t="s">
        <v>179</v>
      </c>
      <c r="AU589" s="238" t="s">
        <v>177</v>
      </c>
      <c r="AY589" s="18" t="s">
        <v>176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8" t="s">
        <v>83</v>
      </c>
      <c r="BK589" s="239">
        <f>ROUND(I589*H589,2)</f>
        <v>0</v>
      </c>
      <c r="BL589" s="18" t="s">
        <v>324</v>
      </c>
      <c r="BM589" s="238" t="s">
        <v>3858</v>
      </c>
    </row>
    <row r="590" s="2" customFormat="1">
      <c r="A590" s="39"/>
      <c r="B590" s="40"/>
      <c r="C590" s="41"/>
      <c r="D590" s="262" t="s">
        <v>194</v>
      </c>
      <c r="E590" s="41"/>
      <c r="F590" s="263" t="s">
        <v>3859</v>
      </c>
      <c r="G590" s="41"/>
      <c r="H590" s="41"/>
      <c r="I590" s="264"/>
      <c r="J590" s="41"/>
      <c r="K590" s="41"/>
      <c r="L590" s="45"/>
      <c r="M590" s="265"/>
      <c r="N590" s="266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194</v>
      </c>
      <c r="AU590" s="18" t="s">
        <v>177</v>
      </c>
    </row>
    <row r="591" s="14" customFormat="1">
      <c r="A591" s="14"/>
      <c r="B591" s="251"/>
      <c r="C591" s="252"/>
      <c r="D591" s="242" t="s">
        <v>185</v>
      </c>
      <c r="E591" s="253" t="s">
        <v>1</v>
      </c>
      <c r="F591" s="254" t="s">
        <v>3860</v>
      </c>
      <c r="G591" s="252"/>
      <c r="H591" s="255">
        <v>12</v>
      </c>
      <c r="I591" s="256"/>
      <c r="J591" s="252"/>
      <c r="K591" s="252"/>
      <c r="L591" s="257"/>
      <c r="M591" s="258"/>
      <c r="N591" s="259"/>
      <c r="O591" s="259"/>
      <c r="P591" s="259"/>
      <c r="Q591" s="259"/>
      <c r="R591" s="259"/>
      <c r="S591" s="259"/>
      <c r="T591" s="26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1" t="s">
        <v>185</v>
      </c>
      <c r="AU591" s="261" t="s">
        <v>177</v>
      </c>
      <c r="AV591" s="14" t="s">
        <v>85</v>
      </c>
      <c r="AW591" s="14" t="s">
        <v>34</v>
      </c>
      <c r="AX591" s="14" t="s">
        <v>83</v>
      </c>
      <c r="AY591" s="261" t="s">
        <v>176</v>
      </c>
    </row>
    <row r="592" s="12" customFormat="1" ht="20.88" customHeight="1">
      <c r="A592" s="12"/>
      <c r="B592" s="211"/>
      <c r="C592" s="212"/>
      <c r="D592" s="213" t="s">
        <v>75</v>
      </c>
      <c r="E592" s="225" t="s">
        <v>3861</v>
      </c>
      <c r="F592" s="225" t="s">
        <v>3862</v>
      </c>
      <c r="G592" s="212"/>
      <c r="H592" s="212"/>
      <c r="I592" s="215"/>
      <c r="J592" s="226">
        <f>BK592</f>
        <v>0</v>
      </c>
      <c r="K592" s="212"/>
      <c r="L592" s="217"/>
      <c r="M592" s="218"/>
      <c r="N592" s="219"/>
      <c r="O592" s="219"/>
      <c r="P592" s="220">
        <f>SUM(P593:P633)</f>
        <v>0</v>
      </c>
      <c r="Q592" s="219"/>
      <c r="R592" s="220">
        <f>SUM(R593:R633)</f>
        <v>0</v>
      </c>
      <c r="S592" s="219"/>
      <c r="T592" s="221">
        <f>SUM(T593:T633)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2" t="s">
        <v>183</v>
      </c>
      <c r="AT592" s="223" t="s">
        <v>75</v>
      </c>
      <c r="AU592" s="223" t="s">
        <v>85</v>
      </c>
      <c r="AY592" s="222" t="s">
        <v>176</v>
      </c>
      <c r="BK592" s="224">
        <f>SUM(BK593:BK633)</f>
        <v>0</v>
      </c>
    </row>
    <row r="593" s="2" customFormat="1" ht="16.5" customHeight="1">
      <c r="A593" s="39"/>
      <c r="B593" s="40"/>
      <c r="C593" s="289" t="s">
        <v>1669</v>
      </c>
      <c r="D593" s="289" t="s">
        <v>547</v>
      </c>
      <c r="E593" s="290" t="s">
        <v>3863</v>
      </c>
      <c r="F593" s="291" t="s">
        <v>3864</v>
      </c>
      <c r="G593" s="292" t="s">
        <v>1528</v>
      </c>
      <c r="H593" s="293">
        <v>4</v>
      </c>
      <c r="I593" s="294"/>
      <c r="J593" s="295">
        <f>ROUND(I593*H593,2)</f>
        <v>0</v>
      </c>
      <c r="K593" s="291" t="s">
        <v>1</v>
      </c>
      <c r="L593" s="296"/>
      <c r="M593" s="297" t="s">
        <v>1</v>
      </c>
      <c r="N593" s="298" t="s">
        <v>41</v>
      </c>
      <c r="O593" s="92"/>
      <c r="P593" s="236">
        <f>O593*H593</f>
        <v>0</v>
      </c>
      <c r="Q593" s="236">
        <v>0</v>
      </c>
      <c r="R593" s="236">
        <f>Q593*H593</f>
        <v>0</v>
      </c>
      <c r="S593" s="236">
        <v>0</v>
      </c>
      <c r="T593" s="237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8" t="s">
        <v>1131</v>
      </c>
      <c r="AT593" s="238" t="s">
        <v>547</v>
      </c>
      <c r="AU593" s="238" t="s">
        <v>177</v>
      </c>
      <c r="AY593" s="18" t="s">
        <v>176</v>
      </c>
      <c r="BE593" s="239">
        <f>IF(N593="základní",J593,0)</f>
        <v>0</v>
      </c>
      <c r="BF593" s="239">
        <f>IF(N593="snížená",J593,0)</f>
        <v>0</v>
      </c>
      <c r="BG593" s="239">
        <f>IF(N593="zákl. přenesená",J593,0)</f>
        <v>0</v>
      </c>
      <c r="BH593" s="239">
        <f>IF(N593="sníž. přenesená",J593,0)</f>
        <v>0</v>
      </c>
      <c r="BI593" s="239">
        <f>IF(N593="nulová",J593,0)</f>
        <v>0</v>
      </c>
      <c r="BJ593" s="18" t="s">
        <v>83</v>
      </c>
      <c r="BK593" s="239">
        <f>ROUND(I593*H593,2)</f>
        <v>0</v>
      </c>
      <c r="BL593" s="18" t="s">
        <v>1131</v>
      </c>
      <c r="BM593" s="238" t="s">
        <v>3865</v>
      </c>
    </row>
    <row r="594" s="14" customFormat="1">
      <c r="A594" s="14"/>
      <c r="B594" s="251"/>
      <c r="C594" s="252"/>
      <c r="D594" s="242" t="s">
        <v>185</v>
      </c>
      <c r="E594" s="253" t="s">
        <v>1</v>
      </c>
      <c r="F594" s="254" t="s">
        <v>183</v>
      </c>
      <c r="G594" s="252"/>
      <c r="H594" s="255">
        <v>4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1" t="s">
        <v>185</v>
      </c>
      <c r="AU594" s="261" t="s">
        <v>177</v>
      </c>
      <c r="AV594" s="14" t="s">
        <v>85</v>
      </c>
      <c r="AW594" s="14" t="s">
        <v>34</v>
      </c>
      <c r="AX594" s="14" t="s">
        <v>83</v>
      </c>
      <c r="AY594" s="261" t="s">
        <v>176</v>
      </c>
    </row>
    <row r="595" s="2" customFormat="1" ht="16.5" customHeight="1">
      <c r="A595" s="39"/>
      <c r="B595" s="40"/>
      <c r="C595" s="289" t="s">
        <v>1673</v>
      </c>
      <c r="D595" s="289" t="s">
        <v>547</v>
      </c>
      <c r="E595" s="290" t="s">
        <v>3866</v>
      </c>
      <c r="F595" s="291" t="s">
        <v>3867</v>
      </c>
      <c r="G595" s="292" t="s">
        <v>1528</v>
      </c>
      <c r="H595" s="293">
        <v>5</v>
      </c>
      <c r="I595" s="294"/>
      <c r="J595" s="295">
        <f>ROUND(I595*H595,2)</f>
        <v>0</v>
      </c>
      <c r="K595" s="291" t="s">
        <v>1</v>
      </c>
      <c r="L595" s="296"/>
      <c r="M595" s="297" t="s">
        <v>1</v>
      </c>
      <c r="N595" s="298" t="s">
        <v>41</v>
      </c>
      <c r="O595" s="92"/>
      <c r="P595" s="236">
        <f>O595*H595</f>
        <v>0</v>
      </c>
      <c r="Q595" s="236">
        <v>0</v>
      </c>
      <c r="R595" s="236">
        <f>Q595*H595</f>
        <v>0</v>
      </c>
      <c r="S595" s="236">
        <v>0</v>
      </c>
      <c r="T595" s="237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8" t="s">
        <v>1131</v>
      </c>
      <c r="AT595" s="238" t="s">
        <v>547</v>
      </c>
      <c r="AU595" s="238" t="s">
        <v>177</v>
      </c>
      <c r="AY595" s="18" t="s">
        <v>176</v>
      </c>
      <c r="BE595" s="239">
        <f>IF(N595="základní",J595,0)</f>
        <v>0</v>
      </c>
      <c r="BF595" s="239">
        <f>IF(N595="snížená",J595,0)</f>
        <v>0</v>
      </c>
      <c r="BG595" s="239">
        <f>IF(N595="zákl. přenesená",J595,0)</f>
        <v>0</v>
      </c>
      <c r="BH595" s="239">
        <f>IF(N595="sníž. přenesená",J595,0)</f>
        <v>0</v>
      </c>
      <c r="BI595" s="239">
        <f>IF(N595="nulová",J595,0)</f>
        <v>0</v>
      </c>
      <c r="BJ595" s="18" t="s">
        <v>83</v>
      </c>
      <c r="BK595" s="239">
        <f>ROUND(I595*H595,2)</f>
        <v>0</v>
      </c>
      <c r="BL595" s="18" t="s">
        <v>1131</v>
      </c>
      <c r="BM595" s="238" t="s">
        <v>3868</v>
      </c>
    </row>
    <row r="596" s="2" customFormat="1" ht="16.5" customHeight="1">
      <c r="A596" s="39"/>
      <c r="B596" s="40"/>
      <c r="C596" s="289" t="s">
        <v>1677</v>
      </c>
      <c r="D596" s="289" t="s">
        <v>547</v>
      </c>
      <c r="E596" s="290" t="s">
        <v>3869</v>
      </c>
      <c r="F596" s="291" t="s">
        <v>3870</v>
      </c>
      <c r="G596" s="292" t="s">
        <v>1528</v>
      </c>
      <c r="H596" s="293">
        <v>3</v>
      </c>
      <c r="I596" s="294"/>
      <c r="J596" s="295">
        <f>ROUND(I596*H596,2)</f>
        <v>0</v>
      </c>
      <c r="K596" s="291" t="s">
        <v>1</v>
      </c>
      <c r="L596" s="296"/>
      <c r="M596" s="297" t="s">
        <v>1</v>
      </c>
      <c r="N596" s="298" t="s">
        <v>41</v>
      </c>
      <c r="O596" s="92"/>
      <c r="P596" s="236">
        <f>O596*H596</f>
        <v>0</v>
      </c>
      <c r="Q596" s="236">
        <v>0</v>
      </c>
      <c r="R596" s="236">
        <f>Q596*H596</f>
        <v>0</v>
      </c>
      <c r="S596" s="236">
        <v>0</v>
      </c>
      <c r="T596" s="237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8" t="s">
        <v>1131</v>
      </c>
      <c r="AT596" s="238" t="s">
        <v>547</v>
      </c>
      <c r="AU596" s="238" t="s">
        <v>177</v>
      </c>
      <c r="AY596" s="18" t="s">
        <v>176</v>
      </c>
      <c r="BE596" s="239">
        <f>IF(N596="základní",J596,0)</f>
        <v>0</v>
      </c>
      <c r="BF596" s="239">
        <f>IF(N596="snížená",J596,0)</f>
        <v>0</v>
      </c>
      <c r="BG596" s="239">
        <f>IF(N596="zákl. přenesená",J596,0)</f>
        <v>0</v>
      </c>
      <c r="BH596" s="239">
        <f>IF(N596="sníž. přenesená",J596,0)</f>
        <v>0</v>
      </c>
      <c r="BI596" s="239">
        <f>IF(N596="nulová",J596,0)</f>
        <v>0</v>
      </c>
      <c r="BJ596" s="18" t="s">
        <v>83</v>
      </c>
      <c r="BK596" s="239">
        <f>ROUND(I596*H596,2)</f>
        <v>0</v>
      </c>
      <c r="BL596" s="18" t="s">
        <v>1131</v>
      </c>
      <c r="BM596" s="238" t="s">
        <v>3871</v>
      </c>
    </row>
    <row r="597" s="14" customFormat="1">
      <c r="A597" s="14"/>
      <c r="B597" s="251"/>
      <c r="C597" s="252"/>
      <c r="D597" s="242" t="s">
        <v>185</v>
      </c>
      <c r="E597" s="253" t="s">
        <v>1</v>
      </c>
      <c r="F597" s="254" t="s">
        <v>177</v>
      </c>
      <c r="G597" s="252"/>
      <c r="H597" s="255">
        <v>3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1" t="s">
        <v>185</v>
      </c>
      <c r="AU597" s="261" t="s">
        <v>177</v>
      </c>
      <c r="AV597" s="14" t="s">
        <v>85</v>
      </c>
      <c r="AW597" s="14" t="s">
        <v>34</v>
      </c>
      <c r="AX597" s="14" t="s">
        <v>83</v>
      </c>
      <c r="AY597" s="261" t="s">
        <v>176</v>
      </c>
    </row>
    <row r="598" s="2" customFormat="1" ht="16.5" customHeight="1">
      <c r="A598" s="39"/>
      <c r="B598" s="40"/>
      <c r="C598" s="289" t="s">
        <v>1681</v>
      </c>
      <c r="D598" s="289" t="s">
        <v>547</v>
      </c>
      <c r="E598" s="290" t="s">
        <v>3872</v>
      </c>
      <c r="F598" s="291" t="s">
        <v>3873</v>
      </c>
      <c r="G598" s="292" t="s">
        <v>1528</v>
      </c>
      <c r="H598" s="293">
        <v>5</v>
      </c>
      <c r="I598" s="294"/>
      <c r="J598" s="295">
        <f>ROUND(I598*H598,2)</f>
        <v>0</v>
      </c>
      <c r="K598" s="291" t="s">
        <v>1</v>
      </c>
      <c r="L598" s="296"/>
      <c r="M598" s="297" t="s">
        <v>1</v>
      </c>
      <c r="N598" s="298" t="s">
        <v>41</v>
      </c>
      <c r="O598" s="92"/>
      <c r="P598" s="236">
        <f>O598*H598</f>
        <v>0</v>
      </c>
      <c r="Q598" s="236">
        <v>0</v>
      </c>
      <c r="R598" s="236">
        <f>Q598*H598</f>
        <v>0</v>
      </c>
      <c r="S598" s="236">
        <v>0</v>
      </c>
      <c r="T598" s="237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8" t="s">
        <v>1131</v>
      </c>
      <c r="AT598" s="238" t="s">
        <v>547</v>
      </c>
      <c r="AU598" s="238" t="s">
        <v>177</v>
      </c>
      <c r="AY598" s="18" t="s">
        <v>176</v>
      </c>
      <c r="BE598" s="239">
        <f>IF(N598="základní",J598,0)</f>
        <v>0</v>
      </c>
      <c r="BF598" s="239">
        <f>IF(N598="snížená",J598,0)</f>
        <v>0</v>
      </c>
      <c r="BG598" s="239">
        <f>IF(N598="zákl. přenesená",J598,0)</f>
        <v>0</v>
      </c>
      <c r="BH598" s="239">
        <f>IF(N598="sníž. přenesená",J598,0)</f>
        <v>0</v>
      </c>
      <c r="BI598" s="239">
        <f>IF(N598="nulová",J598,0)</f>
        <v>0</v>
      </c>
      <c r="BJ598" s="18" t="s">
        <v>83</v>
      </c>
      <c r="BK598" s="239">
        <f>ROUND(I598*H598,2)</f>
        <v>0</v>
      </c>
      <c r="BL598" s="18" t="s">
        <v>1131</v>
      </c>
      <c r="BM598" s="238" t="s">
        <v>3874</v>
      </c>
    </row>
    <row r="599" s="14" customFormat="1">
      <c r="A599" s="14"/>
      <c r="B599" s="251"/>
      <c r="C599" s="252"/>
      <c r="D599" s="242" t="s">
        <v>185</v>
      </c>
      <c r="E599" s="253" t="s">
        <v>1</v>
      </c>
      <c r="F599" s="254" t="s">
        <v>210</v>
      </c>
      <c r="G599" s="252"/>
      <c r="H599" s="255">
        <v>5</v>
      </c>
      <c r="I599" s="256"/>
      <c r="J599" s="252"/>
      <c r="K599" s="252"/>
      <c r="L599" s="257"/>
      <c r="M599" s="258"/>
      <c r="N599" s="259"/>
      <c r="O599" s="259"/>
      <c r="P599" s="259"/>
      <c r="Q599" s="259"/>
      <c r="R599" s="259"/>
      <c r="S599" s="259"/>
      <c r="T599" s="26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1" t="s">
        <v>185</v>
      </c>
      <c r="AU599" s="261" t="s">
        <v>177</v>
      </c>
      <c r="AV599" s="14" t="s">
        <v>85</v>
      </c>
      <c r="AW599" s="14" t="s">
        <v>34</v>
      </c>
      <c r="AX599" s="14" t="s">
        <v>83</v>
      </c>
      <c r="AY599" s="261" t="s">
        <v>176</v>
      </c>
    </row>
    <row r="600" s="2" customFormat="1" ht="16.5" customHeight="1">
      <c r="A600" s="39"/>
      <c r="B600" s="40"/>
      <c r="C600" s="289" t="s">
        <v>1685</v>
      </c>
      <c r="D600" s="289" t="s">
        <v>547</v>
      </c>
      <c r="E600" s="290" t="s">
        <v>3875</v>
      </c>
      <c r="F600" s="291" t="s">
        <v>3876</v>
      </c>
      <c r="G600" s="292" t="s">
        <v>182</v>
      </c>
      <c r="H600" s="293">
        <v>8</v>
      </c>
      <c r="I600" s="294"/>
      <c r="J600" s="295">
        <f>ROUND(I600*H600,2)</f>
        <v>0</v>
      </c>
      <c r="K600" s="291" t="s">
        <v>1</v>
      </c>
      <c r="L600" s="296"/>
      <c r="M600" s="297" t="s">
        <v>1</v>
      </c>
      <c r="N600" s="298" t="s">
        <v>41</v>
      </c>
      <c r="O600" s="92"/>
      <c r="P600" s="236">
        <f>O600*H600</f>
        <v>0</v>
      </c>
      <c r="Q600" s="236">
        <v>0</v>
      </c>
      <c r="R600" s="236">
        <f>Q600*H600</f>
        <v>0</v>
      </c>
      <c r="S600" s="236">
        <v>0</v>
      </c>
      <c r="T600" s="237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8" t="s">
        <v>1131</v>
      </c>
      <c r="AT600" s="238" t="s">
        <v>547</v>
      </c>
      <c r="AU600" s="238" t="s">
        <v>177</v>
      </c>
      <c r="AY600" s="18" t="s">
        <v>176</v>
      </c>
      <c r="BE600" s="239">
        <f>IF(N600="základní",J600,0)</f>
        <v>0</v>
      </c>
      <c r="BF600" s="239">
        <f>IF(N600="snížená",J600,0)</f>
        <v>0</v>
      </c>
      <c r="BG600" s="239">
        <f>IF(N600="zákl. přenesená",J600,0)</f>
        <v>0</v>
      </c>
      <c r="BH600" s="239">
        <f>IF(N600="sníž. přenesená",J600,0)</f>
        <v>0</v>
      </c>
      <c r="BI600" s="239">
        <f>IF(N600="nulová",J600,0)</f>
        <v>0</v>
      </c>
      <c r="BJ600" s="18" t="s">
        <v>83</v>
      </c>
      <c r="BK600" s="239">
        <f>ROUND(I600*H600,2)</f>
        <v>0</v>
      </c>
      <c r="BL600" s="18" t="s">
        <v>1131</v>
      </c>
      <c r="BM600" s="238" t="s">
        <v>3877</v>
      </c>
    </row>
    <row r="601" s="14" customFormat="1">
      <c r="A601" s="14"/>
      <c r="B601" s="251"/>
      <c r="C601" s="252"/>
      <c r="D601" s="242" t="s">
        <v>185</v>
      </c>
      <c r="E601" s="253" t="s">
        <v>1</v>
      </c>
      <c r="F601" s="254" t="s">
        <v>240</v>
      </c>
      <c r="G601" s="252"/>
      <c r="H601" s="255">
        <v>8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1" t="s">
        <v>185</v>
      </c>
      <c r="AU601" s="261" t="s">
        <v>177</v>
      </c>
      <c r="AV601" s="14" t="s">
        <v>85</v>
      </c>
      <c r="AW601" s="14" t="s">
        <v>34</v>
      </c>
      <c r="AX601" s="14" t="s">
        <v>83</v>
      </c>
      <c r="AY601" s="261" t="s">
        <v>176</v>
      </c>
    </row>
    <row r="602" s="2" customFormat="1" ht="37.8" customHeight="1">
      <c r="A602" s="39"/>
      <c r="B602" s="40"/>
      <c r="C602" s="227" t="s">
        <v>1689</v>
      </c>
      <c r="D602" s="227" t="s">
        <v>179</v>
      </c>
      <c r="E602" s="228" t="s">
        <v>3878</v>
      </c>
      <c r="F602" s="229" t="s">
        <v>3879</v>
      </c>
      <c r="G602" s="230" t="s">
        <v>182</v>
      </c>
      <c r="H602" s="231">
        <v>25</v>
      </c>
      <c r="I602" s="232"/>
      <c r="J602" s="233">
        <f>ROUND(I602*H602,2)</f>
        <v>0</v>
      </c>
      <c r="K602" s="229" t="s">
        <v>225</v>
      </c>
      <c r="L602" s="45"/>
      <c r="M602" s="234" t="s">
        <v>1</v>
      </c>
      <c r="N602" s="235" t="s">
        <v>41</v>
      </c>
      <c r="O602" s="92"/>
      <c r="P602" s="236">
        <f>O602*H602</f>
        <v>0</v>
      </c>
      <c r="Q602" s="236">
        <v>0</v>
      </c>
      <c r="R602" s="236">
        <f>Q602*H602</f>
        <v>0</v>
      </c>
      <c r="S602" s="236">
        <v>0</v>
      </c>
      <c r="T602" s="237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8" t="s">
        <v>324</v>
      </c>
      <c r="AT602" s="238" t="s">
        <v>179</v>
      </c>
      <c r="AU602" s="238" t="s">
        <v>177</v>
      </c>
      <c r="AY602" s="18" t="s">
        <v>176</v>
      </c>
      <c r="BE602" s="239">
        <f>IF(N602="základní",J602,0)</f>
        <v>0</v>
      </c>
      <c r="BF602" s="239">
        <f>IF(N602="snížená",J602,0)</f>
        <v>0</v>
      </c>
      <c r="BG602" s="239">
        <f>IF(N602="zákl. přenesená",J602,0)</f>
        <v>0</v>
      </c>
      <c r="BH602" s="239">
        <f>IF(N602="sníž. přenesená",J602,0)</f>
        <v>0</v>
      </c>
      <c r="BI602" s="239">
        <f>IF(N602="nulová",J602,0)</f>
        <v>0</v>
      </c>
      <c r="BJ602" s="18" t="s">
        <v>83</v>
      </c>
      <c r="BK602" s="239">
        <f>ROUND(I602*H602,2)</f>
        <v>0</v>
      </c>
      <c r="BL602" s="18" t="s">
        <v>324</v>
      </c>
      <c r="BM602" s="238" t="s">
        <v>3880</v>
      </c>
    </row>
    <row r="603" s="2" customFormat="1">
      <c r="A603" s="39"/>
      <c r="B603" s="40"/>
      <c r="C603" s="41"/>
      <c r="D603" s="262" t="s">
        <v>194</v>
      </c>
      <c r="E603" s="41"/>
      <c r="F603" s="263" t="s">
        <v>3881</v>
      </c>
      <c r="G603" s="41"/>
      <c r="H603" s="41"/>
      <c r="I603" s="264"/>
      <c r="J603" s="41"/>
      <c r="K603" s="41"/>
      <c r="L603" s="45"/>
      <c r="M603" s="265"/>
      <c r="N603" s="266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194</v>
      </c>
      <c r="AU603" s="18" t="s">
        <v>177</v>
      </c>
    </row>
    <row r="604" s="2" customFormat="1" ht="16.5" customHeight="1">
      <c r="A604" s="39"/>
      <c r="B604" s="40"/>
      <c r="C604" s="289" t="s">
        <v>1693</v>
      </c>
      <c r="D604" s="289" t="s">
        <v>547</v>
      </c>
      <c r="E604" s="290" t="s">
        <v>3882</v>
      </c>
      <c r="F604" s="291" t="s">
        <v>3883</v>
      </c>
      <c r="G604" s="292" t="s">
        <v>1528</v>
      </c>
      <c r="H604" s="293">
        <v>5</v>
      </c>
      <c r="I604" s="294"/>
      <c r="J604" s="295">
        <f>ROUND(I604*H604,2)</f>
        <v>0</v>
      </c>
      <c r="K604" s="291" t="s">
        <v>1</v>
      </c>
      <c r="L604" s="296"/>
      <c r="M604" s="297" t="s">
        <v>1</v>
      </c>
      <c r="N604" s="298" t="s">
        <v>41</v>
      </c>
      <c r="O604" s="92"/>
      <c r="P604" s="236">
        <f>O604*H604</f>
        <v>0</v>
      </c>
      <c r="Q604" s="236">
        <v>0</v>
      </c>
      <c r="R604" s="236">
        <f>Q604*H604</f>
        <v>0</v>
      </c>
      <c r="S604" s="236">
        <v>0</v>
      </c>
      <c r="T604" s="237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8" t="s">
        <v>1131</v>
      </c>
      <c r="AT604" s="238" t="s">
        <v>547</v>
      </c>
      <c r="AU604" s="238" t="s">
        <v>177</v>
      </c>
      <c r="AY604" s="18" t="s">
        <v>176</v>
      </c>
      <c r="BE604" s="239">
        <f>IF(N604="základní",J604,0)</f>
        <v>0</v>
      </c>
      <c r="BF604" s="239">
        <f>IF(N604="snížená",J604,0)</f>
        <v>0</v>
      </c>
      <c r="BG604" s="239">
        <f>IF(N604="zákl. přenesená",J604,0)</f>
        <v>0</v>
      </c>
      <c r="BH604" s="239">
        <f>IF(N604="sníž. přenesená",J604,0)</f>
        <v>0</v>
      </c>
      <c r="BI604" s="239">
        <f>IF(N604="nulová",J604,0)</f>
        <v>0</v>
      </c>
      <c r="BJ604" s="18" t="s">
        <v>83</v>
      </c>
      <c r="BK604" s="239">
        <f>ROUND(I604*H604,2)</f>
        <v>0</v>
      </c>
      <c r="BL604" s="18" t="s">
        <v>1131</v>
      </c>
      <c r="BM604" s="238" t="s">
        <v>3884</v>
      </c>
    </row>
    <row r="605" s="14" customFormat="1">
      <c r="A605" s="14"/>
      <c r="B605" s="251"/>
      <c r="C605" s="252"/>
      <c r="D605" s="242" t="s">
        <v>185</v>
      </c>
      <c r="E605" s="253" t="s">
        <v>1</v>
      </c>
      <c r="F605" s="254" t="s">
        <v>210</v>
      </c>
      <c r="G605" s="252"/>
      <c r="H605" s="255">
        <v>5</v>
      </c>
      <c r="I605" s="256"/>
      <c r="J605" s="252"/>
      <c r="K605" s="252"/>
      <c r="L605" s="257"/>
      <c r="M605" s="258"/>
      <c r="N605" s="259"/>
      <c r="O605" s="259"/>
      <c r="P605" s="259"/>
      <c r="Q605" s="259"/>
      <c r="R605" s="259"/>
      <c r="S605" s="259"/>
      <c r="T605" s="26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1" t="s">
        <v>185</v>
      </c>
      <c r="AU605" s="261" t="s">
        <v>177</v>
      </c>
      <c r="AV605" s="14" t="s">
        <v>85</v>
      </c>
      <c r="AW605" s="14" t="s">
        <v>34</v>
      </c>
      <c r="AX605" s="14" t="s">
        <v>83</v>
      </c>
      <c r="AY605" s="261" t="s">
        <v>176</v>
      </c>
    </row>
    <row r="606" s="2" customFormat="1" ht="16.5" customHeight="1">
      <c r="A606" s="39"/>
      <c r="B606" s="40"/>
      <c r="C606" s="289" t="s">
        <v>1697</v>
      </c>
      <c r="D606" s="289" t="s">
        <v>547</v>
      </c>
      <c r="E606" s="290" t="s">
        <v>3885</v>
      </c>
      <c r="F606" s="291" t="s">
        <v>3886</v>
      </c>
      <c r="G606" s="292" t="s">
        <v>1528</v>
      </c>
      <c r="H606" s="293">
        <v>8</v>
      </c>
      <c r="I606" s="294"/>
      <c r="J606" s="295">
        <f>ROUND(I606*H606,2)</f>
        <v>0</v>
      </c>
      <c r="K606" s="291" t="s">
        <v>1</v>
      </c>
      <c r="L606" s="296"/>
      <c r="M606" s="297" t="s">
        <v>1</v>
      </c>
      <c r="N606" s="298" t="s">
        <v>41</v>
      </c>
      <c r="O606" s="92"/>
      <c r="P606" s="236">
        <f>O606*H606</f>
        <v>0</v>
      </c>
      <c r="Q606" s="236">
        <v>0</v>
      </c>
      <c r="R606" s="236">
        <f>Q606*H606</f>
        <v>0</v>
      </c>
      <c r="S606" s="236">
        <v>0</v>
      </c>
      <c r="T606" s="237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8" t="s">
        <v>1131</v>
      </c>
      <c r="AT606" s="238" t="s">
        <v>547</v>
      </c>
      <c r="AU606" s="238" t="s">
        <v>177</v>
      </c>
      <c r="AY606" s="18" t="s">
        <v>176</v>
      </c>
      <c r="BE606" s="239">
        <f>IF(N606="základní",J606,0)</f>
        <v>0</v>
      </c>
      <c r="BF606" s="239">
        <f>IF(N606="snížená",J606,0)</f>
        <v>0</v>
      </c>
      <c r="BG606" s="239">
        <f>IF(N606="zákl. přenesená",J606,0)</f>
        <v>0</v>
      </c>
      <c r="BH606" s="239">
        <f>IF(N606="sníž. přenesená",J606,0)</f>
        <v>0</v>
      </c>
      <c r="BI606" s="239">
        <f>IF(N606="nulová",J606,0)</f>
        <v>0</v>
      </c>
      <c r="BJ606" s="18" t="s">
        <v>83</v>
      </c>
      <c r="BK606" s="239">
        <f>ROUND(I606*H606,2)</f>
        <v>0</v>
      </c>
      <c r="BL606" s="18" t="s">
        <v>1131</v>
      </c>
      <c r="BM606" s="238" t="s">
        <v>3887</v>
      </c>
    </row>
    <row r="607" s="14" customFormat="1">
      <c r="A607" s="14"/>
      <c r="B607" s="251"/>
      <c r="C607" s="252"/>
      <c r="D607" s="242" t="s">
        <v>185</v>
      </c>
      <c r="E607" s="253" t="s">
        <v>1</v>
      </c>
      <c r="F607" s="254" t="s">
        <v>240</v>
      </c>
      <c r="G607" s="252"/>
      <c r="H607" s="255">
        <v>8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1" t="s">
        <v>185</v>
      </c>
      <c r="AU607" s="261" t="s">
        <v>177</v>
      </c>
      <c r="AV607" s="14" t="s">
        <v>85</v>
      </c>
      <c r="AW607" s="14" t="s">
        <v>34</v>
      </c>
      <c r="AX607" s="14" t="s">
        <v>83</v>
      </c>
      <c r="AY607" s="261" t="s">
        <v>176</v>
      </c>
    </row>
    <row r="608" s="2" customFormat="1" ht="24.15" customHeight="1">
      <c r="A608" s="39"/>
      <c r="B608" s="40"/>
      <c r="C608" s="227" t="s">
        <v>1701</v>
      </c>
      <c r="D608" s="227" t="s">
        <v>179</v>
      </c>
      <c r="E608" s="228" t="s">
        <v>3888</v>
      </c>
      <c r="F608" s="229" t="s">
        <v>3889</v>
      </c>
      <c r="G608" s="230" t="s">
        <v>182</v>
      </c>
      <c r="H608" s="231">
        <v>13</v>
      </c>
      <c r="I608" s="232"/>
      <c r="J608" s="233">
        <f>ROUND(I608*H608,2)</f>
        <v>0</v>
      </c>
      <c r="K608" s="229" t="s">
        <v>1</v>
      </c>
      <c r="L608" s="45"/>
      <c r="M608" s="234" t="s">
        <v>1</v>
      </c>
      <c r="N608" s="235" t="s">
        <v>41</v>
      </c>
      <c r="O608" s="92"/>
      <c r="P608" s="236">
        <f>O608*H608</f>
        <v>0</v>
      </c>
      <c r="Q608" s="236">
        <v>0</v>
      </c>
      <c r="R608" s="236">
        <f>Q608*H608</f>
        <v>0</v>
      </c>
      <c r="S608" s="236">
        <v>0</v>
      </c>
      <c r="T608" s="237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8" t="s">
        <v>324</v>
      </c>
      <c r="AT608" s="238" t="s">
        <v>179</v>
      </c>
      <c r="AU608" s="238" t="s">
        <v>177</v>
      </c>
      <c r="AY608" s="18" t="s">
        <v>176</v>
      </c>
      <c r="BE608" s="239">
        <f>IF(N608="základní",J608,0)</f>
        <v>0</v>
      </c>
      <c r="BF608" s="239">
        <f>IF(N608="snížená",J608,0)</f>
        <v>0</v>
      </c>
      <c r="BG608" s="239">
        <f>IF(N608="zákl. přenesená",J608,0)</f>
        <v>0</v>
      </c>
      <c r="BH608" s="239">
        <f>IF(N608="sníž. přenesená",J608,0)</f>
        <v>0</v>
      </c>
      <c r="BI608" s="239">
        <f>IF(N608="nulová",J608,0)</f>
        <v>0</v>
      </c>
      <c r="BJ608" s="18" t="s">
        <v>83</v>
      </c>
      <c r="BK608" s="239">
        <f>ROUND(I608*H608,2)</f>
        <v>0</v>
      </c>
      <c r="BL608" s="18" t="s">
        <v>324</v>
      </c>
      <c r="BM608" s="238" t="s">
        <v>3890</v>
      </c>
    </row>
    <row r="609" s="2" customFormat="1" ht="16.5" customHeight="1">
      <c r="A609" s="39"/>
      <c r="B609" s="40"/>
      <c r="C609" s="289" t="s">
        <v>1705</v>
      </c>
      <c r="D609" s="289" t="s">
        <v>547</v>
      </c>
      <c r="E609" s="290" t="s">
        <v>3891</v>
      </c>
      <c r="F609" s="291" t="s">
        <v>3892</v>
      </c>
      <c r="G609" s="292" t="s">
        <v>1528</v>
      </c>
      <c r="H609" s="293">
        <v>3</v>
      </c>
      <c r="I609" s="294"/>
      <c r="J609" s="295">
        <f>ROUND(I609*H609,2)</f>
        <v>0</v>
      </c>
      <c r="K609" s="291" t="s">
        <v>1</v>
      </c>
      <c r="L609" s="296"/>
      <c r="M609" s="297" t="s">
        <v>1</v>
      </c>
      <c r="N609" s="298" t="s">
        <v>41</v>
      </c>
      <c r="O609" s="92"/>
      <c r="P609" s="236">
        <f>O609*H609</f>
        <v>0</v>
      </c>
      <c r="Q609" s="236">
        <v>0</v>
      </c>
      <c r="R609" s="236">
        <f>Q609*H609</f>
        <v>0</v>
      </c>
      <c r="S609" s="236">
        <v>0</v>
      </c>
      <c r="T609" s="237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8" t="s">
        <v>1131</v>
      </c>
      <c r="AT609" s="238" t="s">
        <v>547</v>
      </c>
      <c r="AU609" s="238" t="s">
        <v>177</v>
      </c>
      <c r="AY609" s="18" t="s">
        <v>176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8" t="s">
        <v>83</v>
      </c>
      <c r="BK609" s="239">
        <f>ROUND(I609*H609,2)</f>
        <v>0</v>
      </c>
      <c r="BL609" s="18" t="s">
        <v>1131</v>
      </c>
      <c r="BM609" s="238" t="s">
        <v>3893</v>
      </c>
    </row>
    <row r="610" s="14" customFormat="1">
      <c r="A610" s="14"/>
      <c r="B610" s="251"/>
      <c r="C610" s="252"/>
      <c r="D610" s="242" t="s">
        <v>185</v>
      </c>
      <c r="E610" s="253" t="s">
        <v>1</v>
      </c>
      <c r="F610" s="254" t="s">
        <v>177</v>
      </c>
      <c r="G610" s="252"/>
      <c r="H610" s="255">
        <v>3</v>
      </c>
      <c r="I610" s="256"/>
      <c r="J610" s="252"/>
      <c r="K610" s="252"/>
      <c r="L610" s="257"/>
      <c r="M610" s="258"/>
      <c r="N610" s="259"/>
      <c r="O610" s="259"/>
      <c r="P610" s="259"/>
      <c r="Q610" s="259"/>
      <c r="R610" s="259"/>
      <c r="S610" s="259"/>
      <c r="T610" s="26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1" t="s">
        <v>185</v>
      </c>
      <c r="AU610" s="261" t="s">
        <v>177</v>
      </c>
      <c r="AV610" s="14" t="s">
        <v>85</v>
      </c>
      <c r="AW610" s="14" t="s">
        <v>34</v>
      </c>
      <c r="AX610" s="14" t="s">
        <v>83</v>
      </c>
      <c r="AY610" s="261" t="s">
        <v>176</v>
      </c>
    </row>
    <row r="611" s="2" customFormat="1" ht="24.15" customHeight="1">
      <c r="A611" s="39"/>
      <c r="B611" s="40"/>
      <c r="C611" s="227" t="s">
        <v>1709</v>
      </c>
      <c r="D611" s="227" t="s">
        <v>179</v>
      </c>
      <c r="E611" s="228" t="s">
        <v>3894</v>
      </c>
      <c r="F611" s="229" t="s">
        <v>3895</v>
      </c>
      <c r="G611" s="230" t="s">
        <v>182</v>
      </c>
      <c r="H611" s="231">
        <v>3</v>
      </c>
      <c r="I611" s="232"/>
      <c r="J611" s="233">
        <f>ROUND(I611*H611,2)</f>
        <v>0</v>
      </c>
      <c r="K611" s="229" t="s">
        <v>225</v>
      </c>
      <c r="L611" s="45"/>
      <c r="M611" s="234" t="s">
        <v>1</v>
      </c>
      <c r="N611" s="235" t="s">
        <v>41</v>
      </c>
      <c r="O611" s="92"/>
      <c r="P611" s="236">
        <f>O611*H611</f>
        <v>0</v>
      </c>
      <c r="Q611" s="236">
        <v>0</v>
      </c>
      <c r="R611" s="236">
        <f>Q611*H611</f>
        <v>0</v>
      </c>
      <c r="S611" s="236">
        <v>0</v>
      </c>
      <c r="T611" s="237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8" t="s">
        <v>324</v>
      </c>
      <c r="AT611" s="238" t="s">
        <v>179</v>
      </c>
      <c r="AU611" s="238" t="s">
        <v>177</v>
      </c>
      <c r="AY611" s="18" t="s">
        <v>176</v>
      </c>
      <c r="BE611" s="239">
        <f>IF(N611="základní",J611,0)</f>
        <v>0</v>
      </c>
      <c r="BF611" s="239">
        <f>IF(N611="snížená",J611,0)</f>
        <v>0</v>
      </c>
      <c r="BG611" s="239">
        <f>IF(N611="zákl. přenesená",J611,0)</f>
        <v>0</v>
      </c>
      <c r="BH611" s="239">
        <f>IF(N611="sníž. přenesená",J611,0)</f>
        <v>0</v>
      </c>
      <c r="BI611" s="239">
        <f>IF(N611="nulová",J611,0)</f>
        <v>0</v>
      </c>
      <c r="BJ611" s="18" t="s">
        <v>83</v>
      </c>
      <c r="BK611" s="239">
        <f>ROUND(I611*H611,2)</f>
        <v>0</v>
      </c>
      <c r="BL611" s="18" t="s">
        <v>324</v>
      </c>
      <c r="BM611" s="238" t="s">
        <v>3896</v>
      </c>
    </row>
    <row r="612" s="2" customFormat="1">
      <c r="A612" s="39"/>
      <c r="B612" s="40"/>
      <c r="C612" s="41"/>
      <c r="D612" s="262" t="s">
        <v>194</v>
      </c>
      <c r="E612" s="41"/>
      <c r="F612" s="263" t="s">
        <v>3897</v>
      </c>
      <c r="G612" s="41"/>
      <c r="H612" s="41"/>
      <c r="I612" s="264"/>
      <c r="J612" s="41"/>
      <c r="K612" s="41"/>
      <c r="L612" s="45"/>
      <c r="M612" s="265"/>
      <c r="N612" s="266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194</v>
      </c>
      <c r="AU612" s="18" t="s">
        <v>177</v>
      </c>
    </row>
    <row r="613" s="2" customFormat="1" ht="16.5" customHeight="1">
      <c r="A613" s="39"/>
      <c r="B613" s="40"/>
      <c r="C613" s="289" t="s">
        <v>1713</v>
      </c>
      <c r="D613" s="289" t="s">
        <v>547</v>
      </c>
      <c r="E613" s="290" t="s">
        <v>3898</v>
      </c>
      <c r="F613" s="291" t="s">
        <v>3899</v>
      </c>
      <c r="G613" s="292" t="s">
        <v>1528</v>
      </c>
      <c r="H613" s="293">
        <v>2</v>
      </c>
      <c r="I613" s="294"/>
      <c r="J613" s="295">
        <f>ROUND(I613*H613,2)</f>
        <v>0</v>
      </c>
      <c r="K613" s="291" t="s">
        <v>1</v>
      </c>
      <c r="L613" s="296"/>
      <c r="M613" s="297" t="s">
        <v>1</v>
      </c>
      <c r="N613" s="298" t="s">
        <v>41</v>
      </c>
      <c r="O613" s="92"/>
      <c r="P613" s="236">
        <f>O613*H613</f>
        <v>0</v>
      </c>
      <c r="Q613" s="236">
        <v>0</v>
      </c>
      <c r="R613" s="236">
        <f>Q613*H613</f>
        <v>0</v>
      </c>
      <c r="S613" s="236">
        <v>0</v>
      </c>
      <c r="T613" s="237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8" t="s">
        <v>540</v>
      </c>
      <c r="AT613" s="238" t="s">
        <v>547</v>
      </c>
      <c r="AU613" s="238" t="s">
        <v>177</v>
      </c>
      <c r="AY613" s="18" t="s">
        <v>176</v>
      </c>
      <c r="BE613" s="239">
        <f>IF(N613="základní",J613,0)</f>
        <v>0</v>
      </c>
      <c r="BF613" s="239">
        <f>IF(N613="snížená",J613,0)</f>
        <v>0</v>
      </c>
      <c r="BG613" s="239">
        <f>IF(N613="zákl. přenesená",J613,0)</f>
        <v>0</v>
      </c>
      <c r="BH613" s="239">
        <f>IF(N613="sníž. přenesená",J613,0)</f>
        <v>0</v>
      </c>
      <c r="BI613" s="239">
        <f>IF(N613="nulová",J613,0)</f>
        <v>0</v>
      </c>
      <c r="BJ613" s="18" t="s">
        <v>83</v>
      </c>
      <c r="BK613" s="239">
        <f>ROUND(I613*H613,2)</f>
        <v>0</v>
      </c>
      <c r="BL613" s="18" t="s">
        <v>324</v>
      </c>
      <c r="BM613" s="238" t="s">
        <v>3900</v>
      </c>
    </row>
    <row r="614" s="14" customFormat="1">
      <c r="A614" s="14"/>
      <c r="B614" s="251"/>
      <c r="C614" s="252"/>
      <c r="D614" s="242" t="s">
        <v>185</v>
      </c>
      <c r="E614" s="253" t="s">
        <v>1</v>
      </c>
      <c r="F614" s="254" t="s">
        <v>85</v>
      </c>
      <c r="G614" s="252"/>
      <c r="H614" s="255">
        <v>2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1" t="s">
        <v>185</v>
      </c>
      <c r="AU614" s="261" t="s">
        <v>177</v>
      </c>
      <c r="AV614" s="14" t="s">
        <v>85</v>
      </c>
      <c r="AW614" s="14" t="s">
        <v>34</v>
      </c>
      <c r="AX614" s="14" t="s">
        <v>83</v>
      </c>
      <c r="AY614" s="261" t="s">
        <v>176</v>
      </c>
    </row>
    <row r="615" s="2" customFormat="1" ht="37.8" customHeight="1">
      <c r="A615" s="39"/>
      <c r="B615" s="40"/>
      <c r="C615" s="227" t="s">
        <v>1717</v>
      </c>
      <c r="D615" s="227" t="s">
        <v>179</v>
      </c>
      <c r="E615" s="228" t="s">
        <v>3901</v>
      </c>
      <c r="F615" s="229" t="s">
        <v>3902</v>
      </c>
      <c r="G615" s="230" t="s">
        <v>182</v>
      </c>
      <c r="H615" s="231">
        <v>2</v>
      </c>
      <c r="I615" s="232"/>
      <c r="J615" s="233">
        <f>ROUND(I615*H615,2)</f>
        <v>0</v>
      </c>
      <c r="K615" s="229" t="s">
        <v>225</v>
      </c>
      <c r="L615" s="45"/>
      <c r="M615" s="234" t="s">
        <v>1</v>
      </c>
      <c r="N615" s="235" t="s">
        <v>41</v>
      </c>
      <c r="O615" s="92"/>
      <c r="P615" s="236">
        <f>O615*H615</f>
        <v>0</v>
      </c>
      <c r="Q615" s="236">
        <v>0</v>
      </c>
      <c r="R615" s="236">
        <f>Q615*H615</f>
        <v>0</v>
      </c>
      <c r="S615" s="236">
        <v>0</v>
      </c>
      <c r="T615" s="237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8" t="s">
        <v>324</v>
      </c>
      <c r="AT615" s="238" t="s">
        <v>179</v>
      </c>
      <c r="AU615" s="238" t="s">
        <v>177</v>
      </c>
      <c r="AY615" s="18" t="s">
        <v>176</v>
      </c>
      <c r="BE615" s="239">
        <f>IF(N615="základní",J615,0)</f>
        <v>0</v>
      </c>
      <c r="BF615" s="239">
        <f>IF(N615="snížená",J615,0)</f>
        <v>0</v>
      </c>
      <c r="BG615" s="239">
        <f>IF(N615="zákl. přenesená",J615,0)</f>
        <v>0</v>
      </c>
      <c r="BH615" s="239">
        <f>IF(N615="sníž. přenesená",J615,0)</f>
        <v>0</v>
      </c>
      <c r="BI615" s="239">
        <f>IF(N615="nulová",J615,0)</f>
        <v>0</v>
      </c>
      <c r="BJ615" s="18" t="s">
        <v>83</v>
      </c>
      <c r="BK615" s="239">
        <f>ROUND(I615*H615,2)</f>
        <v>0</v>
      </c>
      <c r="BL615" s="18" t="s">
        <v>324</v>
      </c>
      <c r="BM615" s="238" t="s">
        <v>3903</v>
      </c>
    </row>
    <row r="616" s="2" customFormat="1">
      <c r="A616" s="39"/>
      <c r="B616" s="40"/>
      <c r="C616" s="41"/>
      <c r="D616" s="262" t="s">
        <v>194</v>
      </c>
      <c r="E616" s="41"/>
      <c r="F616" s="263" t="s">
        <v>3904</v>
      </c>
      <c r="G616" s="41"/>
      <c r="H616" s="41"/>
      <c r="I616" s="264"/>
      <c r="J616" s="41"/>
      <c r="K616" s="41"/>
      <c r="L616" s="45"/>
      <c r="M616" s="265"/>
      <c r="N616" s="266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194</v>
      </c>
      <c r="AU616" s="18" t="s">
        <v>177</v>
      </c>
    </row>
    <row r="617" s="2" customFormat="1" ht="24.15" customHeight="1">
      <c r="A617" s="39"/>
      <c r="B617" s="40"/>
      <c r="C617" s="289" t="s">
        <v>1721</v>
      </c>
      <c r="D617" s="289" t="s">
        <v>547</v>
      </c>
      <c r="E617" s="290" t="s">
        <v>3905</v>
      </c>
      <c r="F617" s="291" t="s">
        <v>3906</v>
      </c>
      <c r="G617" s="292" t="s">
        <v>1528</v>
      </c>
      <c r="H617" s="293">
        <v>14</v>
      </c>
      <c r="I617" s="294"/>
      <c r="J617" s="295">
        <f>ROUND(I617*H617,2)</f>
        <v>0</v>
      </c>
      <c r="K617" s="291" t="s">
        <v>1</v>
      </c>
      <c r="L617" s="296"/>
      <c r="M617" s="297" t="s">
        <v>1</v>
      </c>
      <c r="N617" s="298" t="s">
        <v>41</v>
      </c>
      <c r="O617" s="92"/>
      <c r="P617" s="236">
        <f>O617*H617</f>
        <v>0</v>
      </c>
      <c r="Q617" s="236">
        <v>0</v>
      </c>
      <c r="R617" s="236">
        <f>Q617*H617</f>
        <v>0</v>
      </c>
      <c r="S617" s="236">
        <v>0</v>
      </c>
      <c r="T617" s="237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8" t="s">
        <v>1131</v>
      </c>
      <c r="AT617" s="238" t="s">
        <v>547</v>
      </c>
      <c r="AU617" s="238" t="s">
        <v>177</v>
      </c>
      <c r="AY617" s="18" t="s">
        <v>176</v>
      </c>
      <c r="BE617" s="239">
        <f>IF(N617="základní",J617,0)</f>
        <v>0</v>
      </c>
      <c r="BF617" s="239">
        <f>IF(N617="snížená",J617,0)</f>
        <v>0</v>
      </c>
      <c r="BG617" s="239">
        <f>IF(N617="zákl. přenesená",J617,0)</f>
        <v>0</v>
      </c>
      <c r="BH617" s="239">
        <f>IF(N617="sníž. přenesená",J617,0)</f>
        <v>0</v>
      </c>
      <c r="BI617" s="239">
        <f>IF(N617="nulová",J617,0)</f>
        <v>0</v>
      </c>
      <c r="BJ617" s="18" t="s">
        <v>83</v>
      </c>
      <c r="BK617" s="239">
        <f>ROUND(I617*H617,2)</f>
        <v>0</v>
      </c>
      <c r="BL617" s="18" t="s">
        <v>1131</v>
      </c>
      <c r="BM617" s="238" t="s">
        <v>3907</v>
      </c>
    </row>
    <row r="618" s="14" customFormat="1">
      <c r="A618" s="14"/>
      <c r="B618" s="251"/>
      <c r="C618" s="252"/>
      <c r="D618" s="242" t="s">
        <v>185</v>
      </c>
      <c r="E618" s="253" t="s">
        <v>1</v>
      </c>
      <c r="F618" s="254" t="s">
        <v>313</v>
      </c>
      <c r="G618" s="252"/>
      <c r="H618" s="255">
        <v>14</v>
      </c>
      <c r="I618" s="256"/>
      <c r="J618" s="252"/>
      <c r="K618" s="252"/>
      <c r="L618" s="257"/>
      <c r="M618" s="258"/>
      <c r="N618" s="259"/>
      <c r="O618" s="259"/>
      <c r="P618" s="259"/>
      <c r="Q618" s="259"/>
      <c r="R618" s="259"/>
      <c r="S618" s="259"/>
      <c r="T618" s="26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1" t="s">
        <v>185</v>
      </c>
      <c r="AU618" s="261" t="s">
        <v>177</v>
      </c>
      <c r="AV618" s="14" t="s">
        <v>85</v>
      </c>
      <c r="AW618" s="14" t="s">
        <v>34</v>
      </c>
      <c r="AX618" s="14" t="s">
        <v>83</v>
      </c>
      <c r="AY618" s="261" t="s">
        <v>176</v>
      </c>
    </row>
    <row r="619" s="2" customFormat="1" ht="24.15" customHeight="1">
      <c r="A619" s="39"/>
      <c r="B619" s="40"/>
      <c r="C619" s="289" t="s">
        <v>1725</v>
      </c>
      <c r="D619" s="289" t="s">
        <v>547</v>
      </c>
      <c r="E619" s="290" t="s">
        <v>3908</v>
      </c>
      <c r="F619" s="291" t="s">
        <v>3909</v>
      </c>
      <c r="G619" s="292" t="s">
        <v>1528</v>
      </c>
      <c r="H619" s="293">
        <v>2</v>
      </c>
      <c r="I619" s="294"/>
      <c r="J619" s="295">
        <f>ROUND(I619*H619,2)</f>
        <v>0</v>
      </c>
      <c r="K619" s="291" t="s">
        <v>1</v>
      </c>
      <c r="L619" s="296"/>
      <c r="M619" s="297" t="s">
        <v>1</v>
      </c>
      <c r="N619" s="298" t="s">
        <v>41</v>
      </c>
      <c r="O619" s="92"/>
      <c r="P619" s="236">
        <f>O619*H619</f>
        <v>0</v>
      </c>
      <c r="Q619" s="236">
        <v>0</v>
      </c>
      <c r="R619" s="236">
        <f>Q619*H619</f>
        <v>0</v>
      </c>
      <c r="S619" s="236">
        <v>0</v>
      </c>
      <c r="T619" s="237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8" t="s">
        <v>1131</v>
      </c>
      <c r="AT619" s="238" t="s">
        <v>547</v>
      </c>
      <c r="AU619" s="238" t="s">
        <v>177</v>
      </c>
      <c r="AY619" s="18" t="s">
        <v>176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8" t="s">
        <v>83</v>
      </c>
      <c r="BK619" s="239">
        <f>ROUND(I619*H619,2)</f>
        <v>0</v>
      </c>
      <c r="BL619" s="18" t="s">
        <v>1131</v>
      </c>
      <c r="BM619" s="238" t="s">
        <v>3910</v>
      </c>
    </row>
    <row r="620" s="14" customFormat="1">
      <c r="A620" s="14"/>
      <c r="B620" s="251"/>
      <c r="C620" s="252"/>
      <c r="D620" s="242" t="s">
        <v>185</v>
      </c>
      <c r="E620" s="253" t="s">
        <v>1</v>
      </c>
      <c r="F620" s="254" t="s">
        <v>85</v>
      </c>
      <c r="G620" s="252"/>
      <c r="H620" s="255">
        <v>2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1" t="s">
        <v>185</v>
      </c>
      <c r="AU620" s="261" t="s">
        <v>177</v>
      </c>
      <c r="AV620" s="14" t="s">
        <v>85</v>
      </c>
      <c r="AW620" s="14" t="s">
        <v>34</v>
      </c>
      <c r="AX620" s="14" t="s">
        <v>83</v>
      </c>
      <c r="AY620" s="261" t="s">
        <v>176</v>
      </c>
    </row>
    <row r="621" s="2" customFormat="1" ht="24.15" customHeight="1">
      <c r="A621" s="39"/>
      <c r="B621" s="40"/>
      <c r="C621" s="227" t="s">
        <v>1729</v>
      </c>
      <c r="D621" s="227" t="s">
        <v>179</v>
      </c>
      <c r="E621" s="228" t="s">
        <v>3911</v>
      </c>
      <c r="F621" s="229" t="s">
        <v>3912</v>
      </c>
      <c r="G621" s="230" t="s">
        <v>182</v>
      </c>
      <c r="H621" s="231">
        <v>16</v>
      </c>
      <c r="I621" s="232"/>
      <c r="J621" s="233">
        <f>ROUND(I621*H621,2)</f>
        <v>0</v>
      </c>
      <c r="K621" s="229" t="s">
        <v>225</v>
      </c>
      <c r="L621" s="45"/>
      <c r="M621" s="234" t="s">
        <v>1</v>
      </c>
      <c r="N621" s="235" t="s">
        <v>41</v>
      </c>
      <c r="O621" s="92"/>
      <c r="P621" s="236">
        <f>O621*H621</f>
        <v>0</v>
      </c>
      <c r="Q621" s="236">
        <v>0</v>
      </c>
      <c r="R621" s="236">
        <f>Q621*H621</f>
        <v>0</v>
      </c>
      <c r="S621" s="236">
        <v>0</v>
      </c>
      <c r="T621" s="23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8" t="s">
        <v>324</v>
      </c>
      <c r="AT621" s="238" t="s">
        <v>179</v>
      </c>
      <c r="AU621" s="238" t="s">
        <v>177</v>
      </c>
      <c r="AY621" s="18" t="s">
        <v>176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8" t="s">
        <v>83</v>
      </c>
      <c r="BK621" s="239">
        <f>ROUND(I621*H621,2)</f>
        <v>0</v>
      </c>
      <c r="BL621" s="18" t="s">
        <v>324</v>
      </c>
      <c r="BM621" s="238" t="s">
        <v>3913</v>
      </c>
    </row>
    <row r="622" s="2" customFormat="1">
      <c r="A622" s="39"/>
      <c r="B622" s="40"/>
      <c r="C622" s="41"/>
      <c r="D622" s="262" t="s">
        <v>194</v>
      </c>
      <c r="E622" s="41"/>
      <c r="F622" s="263" t="s">
        <v>3914</v>
      </c>
      <c r="G622" s="41"/>
      <c r="H622" s="41"/>
      <c r="I622" s="264"/>
      <c r="J622" s="41"/>
      <c r="K622" s="41"/>
      <c r="L622" s="45"/>
      <c r="M622" s="265"/>
      <c r="N622" s="266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194</v>
      </c>
      <c r="AU622" s="18" t="s">
        <v>177</v>
      </c>
    </row>
    <row r="623" s="2" customFormat="1" ht="24.15" customHeight="1">
      <c r="A623" s="39"/>
      <c r="B623" s="40"/>
      <c r="C623" s="289" t="s">
        <v>1733</v>
      </c>
      <c r="D623" s="289" t="s">
        <v>547</v>
      </c>
      <c r="E623" s="290" t="s">
        <v>3915</v>
      </c>
      <c r="F623" s="291" t="s">
        <v>3916</v>
      </c>
      <c r="G623" s="292" t="s">
        <v>1528</v>
      </c>
      <c r="H623" s="293">
        <v>2</v>
      </c>
      <c r="I623" s="294"/>
      <c r="J623" s="295">
        <f>ROUND(I623*H623,2)</f>
        <v>0</v>
      </c>
      <c r="K623" s="291" t="s">
        <v>1</v>
      </c>
      <c r="L623" s="296"/>
      <c r="M623" s="297" t="s">
        <v>1</v>
      </c>
      <c r="N623" s="298" t="s">
        <v>41</v>
      </c>
      <c r="O623" s="92"/>
      <c r="P623" s="236">
        <f>O623*H623</f>
        <v>0</v>
      </c>
      <c r="Q623" s="236">
        <v>0</v>
      </c>
      <c r="R623" s="236">
        <f>Q623*H623</f>
        <v>0</v>
      </c>
      <c r="S623" s="236">
        <v>0</v>
      </c>
      <c r="T623" s="237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8" t="s">
        <v>1131</v>
      </c>
      <c r="AT623" s="238" t="s">
        <v>547</v>
      </c>
      <c r="AU623" s="238" t="s">
        <v>177</v>
      </c>
      <c r="AY623" s="18" t="s">
        <v>176</v>
      </c>
      <c r="BE623" s="239">
        <f>IF(N623="základní",J623,0)</f>
        <v>0</v>
      </c>
      <c r="BF623" s="239">
        <f>IF(N623="snížená",J623,0)</f>
        <v>0</v>
      </c>
      <c r="BG623" s="239">
        <f>IF(N623="zákl. přenesená",J623,0)</f>
        <v>0</v>
      </c>
      <c r="BH623" s="239">
        <f>IF(N623="sníž. přenesená",J623,0)</f>
        <v>0</v>
      </c>
      <c r="BI623" s="239">
        <f>IF(N623="nulová",J623,0)</f>
        <v>0</v>
      </c>
      <c r="BJ623" s="18" t="s">
        <v>83</v>
      </c>
      <c r="BK623" s="239">
        <f>ROUND(I623*H623,2)</f>
        <v>0</v>
      </c>
      <c r="BL623" s="18" t="s">
        <v>1131</v>
      </c>
      <c r="BM623" s="238" t="s">
        <v>3917</v>
      </c>
    </row>
    <row r="624" s="14" customFormat="1">
      <c r="A624" s="14"/>
      <c r="B624" s="251"/>
      <c r="C624" s="252"/>
      <c r="D624" s="242" t="s">
        <v>185</v>
      </c>
      <c r="E624" s="253" t="s">
        <v>1</v>
      </c>
      <c r="F624" s="254" t="s">
        <v>85</v>
      </c>
      <c r="G624" s="252"/>
      <c r="H624" s="255">
        <v>2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1" t="s">
        <v>185</v>
      </c>
      <c r="AU624" s="261" t="s">
        <v>177</v>
      </c>
      <c r="AV624" s="14" t="s">
        <v>85</v>
      </c>
      <c r="AW624" s="14" t="s">
        <v>34</v>
      </c>
      <c r="AX624" s="14" t="s">
        <v>83</v>
      </c>
      <c r="AY624" s="261" t="s">
        <v>176</v>
      </c>
    </row>
    <row r="625" s="2" customFormat="1" ht="33" customHeight="1">
      <c r="A625" s="39"/>
      <c r="B625" s="40"/>
      <c r="C625" s="227" t="s">
        <v>1737</v>
      </c>
      <c r="D625" s="227" t="s">
        <v>179</v>
      </c>
      <c r="E625" s="228" t="s">
        <v>3918</v>
      </c>
      <c r="F625" s="229" t="s">
        <v>3919</v>
      </c>
      <c r="G625" s="230" t="s">
        <v>182</v>
      </c>
      <c r="H625" s="231">
        <v>2</v>
      </c>
      <c r="I625" s="232"/>
      <c r="J625" s="233">
        <f>ROUND(I625*H625,2)</f>
        <v>0</v>
      </c>
      <c r="K625" s="229" t="s">
        <v>225</v>
      </c>
      <c r="L625" s="45"/>
      <c r="M625" s="234" t="s">
        <v>1</v>
      </c>
      <c r="N625" s="235" t="s">
        <v>41</v>
      </c>
      <c r="O625" s="92"/>
      <c r="P625" s="236">
        <f>O625*H625</f>
        <v>0</v>
      </c>
      <c r="Q625" s="236">
        <v>0</v>
      </c>
      <c r="R625" s="236">
        <f>Q625*H625</f>
        <v>0</v>
      </c>
      <c r="S625" s="236">
        <v>0</v>
      </c>
      <c r="T625" s="23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8" t="s">
        <v>324</v>
      </c>
      <c r="AT625" s="238" t="s">
        <v>179</v>
      </c>
      <c r="AU625" s="238" t="s">
        <v>177</v>
      </c>
      <c r="AY625" s="18" t="s">
        <v>176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8" t="s">
        <v>83</v>
      </c>
      <c r="BK625" s="239">
        <f>ROUND(I625*H625,2)</f>
        <v>0</v>
      </c>
      <c r="BL625" s="18" t="s">
        <v>324</v>
      </c>
      <c r="BM625" s="238" t="s">
        <v>3920</v>
      </c>
    </row>
    <row r="626" s="2" customFormat="1">
      <c r="A626" s="39"/>
      <c r="B626" s="40"/>
      <c r="C626" s="41"/>
      <c r="D626" s="262" t="s">
        <v>194</v>
      </c>
      <c r="E626" s="41"/>
      <c r="F626" s="263" t="s">
        <v>3921</v>
      </c>
      <c r="G626" s="41"/>
      <c r="H626" s="41"/>
      <c r="I626" s="264"/>
      <c r="J626" s="41"/>
      <c r="K626" s="41"/>
      <c r="L626" s="45"/>
      <c r="M626" s="265"/>
      <c r="N626" s="266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194</v>
      </c>
      <c r="AU626" s="18" t="s">
        <v>177</v>
      </c>
    </row>
    <row r="627" s="2" customFormat="1" ht="24.15" customHeight="1">
      <c r="A627" s="39"/>
      <c r="B627" s="40"/>
      <c r="C627" s="227" t="s">
        <v>1741</v>
      </c>
      <c r="D627" s="227" t="s">
        <v>179</v>
      </c>
      <c r="E627" s="228" t="s">
        <v>3922</v>
      </c>
      <c r="F627" s="229" t="s">
        <v>3923</v>
      </c>
      <c r="G627" s="230" t="s">
        <v>252</v>
      </c>
      <c r="H627" s="231">
        <v>1</v>
      </c>
      <c r="I627" s="232"/>
      <c r="J627" s="233">
        <f>ROUND(I627*H627,2)</f>
        <v>0</v>
      </c>
      <c r="K627" s="229" t="s">
        <v>225</v>
      </c>
      <c r="L627" s="45"/>
      <c r="M627" s="234" t="s">
        <v>1</v>
      </c>
      <c r="N627" s="235" t="s">
        <v>41</v>
      </c>
      <c r="O627" s="92"/>
      <c r="P627" s="236">
        <f>O627*H627</f>
        <v>0</v>
      </c>
      <c r="Q627" s="236">
        <v>0</v>
      </c>
      <c r="R627" s="236">
        <f>Q627*H627</f>
        <v>0</v>
      </c>
      <c r="S627" s="236">
        <v>0</v>
      </c>
      <c r="T627" s="237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8" t="s">
        <v>324</v>
      </c>
      <c r="AT627" s="238" t="s">
        <v>179</v>
      </c>
      <c r="AU627" s="238" t="s">
        <v>177</v>
      </c>
      <c r="AY627" s="18" t="s">
        <v>176</v>
      </c>
      <c r="BE627" s="239">
        <f>IF(N627="základní",J627,0)</f>
        <v>0</v>
      </c>
      <c r="BF627" s="239">
        <f>IF(N627="snížená",J627,0)</f>
        <v>0</v>
      </c>
      <c r="BG627" s="239">
        <f>IF(N627="zákl. přenesená",J627,0)</f>
        <v>0</v>
      </c>
      <c r="BH627" s="239">
        <f>IF(N627="sníž. přenesená",J627,0)</f>
        <v>0</v>
      </c>
      <c r="BI627" s="239">
        <f>IF(N627="nulová",J627,0)</f>
        <v>0</v>
      </c>
      <c r="BJ627" s="18" t="s">
        <v>83</v>
      </c>
      <c r="BK627" s="239">
        <f>ROUND(I627*H627,2)</f>
        <v>0</v>
      </c>
      <c r="BL627" s="18" t="s">
        <v>324</v>
      </c>
      <c r="BM627" s="238" t="s">
        <v>3924</v>
      </c>
    </row>
    <row r="628" s="2" customFormat="1">
      <c r="A628" s="39"/>
      <c r="B628" s="40"/>
      <c r="C628" s="41"/>
      <c r="D628" s="262" t="s">
        <v>194</v>
      </c>
      <c r="E628" s="41"/>
      <c r="F628" s="263" t="s">
        <v>3925</v>
      </c>
      <c r="G628" s="41"/>
      <c r="H628" s="41"/>
      <c r="I628" s="264"/>
      <c r="J628" s="41"/>
      <c r="K628" s="41"/>
      <c r="L628" s="45"/>
      <c r="M628" s="265"/>
      <c r="N628" s="266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194</v>
      </c>
      <c r="AU628" s="18" t="s">
        <v>177</v>
      </c>
    </row>
    <row r="629" s="14" customFormat="1">
      <c r="A629" s="14"/>
      <c r="B629" s="251"/>
      <c r="C629" s="252"/>
      <c r="D629" s="242" t="s">
        <v>185</v>
      </c>
      <c r="E629" s="253" t="s">
        <v>1</v>
      </c>
      <c r="F629" s="254" t="s">
        <v>83</v>
      </c>
      <c r="G629" s="252"/>
      <c r="H629" s="255">
        <v>1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1" t="s">
        <v>185</v>
      </c>
      <c r="AU629" s="261" t="s">
        <v>177</v>
      </c>
      <c r="AV629" s="14" t="s">
        <v>85</v>
      </c>
      <c r="AW629" s="14" t="s">
        <v>34</v>
      </c>
      <c r="AX629" s="14" t="s">
        <v>83</v>
      </c>
      <c r="AY629" s="261" t="s">
        <v>176</v>
      </c>
    </row>
    <row r="630" s="2" customFormat="1" ht="24.15" customHeight="1">
      <c r="A630" s="39"/>
      <c r="B630" s="40"/>
      <c r="C630" s="227" t="s">
        <v>1747</v>
      </c>
      <c r="D630" s="227" t="s">
        <v>179</v>
      </c>
      <c r="E630" s="228" t="s">
        <v>3599</v>
      </c>
      <c r="F630" s="229" t="s">
        <v>3600</v>
      </c>
      <c r="G630" s="230" t="s">
        <v>252</v>
      </c>
      <c r="H630" s="231">
        <v>1</v>
      </c>
      <c r="I630" s="232"/>
      <c r="J630" s="233">
        <f>ROUND(I630*H630,2)</f>
        <v>0</v>
      </c>
      <c r="K630" s="229" t="s">
        <v>225</v>
      </c>
      <c r="L630" s="45"/>
      <c r="M630" s="234" t="s">
        <v>1</v>
      </c>
      <c r="N630" s="235" t="s">
        <v>41</v>
      </c>
      <c r="O630" s="92"/>
      <c r="P630" s="236">
        <f>O630*H630</f>
        <v>0</v>
      </c>
      <c r="Q630" s="236">
        <v>0</v>
      </c>
      <c r="R630" s="236">
        <f>Q630*H630</f>
        <v>0</v>
      </c>
      <c r="S630" s="236">
        <v>0</v>
      </c>
      <c r="T630" s="237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8" t="s">
        <v>324</v>
      </c>
      <c r="AT630" s="238" t="s">
        <v>179</v>
      </c>
      <c r="AU630" s="238" t="s">
        <v>177</v>
      </c>
      <c r="AY630" s="18" t="s">
        <v>176</v>
      </c>
      <c r="BE630" s="239">
        <f>IF(N630="základní",J630,0)</f>
        <v>0</v>
      </c>
      <c r="BF630" s="239">
        <f>IF(N630="snížená",J630,0)</f>
        <v>0</v>
      </c>
      <c r="BG630" s="239">
        <f>IF(N630="zákl. přenesená",J630,0)</f>
        <v>0</v>
      </c>
      <c r="BH630" s="239">
        <f>IF(N630="sníž. přenesená",J630,0)</f>
        <v>0</v>
      </c>
      <c r="BI630" s="239">
        <f>IF(N630="nulová",J630,0)</f>
        <v>0</v>
      </c>
      <c r="BJ630" s="18" t="s">
        <v>83</v>
      </c>
      <c r="BK630" s="239">
        <f>ROUND(I630*H630,2)</f>
        <v>0</v>
      </c>
      <c r="BL630" s="18" t="s">
        <v>324</v>
      </c>
      <c r="BM630" s="238" t="s">
        <v>3926</v>
      </c>
    </row>
    <row r="631" s="2" customFormat="1">
      <c r="A631" s="39"/>
      <c r="B631" s="40"/>
      <c r="C631" s="41"/>
      <c r="D631" s="262" t="s">
        <v>194</v>
      </c>
      <c r="E631" s="41"/>
      <c r="F631" s="263" t="s">
        <v>3602</v>
      </c>
      <c r="G631" s="41"/>
      <c r="H631" s="41"/>
      <c r="I631" s="264"/>
      <c r="J631" s="41"/>
      <c r="K631" s="41"/>
      <c r="L631" s="45"/>
      <c r="M631" s="265"/>
      <c r="N631" s="266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194</v>
      </c>
      <c r="AU631" s="18" t="s">
        <v>177</v>
      </c>
    </row>
    <row r="632" s="2" customFormat="1" ht="33" customHeight="1">
      <c r="A632" s="39"/>
      <c r="B632" s="40"/>
      <c r="C632" s="227" t="s">
        <v>1751</v>
      </c>
      <c r="D632" s="227" t="s">
        <v>179</v>
      </c>
      <c r="E632" s="228" t="s">
        <v>3927</v>
      </c>
      <c r="F632" s="229" t="s">
        <v>3928</v>
      </c>
      <c r="G632" s="230" t="s">
        <v>182</v>
      </c>
      <c r="H632" s="231">
        <v>1</v>
      </c>
      <c r="I632" s="232"/>
      <c r="J632" s="233">
        <f>ROUND(I632*H632,2)</f>
        <v>0</v>
      </c>
      <c r="K632" s="229" t="s">
        <v>225</v>
      </c>
      <c r="L632" s="45"/>
      <c r="M632" s="234" t="s">
        <v>1</v>
      </c>
      <c r="N632" s="235" t="s">
        <v>41</v>
      </c>
      <c r="O632" s="92"/>
      <c r="P632" s="236">
        <f>O632*H632</f>
        <v>0</v>
      </c>
      <c r="Q632" s="236">
        <v>0</v>
      </c>
      <c r="R632" s="236">
        <f>Q632*H632</f>
        <v>0</v>
      </c>
      <c r="S632" s="236">
        <v>0</v>
      </c>
      <c r="T632" s="237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8" t="s">
        <v>324</v>
      </c>
      <c r="AT632" s="238" t="s">
        <v>179</v>
      </c>
      <c r="AU632" s="238" t="s">
        <v>177</v>
      </c>
      <c r="AY632" s="18" t="s">
        <v>176</v>
      </c>
      <c r="BE632" s="239">
        <f>IF(N632="základní",J632,0)</f>
        <v>0</v>
      </c>
      <c r="BF632" s="239">
        <f>IF(N632="snížená",J632,0)</f>
        <v>0</v>
      </c>
      <c r="BG632" s="239">
        <f>IF(N632="zákl. přenesená",J632,0)</f>
        <v>0</v>
      </c>
      <c r="BH632" s="239">
        <f>IF(N632="sníž. přenesená",J632,0)</f>
        <v>0</v>
      </c>
      <c r="BI632" s="239">
        <f>IF(N632="nulová",J632,0)</f>
        <v>0</v>
      </c>
      <c r="BJ632" s="18" t="s">
        <v>83</v>
      </c>
      <c r="BK632" s="239">
        <f>ROUND(I632*H632,2)</f>
        <v>0</v>
      </c>
      <c r="BL632" s="18" t="s">
        <v>324</v>
      </c>
      <c r="BM632" s="238" t="s">
        <v>3929</v>
      </c>
    </row>
    <row r="633" s="2" customFormat="1">
      <c r="A633" s="39"/>
      <c r="B633" s="40"/>
      <c r="C633" s="41"/>
      <c r="D633" s="262" t="s">
        <v>194</v>
      </c>
      <c r="E633" s="41"/>
      <c r="F633" s="263" t="s">
        <v>3930</v>
      </c>
      <c r="G633" s="41"/>
      <c r="H633" s="41"/>
      <c r="I633" s="264"/>
      <c r="J633" s="41"/>
      <c r="K633" s="41"/>
      <c r="L633" s="45"/>
      <c r="M633" s="265"/>
      <c r="N633" s="266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194</v>
      </c>
      <c r="AU633" s="18" t="s">
        <v>177</v>
      </c>
    </row>
    <row r="634" s="12" customFormat="1" ht="20.88" customHeight="1">
      <c r="A634" s="12"/>
      <c r="B634" s="211"/>
      <c r="C634" s="212"/>
      <c r="D634" s="213" t="s">
        <v>75</v>
      </c>
      <c r="E634" s="225" t="s">
        <v>3931</v>
      </c>
      <c r="F634" s="225" t="s">
        <v>3932</v>
      </c>
      <c r="G634" s="212"/>
      <c r="H634" s="212"/>
      <c r="I634" s="215"/>
      <c r="J634" s="226">
        <f>BK634</f>
        <v>0</v>
      </c>
      <c r="K634" s="212"/>
      <c r="L634" s="217"/>
      <c r="M634" s="218"/>
      <c r="N634" s="219"/>
      <c r="O634" s="219"/>
      <c r="P634" s="220">
        <f>SUM(P635:P676)</f>
        <v>0</v>
      </c>
      <c r="Q634" s="219"/>
      <c r="R634" s="220">
        <f>SUM(R635:R676)</f>
        <v>0.017999999999999999</v>
      </c>
      <c r="S634" s="219"/>
      <c r="T634" s="221">
        <f>SUM(T635:T676)</f>
        <v>1.10019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2" t="s">
        <v>183</v>
      </c>
      <c r="AT634" s="223" t="s">
        <v>75</v>
      </c>
      <c r="AU634" s="223" t="s">
        <v>85</v>
      </c>
      <c r="AY634" s="222" t="s">
        <v>176</v>
      </c>
      <c r="BK634" s="224">
        <f>SUM(BK635:BK676)</f>
        <v>0</v>
      </c>
    </row>
    <row r="635" s="2" customFormat="1" ht="24.15" customHeight="1">
      <c r="A635" s="39"/>
      <c r="B635" s="40"/>
      <c r="C635" s="227" t="s">
        <v>1755</v>
      </c>
      <c r="D635" s="227" t="s">
        <v>179</v>
      </c>
      <c r="E635" s="228" t="s">
        <v>3933</v>
      </c>
      <c r="F635" s="229" t="s">
        <v>3934</v>
      </c>
      <c r="G635" s="230" t="s">
        <v>182</v>
      </c>
      <c r="H635" s="231">
        <v>10</v>
      </c>
      <c r="I635" s="232"/>
      <c r="J635" s="233">
        <f>ROUND(I635*H635,2)</f>
        <v>0</v>
      </c>
      <c r="K635" s="229" t="s">
        <v>225</v>
      </c>
      <c r="L635" s="45"/>
      <c r="M635" s="234" t="s">
        <v>1</v>
      </c>
      <c r="N635" s="235" t="s">
        <v>41</v>
      </c>
      <c r="O635" s="92"/>
      <c r="P635" s="236">
        <f>O635*H635</f>
        <v>0</v>
      </c>
      <c r="Q635" s="236">
        <v>0</v>
      </c>
      <c r="R635" s="236">
        <f>Q635*H635</f>
        <v>0</v>
      </c>
      <c r="S635" s="236">
        <v>0.0040000000000000001</v>
      </c>
      <c r="T635" s="237">
        <f>S635*H635</f>
        <v>0.040000000000000001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8" t="s">
        <v>567</v>
      </c>
      <c r="AT635" s="238" t="s">
        <v>179</v>
      </c>
      <c r="AU635" s="238" t="s">
        <v>177</v>
      </c>
      <c r="AY635" s="18" t="s">
        <v>176</v>
      </c>
      <c r="BE635" s="239">
        <f>IF(N635="základní",J635,0)</f>
        <v>0</v>
      </c>
      <c r="BF635" s="239">
        <f>IF(N635="snížená",J635,0)</f>
        <v>0</v>
      </c>
      <c r="BG635" s="239">
        <f>IF(N635="zákl. přenesená",J635,0)</f>
        <v>0</v>
      </c>
      <c r="BH635" s="239">
        <f>IF(N635="sníž. přenesená",J635,0)</f>
        <v>0</v>
      </c>
      <c r="BI635" s="239">
        <f>IF(N635="nulová",J635,0)</f>
        <v>0</v>
      </c>
      <c r="BJ635" s="18" t="s">
        <v>83</v>
      </c>
      <c r="BK635" s="239">
        <f>ROUND(I635*H635,2)</f>
        <v>0</v>
      </c>
      <c r="BL635" s="18" t="s">
        <v>567</v>
      </c>
      <c r="BM635" s="238" t="s">
        <v>3935</v>
      </c>
    </row>
    <row r="636" s="2" customFormat="1">
      <c r="A636" s="39"/>
      <c r="B636" s="40"/>
      <c r="C636" s="41"/>
      <c r="D636" s="262" t="s">
        <v>194</v>
      </c>
      <c r="E636" s="41"/>
      <c r="F636" s="263" t="s">
        <v>3936</v>
      </c>
      <c r="G636" s="41"/>
      <c r="H636" s="41"/>
      <c r="I636" s="264"/>
      <c r="J636" s="41"/>
      <c r="K636" s="41"/>
      <c r="L636" s="45"/>
      <c r="M636" s="265"/>
      <c r="N636" s="266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194</v>
      </c>
      <c r="AU636" s="18" t="s">
        <v>177</v>
      </c>
    </row>
    <row r="637" s="14" customFormat="1">
      <c r="A637" s="14"/>
      <c r="B637" s="251"/>
      <c r="C637" s="252"/>
      <c r="D637" s="242" t="s">
        <v>185</v>
      </c>
      <c r="E637" s="253" t="s">
        <v>1</v>
      </c>
      <c r="F637" s="254" t="s">
        <v>259</v>
      </c>
      <c r="G637" s="252"/>
      <c r="H637" s="255">
        <v>10</v>
      </c>
      <c r="I637" s="256"/>
      <c r="J637" s="252"/>
      <c r="K637" s="252"/>
      <c r="L637" s="257"/>
      <c r="M637" s="258"/>
      <c r="N637" s="259"/>
      <c r="O637" s="259"/>
      <c r="P637" s="259"/>
      <c r="Q637" s="259"/>
      <c r="R637" s="259"/>
      <c r="S637" s="259"/>
      <c r="T637" s="26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1" t="s">
        <v>185</v>
      </c>
      <c r="AU637" s="261" t="s">
        <v>177</v>
      </c>
      <c r="AV637" s="14" t="s">
        <v>85</v>
      </c>
      <c r="AW637" s="14" t="s">
        <v>34</v>
      </c>
      <c r="AX637" s="14" t="s">
        <v>83</v>
      </c>
      <c r="AY637" s="261" t="s">
        <v>176</v>
      </c>
    </row>
    <row r="638" s="2" customFormat="1" ht="33" customHeight="1">
      <c r="A638" s="39"/>
      <c r="B638" s="40"/>
      <c r="C638" s="227" t="s">
        <v>1759</v>
      </c>
      <c r="D638" s="227" t="s">
        <v>179</v>
      </c>
      <c r="E638" s="228" t="s">
        <v>3937</v>
      </c>
      <c r="F638" s="229" t="s">
        <v>3938</v>
      </c>
      <c r="G638" s="230" t="s">
        <v>182</v>
      </c>
      <c r="H638" s="231">
        <v>10</v>
      </c>
      <c r="I638" s="232"/>
      <c r="J638" s="233">
        <f>ROUND(I638*H638,2)</f>
        <v>0</v>
      </c>
      <c r="K638" s="229" t="s">
        <v>225</v>
      </c>
      <c r="L638" s="45"/>
      <c r="M638" s="234" t="s">
        <v>1</v>
      </c>
      <c r="N638" s="235" t="s">
        <v>41</v>
      </c>
      <c r="O638" s="92"/>
      <c r="P638" s="236">
        <f>O638*H638</f>
        <v>0</v>
      </c>
      <c r="Q638" s="236">
        <v>0</v>
      </c>
      <c r="R638" s="236">
        <f>Q638*H638</f>
        <v>0</v>
      </c>
      <c r="S638" s="236">
        <v>0.0080000000000000002</v>
      </c>
      <c r="T638" s="237">
        <f>S638*H638</f>
        <v>0.080000000000000002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8" t="s">
        <v>567</v>
      </c>
      <c r="AT638" s="238" t="s">
        <v>179</v>
      </c>
      <c r="AU638" s="238" t="s">
        <v>177</v>
      </c>
      <c r="AY638" s="18" t="s">
        <v>176</v>
      </c>
      <c r="BE638" s="239">
        <f>IF(N638="základní",J638,0)</f>
        <v>0</v>
      </c>
      <c r="BF638" s="239">
        <f>IF(N638="snížená",J638,0)</f>
        <v>0</v>
      </c>
      <c r="BG638" s="239">
        <f>IF(N638="zákl. přenesená",J638,0)</f>
        <v>0</v>
      </c>
      <c r="BH638" s="239">
        <f>IF(N638="sníž. přenesená",J638,0)</f>
        <v>0</v>
      </c>
      <c r="BI638" s="239">
        <f>IF(N638="nulová",J638,0)</f>
        <v>0</v>
      </c>
      <c r="BJ638" s="18" t="s">
        <v>83</v>
      </c>
      <c r="BK638" s="239">
        <f>ROUND(I638*H638,2)</f>
        <v>0</v>
      </c>
      <c r="BL638" s="18" t="s">
        <v>567</v>
      </c>
      <c r="BM638" s="238" t="s">
        <v>3939</v>
      </c>
    </row>
    <row r="639" s="2" customFormat="1">
      <c r="A639" s="39"/>
      <c r="B639" s="40"/>
      <c r="C639" s="41"/>
      <c r="D639" s="262" t="s">
        <v>194</v>
      </c>
      <c r="E639" s="41"/>
      <c r="F639" s="263" t="s">
        <v>3940</v>
      </c>
      <c r="G639" s="41"/>
      <c r="H639" s="41"/>
      <c r="I639" s="264"/>
      <c r="J639" s="41"/>
      <c r="K639" s="41"/>
      <c r="L639" s="45"/>
      <c r="M639" s="265"/>
      <c r="N639" s="266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194</v>
      </c>
      <c r="AU639" s="18" t="s">
        <v>177</v>
      </c>
    </row>
    <row r="640" s="14" customFormat="1">
      <c r="A640" s="14"/>
      <c r="B640" s="251"/>
      <c r="C640" s="252"/>
      <c r="D640" s="242" t="s">
        <v>185</v>
      </c>
      <c r="E640" s="253" t="s">
        <v>1</v>
      </c>
      <c r="F640" s="254" t="s">
        <v>259</v>
      </c>
      <c r="G640" s="252"/>
      <c r="H640" s="255">
        <v>10</v>
      </c>
      <c r="I640" s="256"/>
      <c r="J640" s="252"/>
      <c r="K640" s="252"/>
      <c r="L640" s="257"/>
      <c r="M640" s="258"/>
      <c r="N640" s="259"/>
      <c r="O640" s="259"/>
      <c r="P640" s="259"/>
      <c r="Q640" s="259"/>
      <c r="R640" s="259"/>
      <c r="S640" s="259"/>
      <c r="T640" s="26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1" t="s">
        <v>185</v>
      </c>
      <c r="AU640" s="261" t="s">
        <v>177</v>
      </c>
      <c r="AV640" s="14" t="s">
        <v>85</v>
      </c>
      <c r="AW640" s="14" t="s">
        <v>34</v>
      </c>
      <c r="AX640" s="14" t="s">
        <v>83</v>
      </c>
      <c r="AY640" s="261" t="s">
        <v>176</v>
      </c>
    </row>
    <row r="641" s="2" customFormat="1" ht="33" customHeight="1">
      <c r="A641" s="39"/>
      <c r="B641" s="40"/>
      <c r="C641" s="227" t="s">
        <v>1765</v>
      </c>
      <c r="D641" s="227" t="s">
        <v>179</v>
      </c>
      <c r="E641" s="228" t="s">
        <v>3941</v>
      </c>
      <c r="F641" s="229" t="s">
        <v>3942</v>
      </c>
      <c r="G641" s="230" t="s">
        <v>182</v>
      </c>
      <c r="H641" s="231">
        <v>10</v>
      </c>
      <c r="I641" s="232"/>
      <c r="J641" s="233">
        <f>ROUND(I641*H641,2)</f>
        <v>0</v>
      </c>
      <c r="K641" s="229" t="s">
        <v>225</v>
      </c>
      <c r="L641" s="45"/>
      <c r="M641" s="234" t="s">
        <v>1</v>
      </c>
      <c r="N641" s="235" t="s">
        <v>41</v>
      </c>
      <c r="O641" s="92"/>
      <c r="P641" s="236">
        <f>O641*H641</f>
        <v>0</v>
      </c>
      <c r="Q641" s="236">
        <v>0</v>
      </c>
      <c r="R641" s="236">
        <f>Q641*H641</f>
        <v>0</v>
      </c>
      <c r="S641" s="236">
        <v>0.025000000000000001</v>
      </c>
      <c r="T641" s="237">
        <f>S641*H641</f>
        <v>0.25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8" t="s">
        <v>567</v>
      </c>
      <c r="AT641" s="238" t="s">
        <v>179</v>
      </c>
      <c r="AU641" s="238" t="s">
        <v>177</v>
      </c>
      <c r="AY641" s="18" t="s">
        <v>176</v>
      </c>
      <c r="BE641" s="239">
        <f>IF(N641="základní",J641,0)</f>
        <v>0</v>
      </c>
      <c r="BF641" s="239">
        <f>IF(N641="snížená",J641,0)</f>
        <v>0</v>
      </c>
      <c r="BG641" s="239">
        <f>IF(N641="zákl. přenesená",J641,0)</f>
        <v>0</v>
      </c>
      <c r="BH641" s="239">
        <f>IF(N641="sníž. přenesená",J641,0)</f>
        <v>0</v>
      </c>
      <c r="BI641" s="239">
        <f>IF(N641="nulová",J641,0)</f>
        <v>0</v>
      </c>
      <c r="BJ641" s="18" t="s">
        <v>83</v>
      </c>
      <c r="BK641" s="239">
        <f>ROUND(I641*H641,2)</f>
        <v>0</v>
      </c>
      <c r="BL641" s="18" t="s">
        <v>567</v>
      </c>
      <c r="BM641" s="238" t="s">
        <v>3943</v>
      </c>
    </row>
    <row r="642" s="2" customFormat="1">
      <c r="A642" s="39"/>
      <c r="B642" s="40"/>
      <c r="C642" s="41"/>
      <c r="D642" s="262" t="s">
        <v>194</v>
      </c>
      <c r="E642" s="41"/>
      <c r="F642" s="263" t="s">
        <v>3944</v>
      </c>
      <c r="G642" s="41"/>
      <c r="H642" s="41"/>
      <c r="I642" s="264"/>
      <c r="J642" s="41"/>
      <c r="K642" s="41"/>
      <c r="L642" s="45"/>
      <c r="M642" s="265"/>
      <c r="N642" s="266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194</v>
      </c>
      <c r="AU642" s="18" t="s">
        <v>177</v>
      </c>
    </row>
    <row r="643" s="14" customFormat="1">
      <c r="A643" s="14"/>
      <c r="B643" s="251"/>
      <c r="C643" s="252"/>
      <c r="D643" s="242" t="s">
        <v>185</v>
      </c>
      <c r="E643" s="253" t="s">
        <v>1</v>
      </c>
      <c r="F643" s="254" t="s">
        <v>259</v>
      </c>
      <c r="G643" s="252"/>
      <c r="H643" s="255">
        <v>10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1" t="s">
        <v>185</v>
      </c>
      <c r="AU643" s="261" t="s">
        <v>177</v>
      </c>
      <c r="AV643" s="14" t="s">
        <v>85</v>
      </c>
      <c r="AW643" s="14" t="s">
        <v>34</v>
      </c>
      <c r="AX643" s="14" t="s">
        <v>83</v>
      </c>
      <c r="AY643" s="261" t="s">
        <v>176</v>
      </c>
    </row>
    <row r="644" s="2" customFormat="1" ht="33" customHeight="1">
      <c r="A644" s="39"/>
      <c r="B644" s="40"/>
      <c r="C644" s="227" t="s">
        <v>1769</v>
      </c>
      <c r="D644" s="227" t="s">
        <v>179</v>
      </c>
      <c r="E644" s="228" t="s">
        <v>3945</v>
      </c>
      <c r="F644" s="229" t="s">
        <v>3946</v>
      </c>
      <c r="G644" s="230" t="s">
        <v>182</v>
      </c>
      <c r="H644" s="231">
        <v>8</v>
      </c>
      <c r="I644" s="232"/>
      <c r="J644" s="233">
        <f>ROUND(I644*H644,2)</f>
        <v>0</v>
      </c>
      <c r="K644" s="229" t="s">
        <v>225</v>
      </c>
      <c r="L644" s="45"/>
      <c r="M644" s="234" t="s">
        <v>1</v>
      </c>
      <c r="N644" s="235" t="s">
        <v>41</v>
      </c>
      <c r="O644" s="92"/>
      <c r="P644" s="236">
        <f>O644*H644</f>
        <v>0</v>
      </c>
      <c r="Q644" s="236">
        <v>0</v>
      </c>
      <c r="R644" s="236">
        <f>Q644*H644</f>
        <v>0</v>
      </c>
      <c r="S644" s="236">
        <v>0.053999999999999999</v>
      </c>
      <c r="T644" s="237">
        <f>S644*H644</f>
        <v>0.432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8" t="s">
        <v>567</v>
      </c>
      <c r="AT644" s="238" t="s">
        <v>179</v>
      </c>
      <c r="AU644" s="238" t="s">
        <v>177</v>
      </c>
      <c r="AY644" s="18" t="s">
        <v>176</v>
      </c>
      <c r="BE644" s="239">
        <f>IF(N644="základní",J644,0)</f>
        <v>0</v>
      </c>
      <c r="BF644" s="239">
        <f>IF(N644="snížená",J644,0)</f>
        <v>0</v>
      </c>
      <c r="BG644" s="239">
        <f>IF(N644="zákl. přenesená",J644,0)</f>
        <v>0</v>
      </c>
      <c r="BH644" s="239">
        <f>IF(N644="sníž. přenesená",J644,0)</f>
        <v>0</v>
      </c>
      <c r="BI644" s="239">
        <f>IF(N644="nulová",J644,0)</f>
        <v>0</v>
      </c>
      <c r="BJ644" s="18" t="s">
        <v>83</v>
      </c>
      <c r="BK644" s="239">
        <f>ROUND(I644*H644,2)</f>
        <v>0</v>
      </c>
      <c r="BL644" s="18" t="s">
        <v>567</v>
      </c>
      <c r="BM644" s="238" t="s">
        <v>3947</v>
      </c>
    </row>
    <row r="645" s="2" customFormat="1">
      <c r="A645" s="39"/>
      <c r="B645" s="40"/>
      <c r="C645" s="41"/>
      <c r="D645" s="262" t="s">
        <v>194</v>
      </c>
      <c r="E645" s="41"/>
      <c r="F645" s="263" t="s">
        <v>3948</v>
      </c>
      <c r="G645" s="41"/>
      <c r="H645" s="41"/>
      <c r="I645" s="264"/>
      <c r="J645" s="41"/>
      <c r="K645" s="41"/>
      <c r="L645" s="45"/>
      <c r="M645" s="265"/>
      <c r="N645" s="266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194</v>
      </c>
      <c r="AU645" s="18" t="s">
        <v>177</v>
      </c>
    </row>
    <row r="646" s="14" customFormat="1">
      <c r="A646" s="14"/>
      <c r="B646" s="251"/>
      <c r="C646" s="252"/>
      <c r="D646" s="242" t="s">
        <v>185</v>
      </c>
      <c r="E646" s="253" t="s">
        <v>1</v>
      </c>
      <c r="F646" s="254" t="s">
        <v>240</v>
      </c>
      <c r="G646" s="252"/>
      <c r="H646" s="255">
        <v>8</v>
      </c>
      <c r="I646" s="256"/>
      <c r="J646" s="252"/>
      <c r="K646" s="252"/>
      <c r="L646" s="257"/>
      <c r="M646" s="258"/>
      <c r="N646" s="259"/>
      <c r="O646" s="259"/>
      <c r="P646" s="259"/>
      <c r="Q646" s="259"/>
      <c r="R646" s="259"/>
      <c r="S646" s="259"/>
      <c r="T646" s="26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1" t="s">
        <v>185</v>
      </c>
      <c r="AU646" s="261" t="s">
        <v>177</v>
      </c>
      <c r="AV646" s="14" t="s">
        <v>85</v>
      </c>
      <c r="AW646" s="14" t="s">
        <v>34</v>
      </c>
      <c r="AX646" s="14" t="s">
        <v>83</v>
      </c>
      <c r="AY646" s="261" t="s">
        <v>176</v>
      </c>
    </row>
    <row r="647" s="2" customFormat="1" ht="24.15" customHeight="1">
      <c r="A647" s="39"/>
      <c r="B647" s="40"/>
      <c r="C647" s="227" t="s">
        <v>1773</v>
      </c>
      <c r="D647" s="227" t="s">
        <v>179</v>
      </c>
      <c r="E647" s="228" t="s">
        <v>3949</v>
      </c>
      <c r="F647" s="229" t="s">
        <v>3950</v>
      </c>
      <c r="G647" s="230" t="s">
        <v>182</v>
      </c>
      <c r="H647" s="231">
        <v>69</v>
      </c>
      <c r="I647" s="232"/>
      <c r="J647" s="233">
        <f>ROUND(I647*H647,2)</f>
        <v>0</v>
      </c>
      <c r="K647" s="229" t="s">
        <v>225</v>
      </c>
      <c r="L647" s="45"/>
      <c r="M647" s="234" t="s">
        <v>1</v>
      </c>
      <c r="N647" s="235" t="s">
        <v>41</v>
      </c>
      <c r="O647" s="92"/>
      <c r="P647" s="236">
        <f>O647*H647</f>
        <v>0</v>
      </c>
      <c r="Q647" s="236">
        <v>0</v>
      </c>
      <c r="R647" s="236">
        <f>Q647*H647</f>
        <v>0</v>
      </c>
      <c r="S647" s="236">
        <v>0.00056999999999999998</v>
      </c>
      <c r="T647" s="237">
        <f>S647*H647</f>
        <v>0.039329999999999997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567</v>
      </c>
      <c r="AT647" s="238" t="s">
        <v>179</v>
      </c>
      <c r="AU647" s="238" t="s">
        <v>177</v>
      </c>
      <c r="AY647" s="18" t="s">
        <v>176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83</v>
      </c>
      <c r="BK647" s="239">
        <f>ROUND(I647*H647,2)</f>
        <v>0</v>
      </c>
      <c r="BL647" s="18" t="s">
        <v>567</v>
      </c>
      <c r="BM647" s="238" t="s">
        <v>3951</v>
      </c>
    </row>
    <row r="648" s="2" customFormat="1">
      <c r="A648" s="39"/>
      <c r="B648" s="40"/>
      <c r="C648" s="41"/>
      <c r="D648" s="262" t="s">
        <v>194</v>
      </c>
      <c r="E648" s="41"/>
      <c r="F648" s="263" t="s">
        <v>3952</v>
      </c>
      <c r="G648" s="41"/>
      <c r="H648" s="41"/>
      <c r="I648" s="264"/>
      <c r="J648" s="41"/>
      <c r="K648" s="41"/>
      <c r="L648" s="45"/>
      <c r="M648" s="265"/>
      <c r="N648" s="266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194</v>
      </c>
      <c r="AU648" s="18" t="s">
        <v>177</v>
      </c>
    </row>
    <row r="649" s="14" customFormat="1">
      <c r="A649" s="14"/>
      <c r="B649" s="251"/>
      <c r="C649" s="252"/>
      <c r="D649" s="242" t="s">
        <v>185</v>
      </c>
      <c r="E649" s="253" t="s">
        <v>1</v>
      </c>
      <c r="F649" s="254" t="s">
        <v>797</v>
      </c>
      <c r="G649" s="252"/>
      <c r="H649" s="255">
        <v>69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1" t="s">
        <v>185</v>
      </c>
      <c r="AU649" s="261" t="s">
        <v>177</v>
      </c>
      <c r="AV649" s="14" t="s">
        <v>85</v>
      </c>
      <c r="AW649" s="14" t="s">
        <v>34</v>
      </c>
      <c r="AX649" s="14" t="s">
        <v>83</v>
      </c>
      <c r="AY649" s="261" t="s">
        <v>176</v>
      </c>
    </row>
    <row r="650" s="2" customFormat="1" ht="24.15" customHeight="1">
      <c r="A650" s="39"/>
      <c r="B650" s="40"/>
      <c r="C650" s="227" t="s">
        <v>1777</v>
      </c>
      <c r="D650" s="227" t="s">
        <v>179</v>
      </c>
      <c r="E650" s="228" t="s">
        <v>3953</v>
      </c>
      <c r="F650" s="229" t="s">
        <v>3954</v>
      </c>
      <c r="G650" s="230" t="s">
        <v>182</v>
      </c>
      <c r="H650" s="231">
        <v>5</v>
      </c>
      <c r="I650" s="232"/>
      <c r="J650" s="233">
        <f>ROUND(I650*H650,2)</f>
        <v>0</v>
      </c>
      <c r="K650" s="229" t="s">
        <v>225</v>
      </c>
      <c r="L650" s="45"/>
      <c r="M650" s="234" t="s">
        <v>1</v>
      </c>
      <c r="N650" s="235" t="s">
        <v>41</v>
      </c>
      <c r="O650" s="92"/>
      <c r="P650" s="236">
        <f>O650*H650</f>
        <v>0</v>
      </c>
      <c r="Q650" s="236">
        <v>0</v>
      </c>
      <c r="R650" s="236">
        <f>Q650*H650</f>
        <v>0</v>
      </c>
      <c r="S650" s="236">
        <v>0.00069999999999999999</v>
      </c>
      <c r="T650" s="237">
        <f>S650*H650</f>
        <v>0.0035000000000000001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8" t="s">
        <v>567</v>
      </c>
      <c r="AT650" s="238" t="s">
        <v>179</v>
      </c>
      <c r="AU650" s="238" t="s">
        <v>177</v>
      </c>
      <c r="AY650" s="18" t="s">
        <v>176</v>
      </c>
      <c r="BE650" s="239">
        <f>IF(N650="základní",J650,0)</f>
        <v>0</v>
      </c>
      <c r="BF650" s="239">
        <f>IF(N650="snížená",J650,0)</f>
        <v>0</v>
      </c>
      <c r="BG650" s="239">
        <f>IF(N650="zákl. přenesená",J650,0)</f>
        <v>0</v>
      </c>
      <c r="BH650" s="239">
        <f>IF(N650="sníž. přenesená",J650,0)</f>
        <v>0</v>
      </c>
      <c r="BI650" s="239">
        <f>IF(N650="nulová",J650,0)</f>
        <v>0</v>
      </c>
      <c r="BJ650" s="18" t="s">
        <v>83</v>
      </c>
      <c r="BK650" s="239">
        <f>ROUND(I650*H650,2)</f>
        <v>0</v>
      </c>
      <c r="BL650" s="18" t="s">
        <v>567</v>
      </c>
      <c r="BM650" s="238" t="s">
        <v>3955</v>
      </c>
    </row>
    <row r="651" s="2" customFormat="1">
      <c r="A651" s="39"/>
      <c r="B651" s="40"/>
      <c r="C651" s="41"/>
      <c r="D651" s="262" t="s">
        <v>194</v>
      </c>
      <c r="E651" s="41"/>
      <c r="F651" s="263" t="s">
        <v>3956</v>
      </c>
      <c r="G651" s="41"/>
      <c r="H651" s="41"/>
      <c r="I651" s="264"/>
      <c r="J651" s="41"/>
      <c r="K651" s="41"/>
      <c r="L651" s="45"/>
      <c r="M651" s="265"/>
      <c r="N651" s="266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194</v>
      </c>
      <c r="AU651" s="18" t="s">
        <v>177</v>
      </c>
    </row>
    <row r="652" s="14" customFormat="1">
      <c r="A652" s="14"/>
      <c r="B652" s="251"/>
      <c r="C652" s="252"/>
      <c r="D652" s="242" t="s">
        <v>185</v>
      </c>
      <c r="E652" s="253" t="s">
        <v>1</v>
      </c>
      <c r="F652" s="254" t="s">
        <v>210</v>
      </c>
      <c r="G652" s="252"/>
      <c r="H652" s="255">
        <v>5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1" t="s">
        <v>185</v>
      </c>
      <c r="AU652" s="261" t="s">
        <v>177</v>
      </c>
      <c r="AV652" s="14" t="s">
        <v>85</v>
      </c>
      <c r="AW652" s="14" t="s">
        <v>34</v>
      </c>
      <c r="AX652" s="14" t="s">
        <v>83</v>
      </c>
      <c r="AY652" s="261" t="s">
        <v>176</v>
      </c>
    </row>
    <row r="653" s="2" customFormat="1" ht="24.15" customHeight="1">
      <c r="A653" s="39"/>
      <c r="B653" s="40"/>
      <c r="C653" s="227" t="s">
        <v>1781</v>
      </c>
      <c r="D653" s="227" t="s">
        <v>179</v>
      </c>
      <c r="E653" s="228" t="s">
        <v>3957</v>
      </c>
      <c r="F653" s="229" t="s">
        <v>3958</v>
      </c>
      <c r="G653" s="230" t="s">
        <v>252</v>
      </c>
      <c r="H653" s="231">
        <v>120</v>
      </c>
      <c r="I653" s="232"/>
      <c r="J653" s="233">
        <f>ROUND(I653*H653,2)</f>
        <v>0</v>
      </c>
      <c r="K653" s="229" t="s">
        <v>225</v>
      </c>
      <c r="L653" s="45"/>
      <c r="M653" s="234" t="s">
        <v>1</v>
      </c>
      <c r="N653" s="235" t="s">
        <v>41</v>
      </c>
      <c r="O653" s="92"/>
      <c r="P653" s="236">
        <f>O653*H653</f>
        <v>0</v>
      </c>
      <c r="Q653" s="236">
        <v>0</v>
      </c>
      <c r="R653" s="236">
        <f>Q653*H653</f>
        <v>0</v>
      </c>
      <c r="S653" s="236">
        <v>0.002</v>
      </c>
      <c r="T653" s="237">
        <f>S653*H653</f>
        <v>0.23999999999999999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8" t="s">
        <v>567</v>
      </c>
      <c r="AT653" s="238" t="s">
        <v>179</v>
      </c>
      <c r="AU653" s="238" t="s">
        <v>177</v>
      </c>
      <c r="AY653" s="18" t="s">
        <v>176</v>
      </c>
      <c r="BE653" s="239">
        <f>IF(N653="základní",J653,0)</f>
        <v>0</v>
      </c>
      <c r="BF653" s="239">
        <f>IF(N653="snížená",J653,0)</f>
        <v>0</v>
      </c>
      <c r="BG653" s="239">
        <f>IF(N653="zákl. přenesená",J653,0)</f>
        <v>0</v>
      </c>
      <c r="BH653" s="239">
        <f>IF(N653="sníž. přenesená",J653,0)</f>
        <v>0</v>
      </c>
      <c r="BI653" s="239">
        <f>IF(N653="nulová",J653,0)</f>
        <v>0</v>
      </c>
      <c r="BJ653" s="18" t="s">
        <v>83</v>
      </c>
      <c r="BK653" s="239">
        <f>ROUND(I653*H653,2)</f>
        <v>0</v>
      </c>
      <c r="BL653" s="18" t="s">
        <v>567</v>
      </c>
      <c r="BM653" s="238" t="s">
        <v>3959</v>
      </c>
    </row>
    <row r="654" s="2" customFormat="1">
      <c r="A654" s="39"/>
      <c r="B654" s="40"/>
      <c r="C654" s="41"/>
      <c r="D654" s="262" t="s">
        <v>194</v>
      </c>
      <c r="E654" s="41"/>
      <c r="F654" s="263" t="s">
        <v>3960</v>
      </c>
      <c r="G654" s="41"/>
      <c r="H654" s="41"/>
      <c r="I654" s="264"/>
      <c r="J654" s="41"/>
      <c r="K654" s="41"/>
      <c r="L654" s="45"/>
      <c r="M654" s="265"/>
      <c r="N654" s="26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194</v>
      </c>
      <c r="AU654" s="18" t="s">
        <v>177</v>
      </c>
    </row>
    <row r="655" s="14" customFormat="1">
      <c r="A655" s="14"/>
      <c r="B655" s="251"/>
      <c r="C655" s="252"/>
      <c r="D655" s="242" t="s">
        <v>185</v>
      </c>
      <c r="E655" s="253" t="s">
        <v>1</v>
      </c>
      <c r="F655" s="254" t="s">
        <v>1083</v>
      </c>
      <c r="G655" s="252"/>
      <c r="H655" s="255">
        <v>120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1" t="s">
        <v>185</v>
      </c>
      <c r="AU655" s="261" t="s">
        <v>177</v>
      </c>
      <c r="AV655" s="14" t="s">
        <v>85</v>
      </c>
      <c r="AW655" s="14" t="s">
        <v>34</v>
      </c>
      <c r="AX655" s="14" t="s">
        <v>83</v>
      </c>
      <c r="AY655" s="261" t="s">
        <v>176</v>
      </c>
    </row>
    <row r="656" s="2" customFormat="1" ht="24.15" customHeight="1">
      <c r="A656" s="39"/>
      <c r="B656" s="40"/>
      <c r="C656" s="227" t="s">
        <v>1785</v>
      </c>
      <c r="D656" s="227" t="s">
        <v>179</v>
      </c>
      <c r="E656" s="228" t="s">
        <v>3961</v>
      </c>
      <c r="F656" s="229" t="s">
        <v>3962</v>
      </c>
      <c r="G656" s="230" t="s">
        <v>252</v>
      </c>
      <c r="H656" s="231">
        <v>120</v>
      </c>
      <c r="I656" s="232"/>
      <c r="J656" s="233">
        <f>ROUND(I656*H656,2)</f>
        <v>0</v>
      </c>
      <c r="K656" s="229" t="s">
        <v>225</v>
      </c>
      <c r="L656" s="45"/>
      <c r="M656" s="234" t="s">
        <v>1</v>
      </c>
      <c r="N656" s="235" t="s">
        <v>41</v>
      </c>
      <c r="O656" s="92"/>
      <c r="P656" s="236">
        <f>O656*H656</f>
        <v>0</v>
      </c>
      <c r="Q656" s="236">
        <v>0.00014999999999999999</v>
      </c>
      <c r="R656" s="236">
        <f>Q656*H656</f>
        <v>0.017999999999999999</v>
      </c>
      <c r="S656" s="236">
        <v>0</v>
      </c>
      <c r="T656" s="237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8" t="s">
        <v>567</v>
      </c>
      <c r="AT656" s="238" t="s">
        <v>179</v>
      </c>
      <c r="AU656" s="238" t="s">
        <v>177</v>
      </c>
      <c r="AY656" s="18" t="s">
        <v>176</v>
      </c>
      <c r="BE656" s="239">
        <f>IF(N656="základní",J656,0)</f>
        <v>0</v>
      </c>
      <c r="BF656" s="239">
        <f>IF(N656="snížená",J656,0)</f>
        <v>0</v>
      </c>
      <c r="BG656" s="239">
        <f>IF(N656="zákl. přenesená",J656,0)</f>
        <v>0</v>
      </c>
      <c r="BH656" s="239">
        <f>IF(N656="sníž. přenesená",J656,0)</f>
        <v>0</v>
      </c>
      <c r="BI656" s="239">
        <f>IF(N656="nulová",J656,0)</f>
        <v>0</v>
      </c>
      <c r="BJ656" s="18" t="s">
        <v>83</v>
      </c>
      <c r="BK656" s="239">
        <f>ROUND(I656*H656,2)</f>
        <v>0</v>
      </c>
      <c r="BL656" s="18" t="s">
        <v>567</v>
      </c>
      <c r="BM656" s="238" t="s">
        <v>3963</v>
      </c>
    </row>
    <row r="657" s="2" customFormat="1">
      <c r="A657" s="39"/>
      <c r="B657" s="40"/>
      <c r="C657" s="41"/>
      <c r="D657" s="262" t="s">
        <v>194</v>
      </c>
      <c r="E657" s="41"/>
      <c r="F657" s="263" t="s">
        <v>3964</v>
      </c>
      <c r="G657" s="41"/>
      <c r="H657" s="41"/>
      <c r="I657" s="264"/>
      <c r="J657" s="41"/>
      <c r="K657" s="41"/>
      <c r="L657" s="45"/>
      <c r="M657" s="265"/>
      <c r="N657" s="266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194</v>
      </c>
      <c r="AU657" s="18" t="s">
        <v>177</v>
      </c>
    </row>
    <row r="658" s="2" customFormat="1" ht="24.15" customHeight="1">
      <c r="A658" s="39"/>
      <c r="B658" s="40"/>
      <c r="C658" s="227" t="s">
        <v>1789</v>
      </c>
      <c r="D658" s="227" t="s">
        <v>179</v>
      </c>
      <c r="E658" s="228" t="s">
        <v>3965</v>
      </c>
      <c r="F658" s="229" t="s">
        <v>3966</v>
      </c>
      <c r="G658" s="230" t="s">
        <v>234</v>
      </c>
      <c r="H658" s="231">
        <v>0.59899999999999998</v>
      </c>
      <c r="I658" s="232"/>
      <c r="J658" s="233">
        <f>ROUND(I658*H658,2)</f>
        <v>0</v>
      </c>
      <c r="K658" s="229" t="s">
        <v>225</v>
      </c>
      <c r="L658" s="45"/>
      <c r="M658" s="234" t="s">
        <v>1</v>
      </c>
      <c r="N658" s="235" t="s">
        <v>41</v>
      </c>
      <c r="O658" s="92"/>
      <c r="P658" s="236">
        <f>O658*H658</f>
        <v>0</v>
      </c>
      <c r="Q658" s="236">
        <v>0</v>
      </c>
      <c r="R658" s="236">
        <f>Q658*H658</f>
        <v>0</v>
      </c>
      <c r="S658" s="236">
        <v>0</v>
      </c>
      <c r="T658" s="237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8" t="s">
        <v>567</v>
      </c>
      <c r="AT658" s="238" t="s">
        <v>179</v>
      </c>
      <c r="AU658" s="238" t="s">
        <v>177</v>
      </c>
      <c r="AY658" s="18" t="s">
        <v>176</v>
      </c>
      <c r="BE658" s="239">
        <f>IF(N658="základní",J658,0)</f>
        <v>0</v>
      </c>
      <c r="BF658" s="239">
        <f>IF(N658="snížená",J658,0)</f>
        <v>0</v>
      </c>
      <c r="BG658" s="239">
        <f>IF(N658="zákl. přenesená",J658,0)</f>
        <v>0</v>
      </c>
      <c r="BH658" s="239">
        <f>IF(N658="sníž. přenesená",J658,0)</f>
        <v>0</v>
      </c>
      <c r="BI658" s="239">
        <f>IF(N658="nulová",J658,0)</f>
        <v>0</v>
      </c>
      <c r="BJ658" s="18" t="s">
        <v>83</v>
      </c>
      <c r="BK658" s="239">
        <f>ROUND(I658*H658,2)</f>
        <v>0</v>
      </c>
      <c r="BL658" s="18" t="s">
        <v>567</v>
      </c>
      <c r="BM658" s="238" t="s">
        <v>3967</v>
      </c>
    </row>
    <row r="659" s="2" customFormat="1">
      <c r="A659" s="39"/>
      <c r="B659" s="40"/>
      <c r="C659" s="41"/>
      <c r="D659" s="262" t="s">
        <v>194</v>
      </c>
      <c r="E659" s="41"/>
      <c r="F659" s="263" t="s">
        <v>3968</v>
      </c>
      <c r="G659" s="41"/>
      <c r="H659" s="41"/>
      <c r="I659" s="264"/>
      <c r="J659" s="41"/>
      <c r="K659" s="41"/>
      <c r="L659" s="45"/>
      <c r="M659" s="265"/>
      <c r="N659" s="266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194</v>
      </c>
      <c r="AU659" s="18" t="s">
        <v>177</v>
      </c>
    </row>
    <row r="660" s="14" customFormat="1">
      <c r="A660" s="14"/>
      <c r="B660" s="251"/>
      <c r="C660" s="252"/>
      <c r="D660" s="242" t="s">
        <v>185</v>
      </c>
      <c r="E660" s="253" t="s">
        <v>1</v>
      </c>
      <c r="F660" s="254" t="s">
        <v>3969</v>
      </c>
      <c r="G660" s="252"/>
      <c r="H660" s="255">
        <v>0.20519999999999999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1" t="s">
        <v>185</v>
      </c>
      <c r="AU660" s="261" t="s">
        <v>177</v>
      </c>
      <c r="AV660" s="14" t="s">
        <v>85</v>
      </c>
      <c r="AW660" s="14" t="s">
        <v>34</v>
      </c>
      <c r="AX660" s="14" t="s">
        <v>76</v>
      </c>
      <c r="AY660" s="261" t="s">
        <v>176</v>
      </c>
    </row>
    <row r="661" s="14" customFormat="1">
      <c r="A661" s="14"/>
      <c r="B661" s="251"/>
      <c r="C661" s="252"/>
      <c r="D661" s="242" t="s">
        <v>185</v>
      </c>
      <c r="E661" s="253" t="s">
        <v>1</v>
      </c>
      <c r="F661" s="254" t="s">
        <v>3970</v>
      </c>
      <c r="G661" s="252"/>
      <c r="H661" s="255">
        <v>0.10488</v>
      </c>
      <c r="I661" s="256"/>
      <c r="J661" s="252"/>
      <c r="K661" s="252"/>
      <c r="L661" s="257"/>
      <c r="M661" s="258"/>
      <c r="N661" s="259"/>
      <c r="O661" s="259"/>
      <c r="P661" s="259"/>
      <c r="Q661" s="259"/>
      <c r="R661" s="259"/>
      <c r="S661" s="259"/>
      <c r="T661" s="26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1" t="s">
        <v>185</v>
      </c>
      <c r="AU661" s="261" t="s">
        <v>177</v>
      </c>
      <c r="AV661" s="14" t="s">
        <v>85</v>
      </c>
      <c r="AW661" s="14" t="s">
        <v>34</v>
      </c>
      <c r="AX661" s="14" t="s">
        <v>76</v>
      </c>
      <c r="AY661" s="261" t="s">
        <v>176</v>
      </c>
    </row>
    <row r="662" s="14" customFormat="1">
      <c r="A662" s="14"/>
      <c r="B662" s="251"/>
      <c r="C662" s="252"/>
      <c r="D662" s="242" t="s">
        <v>185</v>
      </c>
      <c r="E662" s="253" t="s">
        <v>1</v>
      </c>
      <c r="F662" s="254" t="s">
        <v>3971</v>
      </c>
      <c r="G662" s="252"/>
      <c r="H662" s="255">
        <v>0.2888</v>
      </c>
      <c r="I662" s="256"/>
      <c r="J662" s="252"/>
      <c r="K662" s="252"/>
      <c r="L662" s="257"/>
      <c r="M662" s="258"/>
      <c r="N662" s="259"/>
      <c r="O662" s="259"/>
      <c r="P662" s="259"/>
      <c r="Q662" s="259"/>
      <c r="R662" s="259"/>
      <c r="S662" s="259"/>
      <c r="T662" s="26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1" t="s">
        <v>185</v>
      </c>
      <c r="AU662" s="261" t="s">
        <v>177</v>
      </c>
      <c r="AV662" s="14" t="s">
        <v>85</v>
      </c>
      <c r="AW662" s="14" t="s">
        <v>34</v>
      </c>
      <c r="AX662" s="14" t="s">
        <v>76</v>
      </c>
      <c r="AY662" s="261" t="s">
        <v>176</v>
      </c>
    </row>
    <row r="663" s="2" customFormat="1" ht="24.15" customHeight="1">
      <c r="A663" s="39"/>
      <c r="B663" s="40"/>
      <c r="C663" s="227" t="s">
        <v>1793</v>
      </c>
      <c r="D663" s="227" t="s">
        <v>179</v>
      </c>
      <c r="E663" s="228" t="s">
        <v>3972</v>
      </c>
      <c r="F663" s="229" t="s">
        <v>3973</v>
      </c>
      <c r="G663" s="230" t="s">
        <v>234</v>
      </c>
      <c r="H663" s="231">
        <v>0.22</v>
      </c>
      <c r="I663" s="232"/>
      <c r="J663" s="233">
        <f>ROUND(I663*H663,2)</f>
        <v>0</v>
      </c>
      <c r="K663" s="229" t="s">
        <v>225</v>
      </c>
      <c r="L663" s="45"/>
      <c r="M663" s="234" t="s">
        <v>1</v>
      </c>
      <c r="N663" s="235" t="s">
        <v>41</v>
      </c>
      <c r="O663" s="92"/>
      <c r="P663" s="236">
        <f>O663*H663</f>
        <v>0</v>
      </c>
      <c r="Q663" s="236">
        <v>0</v>
      </c>
      <c r="R663" s="236">
        <f>Q663*H663</f>
        <v>0</v>
      </c>
      <c r="S663" s="236">
        <v>0</v>
      </c>
      <c r="T663" s="237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8" t="s">
        <v>567</v>
      </c>
      <c r="AT663" s="238" t="s">
        <v>179</v>
      </c>
      <c r="AU663" s="238" t="s">
        <v>177</v>
      </c>
      <c r="AY663" s="18" t="s">
        <v>176</v>
      </c>
      <c r="BE663" s="239">
        <f>IF(N663="základní",J663,0)</f>
        <v>0</v>
      </c>
      <c r="BF663" s="239">
        <f>IF(N663="snížená",J663,0)</f>
        <v>0</v>
      </c>
      <c r="BG663" s="239">
        <f>IF(N663="zákl. přenesená",J663,0)</f>
        <v>0</v>
      </c>
      <c r="BH663" s="239">
        <f>IF(N663="sníž. přenesená",J663,0)</f>
        <v>0</v>
      </c>
      <c r="BI663" s="239">
        <f>IF(N663="nulová",J663,0)</f>
        <v>0</v>
      </c>
      <c r="BJ663" s="18" t="s">
        <v>83</v>
      </c>
      <c r="BK663" s="239">
        <f>ROUND(I663*H663,2)</f>
        <v>0</v>
      </c>
      <c r="BL663" s="18" t="s">
        <v>567</v>
      </c>
      <c r="BM663" s="238" t="s">
        <v>3974</v>
      </c>
    </row>
    <row r="664" s="2" customFormat="1">
      <c r="A664" s="39"/>
      <c r="B664" s="40"/>
      <c r="C664" s="41"/>
      <c r="D664" s="262" t="s">
        <v>194</v>
      </c>
      <c r="E664" s="41"/>
      <c r="F664" s="263" t="s">
        <v>3975</v>
      </c>
      <c r="G664" s="41"/>
      <c r="H664" s="41"/>
      <c r="I664" s="264"/>
      <c r="J664" s="41"/>
      <c r="K664" s="41"/>
      <c r="L664" s="45"/>
      <c r="M664" s="265"/>
      <c r="N664" s="266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194</v>
      </c>
      <c r="AU664" s="18" t="s">
        <v>177</v>
      </c>
    </row>
    <row r="665" s="14" customFormat="1">
      <c r="A665" s="14"/>
      <c r="B665" s="251"/>
      <c r="C665" s="252"/>
      <c r="D665" s="242" t="s">
        <v>185</v>
      </c>
      <c r="E665" s="253" t="s">
        <v>1</v>
      </c>
      <c r="F665" s="254" t="s">
        <v>3976</v>
      </c>
      <c r="G665" s="252"/>
      <c r="H665" s="255">
        <v>0.22</v>
      </c>
      <c r="I665" s="256"/>
      <c r="J665" s="252"/>
      <c r="K665" s="252"/>
      <c r="L665" s="257"/>
      <c r="M665" s="258"/>
      <c r="N665" s="259"/>
      <c r="O665" s="259"/>
      <c r="P665" s="259"/>
      <c r="Q665" s="259"/>
      <c r="R665" s="259"/>
      <c r="S665" s="259"/>
      <c r="T665" s="26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1" t="s">
        <v>185</v>
      </c>
      <c r="AU665" s="261" t="s">
        <v>177</v>
      </c>
      <c r="AV665" s="14" t="s">
        <v>85</v>
      </c>
      <c r="AW665" s="14" t="s">
        <v>34</v>
      </c>
      <c r="AX665" s="14" t="s">
        <v>83</v>
      </c>
      <c r="AY665" s="261" t="s">
        <v>176</v>
      </c>
    </row>
    <row r="666" s="2" customFormat="1" ht="24.15" customHeight="1">
      <c r="A666" s="39"/>
      <c r="B666" s="40"/>
      <c r="C666" s="227" t="s">
        <v>1797</v>
      </c>
      <c r="D666" s="227" t="s">
        <v>179</v>
      </c>
      <c r="E666" s="228" t="s">
        <v>3977</v>
      </c>
      <c r="F666" s="229" t="s">
        <v>3978</v>
      </c>
      <c r="G666" s="230" t="s">
        <v>234</v>
      </c>
      <c r="H666" s="231">
        <v>0.59899999999999998</v>
      </c>
      <c r="I666" s="232"/>
      <c r="J666" s="233">
        <f>ROUND(I666*H666,2)</f>
        <v>0</v>
      </c>
      <c r="K666" s="229" t="s">
        <v>225</v>
      </c>
      <c r="L666" s="45"/>
      <c r="M666" s="234" t="s">
        <v>1</v>
      </c>
      <c r="N666" s="235" t="s">
        <v>41</v>
      </c>
      <c r="O666" s="92"/>
      <c r="P666" s="236">
        <f>O666*H666</f>
        <v>0</v>
      </c>
      <c r="Q666" s="236">
        <v>0</v>
      </c>
      <c r="R666" s="236">
        <f>Q666*H666</f>
        <v>0</v>
      </c>
      <c r="S666" s="236">
        <v>0</v>
      </c>
      <c r="T666" s="237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8" t="s">
        <v>567</v>
      </c>
      <c r="AT666" s="238" t="s">
        <v>179</v>
      </c>
      <c r="AU666" s="238" t="s">
        <v>177</v>
      </c>
      <c r="AY666" s="18" t="s">
        <v>176</v>
      </c>
      <c r="BE666" s="239">
        <f>IF(N666="základní",J666,0)</f>
        <v>0</v>
      </c>
      <c r="BF666" s="239">
        <f>IF(N666="snížená",J666,0)</f>
        <v>0</v>
      </c>
      <c r="BG666" s="239">
        <f>IF(N666="zákl. přenesená",J666,0)</f>
        <v>0</v>
      </c>
      <c r="BH666" s="239">
        <f>IF(N666="sníž. přenesená",J666,0)</f>
        <v>0</v>
      </c>
      <c r="BI666" s="239">
        <f>IF(N666="nulová",J666,0)</f>
        <v>0</v>
      </c>
      <c r="BJ666" s="18" t="s">
        <v>83</v>
      </c>
      <c r="BK666" s="239">
        <f>ROUND(I666*H666,2)</f>
        <v>0</v>
      </c>
      <c r="BL666" s="18" t="s">
        <v>567</v>
      </c>
      <c r="BM666" s="238" t="s">
        <v>3979</v>
      </c>
    </row>
    <row r="667" s="2" customFormat="1">
      <c r="A667" s="39"/>
      <c r="B667" s="40"/>
      <c r="C667" s="41"/>
      <c r="D667" s="262" t="s">
        <v>194</v>
      </c>
      <c r="E667" s="41"/>
      <c r="F667" s="263" t="s">
        <v>3980</v>
      </c>
      <c r="G667" s="41"/>
      <c r="H667" s="41"/>
      <c r="I667" s="264"/>
      <c r="J667" s="41"/>
      <c r="K667" s="41"/>
      <c r="L667" s="45"/>
      <c r="M667" s="265"/>
      <c r="N667" s="266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194</v>
      </c>
      <c r="AU667" s="18" t="s">
        <v>177</v>
      </c>
    </row>
    <row r="668" s="2" customFormat="1" ht="49.05" customHeight="1">
      <c r="A668" s="39"/>
      <c r="B668" s="40"/>
      <c r="C668" s="227" t="s">
        <v>1801</v>
      </c>
      <c r="D668" s="227" t="s">
        <v>179</v>
      </c>
      <c r="E668" s="228" t="s">
        <v>3981</v>
      </c>
      <c r="F668" s="229" t="s">
        <v>3982</v>
      </c>
      <c r="G668" s="230" t="s">
        <v>234</v>
      </c>
      <c r="H668" s="231">
        <v>0.59899999999999998</v>
      </c>
      <c r="I668" s="232"/>
      <c r="J668" s="233">
        <f>ROUND(I668*H668,2)</f>
        <v>0</v>
      </c>
      <c r="K668" s="229" t="s">
        <v>225</v>
      </c>
      <c r="L668" s="45"/>
      <c r="M668" s="234" t="s">
        <v>1</v>
      </c>
      <c r="N668" s="235" t="s">
        <v>41</v>
      </c>
      <c r="O668" s="92"/>
      <c r="P668" s="236">
        <f>O668*H668</f>
        <v>0</v>
      </c>
      <c r="Q668" s="236">
        <v>0</v>
      </c>
      <c r="R668" s="236">
        <f>Q668*H668</f>
        <v>0</v>
      </c>
      <c r="S668" s="236">
        <v>0</v>
      </c>
      <c r="T668" s="23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8" t="s">
        <v>567</v>
      </c>
      <c r="AT668" s="238" t="s">
        <v>179</v>
      </c>
      <c r="AU668" s="238" t="s">
        <v>177</v>
      </c>
      <c r="AY668" s="18" t="s">
        <v>176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8" t="s">
        <v>83</v>
      </c>
      <c r="BK668" s="239">
        <f>ROUND(I668*H668,2)</f>
        <v>0</v>
      </c>
      <c r="BL668" s="18" t="s">
        <v>567</v>
      </c>
      <c r="BM668" s="238" t="s">
        <v>3983</v>
      </c>
    </row>
    <row r="669" s="2" customFormat="1">
      <c r="A669" s="39"/>
      <c r="B669" s="40"/>
      <c r="C669" s="41"/>
      <c r="D669" s="262" t="s">
        <v>194</v>
      </c>
      <c r="E669" s="41"/>
      <c r="F669" s="263" t="s">
        <v>3984</v>
      </c>
      <c r="G669" s="41"/>
      <c r="H669" s="41"/>
      <c r="I669" s="264"/>
      <c r="J669" s="41"/>
      <c r="K669" s="41"/>
      <c r="L669" s="45"/>
      <c r="M669" s="265"/>
      <c r="N669" s="266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194</v>
      </c>
      <c r="AU669" s="18" t="s">
        <v>177</v>
      </c>
    </row>
    <row r="670" s="14" customFormat="1">
      <c r="A670" s="14"/>
      <c r="B670" s="251"/>
      <c r="C670" s="252"/>
      <c r="D670" s="242" t="s">
        <v>185</v>
      </c>
      <c r="E670" s="253" t="s">
        <v>1</v>
      </c>
      <c r="F670" s="254" t="s">
        <v>3985</v>
      </c>
      <c r="G670" s="252"/>
      <c r="H670" s="255">
        <v>0.59899999999999998</v>
      </c>
      <c r="I670" s="256"/>
      <c r="J670" s="252"/>
      <c r="K670" s="252"/>
      <c r="L670" s="257"/>
      <c r="M670" s="258"/>
      <c r="N670" s="259"/>
      <c r="O670" s="259"/>
      <c r="P670" s="259"/>
      <c r="Q670" s="259"/>
      <c r="R670" s="259"/>
      <c r="S670" s="259"/>
      <c r="T670" s="26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1" t="s">
        <v>185</v>
      </c>
      <c r="AU670" s="261" t="s">
        <v>177</v>
      </c>
      <c r="AV670" s="14" t="s">
        <v>85</v>
      </c>
      <c r="AW670" s="14" t="s">
        <v>34</v>
      </c>
      <c r="AX670" s="14" t="s">
        <v>83</v>
      </c>
      <c r="AY670" s="261" t="s">
        <v>176</v>
      </c>
    </row>
    <row r="671" s="2" customFormat="1" ht="33" customHeight="1">
      <c r="A671" s="39"/>
      <c r="B671" s="40"/>
      <c r="C671" s="227" t="s">
        <v>1805</v>
      </c>
      <c r="D671" s="227" t="s">
        <v>179</v>
      </c>
      <c r="E671" s="228" t="s">
        <v>3986</v>
      </c>
      <c r="F671" s="229" t="s">
        <v>3987</v>
      </c>
      <c r="G671" s="230" t="s">
        <v>182</v>
      </c>
      <c r="H671" s="231">
        <v>64</v>
      </c>
      <c r="I671" s="232"/>
      <c r="J671" s="233">
        <f>ROUND(I671*H671,2)</f>
        <v>0</v>
      </c>
      <c r="K671" s="229" t="s">
        <v>225</v>
      </c>
      <c r="L671" s="45"/>
      <c r="M671" s="234" t="s">
        <v>1</v>
      </c>
      <c r="N671" s="235" t="s">
        <v>41</v>
      </c>
      <c r="O671" s="92"/>
      <c r="P671" s="236">
        <f>O671*H671</f>
        <v>0</v>
      </c>
      <c r="Q671" s="236">
        <v>0</v>
      </c>
      <c r="R671" s="236">
        <f>Q671*H671</f>
        <v>0</v>
      </c>
      <c r="S671" s="236">
        <v>0.00024000000000000001</v>
      </c>
      <c r="T671" s="237">
        <f>S671*H671</f>
        <v>0.01536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8" t="s">
        <v>324</v>
      </c>
      <c r="AT671" s="238" t="s">
        <v>179</v>
      </c>
      <c r="AU671" s="238" t="s">
        <v>177</v>
      </c>
      <c r="AY671" s="18" t="s">
        <v>176</v>
      </c>
      <c r="BE671" s="239">
        <f>IF(N671="základní",J671,0)</f>
        <v>0</v>
      </c>
      <c r="BF671" s="239">
        <f>IF(N671="snížená",J671,0)</f>
        <v>0</v>
      </c>
      <c r="BG671" s="239">
        <f>IF(N671="zákl. přenesená",J671,0)</f>
        <v>0</v>
      </c>
      <c r="BH671" s="239">
        <f>IF(N671="sníž. přenesená",J671,0)</f>
        <v>0</v>
      </c>
      <c r="BI671" s="239">
        <f>IF(N671="nulová",J671,0)</f>
        <v>0</v>
      </c>
      <c r="BJ671" s="18" t="s">
        <v>83</v>
      </c>
      <c r="BK671" s="239">
        <f>ROUND(I671*H671,2)</f>
        <v>0</v>
      </c>
      <c r="BL671" s="18" t="s">
        <v>324</v>
      </c>
      <c r="BM671" s="238" t="s">
        <v>3988</v>
      </c>
    </row>
    <row r="672" s="2" customFormat="1">
      <c r="A672" s="39"/>
      <c r="B672" s="40"/>
      <c r="C672" s="41"/>
      <c r="D672" s="262" t="s">
        <v>194</v>
      </c>
      <c r="E672" s="41"/>
      <c r="F672" s="263" t="s">
        <v>3989</v>
      </c>
      <c r="G672" s="41"/>
      <c r="H672" s="41"/>
      <c r="I672" s="264"/>
      <c r="J672" s="41"/>
      <c r="K672" s="41"/>
      <c r="L672" s="45"/>
      <c r="M672" s="265"/>
      <c r="N672" s="26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194</v>
      </c>
      <c r="AU672" s="18" t="s">
        <v>177</v>
      </c>
    </row>
    <row r="673" s="14" customFormat="1">
      <c r="A673" s="14"/>
      <c r="B673" s="251"/>
      <c r="C673" s="252"/>
      <c r="D673" s="242" t="s">
        <v>185</v>
      </c>
      <c r="E673" s="253" t="s">
        <v>1</v>
      </c>
      <c r="F673" s="254" t="s">
        <v>567</v>
      </c>
      <c r="G673" s="252"/>
      <c r="H673" s="255">
        <v>64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1" t="s">
        <v>185</v>
      </c>
      <c r="AU673" s="261" t="s">
        <v>177</v>
      </c>
      <c r="AV673" s="14" t="s">
        <v>85</v>
      </c>
      <c r="AW673" s="14" t="s">
        <v>34</v>
      </c>
      <c r="AX673" s="14" t="s">
        <v>83</v>
      </c>
      <c r="AY673" s="261" t="s">
        <v>176</v>
      </c>
    </row>
    <row r="674" s="2" customFormat="1" ht="33" customHeight="1">
      <c r="A674" s="39"/>
      <c r="B674" s="40"/>
      <c r="C674" s="227" t="s">
        <v>1809</v>
      </c>
      <c r="D674" s="227" t="s">
        <v>179</v>
      </c>
      <c r="E674" s="228" t="s">
        <v>3990</v>
      </c>
      <c r="F674" s="229" t="s">
        <v>3991</v>
      </c>
      <c r="G674" s="230" t="s">
        <v>182</v>
      </c>
      <c r="H674" s="231">
        <v>2</v>
      </c>
      <c r="I674" s="232"/>
      <c r="J674" s="233">
        <f>ROUND(I674*H674,2)</f>
        <v>0</v>
      </c>
      <c r="K674" s="229" t="s">
        <v>225</v>
      </c>
      <c r="L674" s="45"/>
      <c r="M674" s="234" t="s">
        <v>1</v>
      </c>
      <c r="N674" s="235" t="s">
        <v>41</v>
      </c>
      <c r="O674" s="92"/>
      <c r="P674" s="236">
        <f>O674*H674</f>
        <v>0</v>
      </c>
      <c r="Q674" s="236">
        <v>0</v>
      </c>
      <c r="R674" s="236">
        <f>Q674*H674</f>
        <v>0</v>
      </c>
      <c r="S674" s="236">
        <v>0</v>
      </c>
      <c r="T674" s="237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8" t="s">
        <v>324</v>
      </c>
      <c r="AT674" s="238" t="s">
        <v>179</v>
      </c>
      <c r="AU674" s="238" t="s">
        <v>177</v>
      </c>
      <c r="AY674" s="18" t="s">
        <v>176</v>
      </c>
      <c r="BE674" s="239">
        <f>IF(N674="základní",J674,0)</f>
        <v>0</v>
      </c>
      <c r="BF674" s="239">
        <f>IF(N674="snížená",J674,0)</f>
        <v>0</v>
      </c>
      <c r="BG674" s="239">
        <f>IF(N674="zákl. přenesená",J674,0)</f>
        <v>0</v>
      </c>
      <c r="BH674" s="239">
        <f>IF(N674="sníž. přenesená",J674,0)</f>
        <v>0</v>
      </c>
      <c r="BI674" s="239">
        <f>IF(N674="nulová",J674,0)</f>
        <v>0</v>
      </c>
      <c r="BJ674" s="18" t="s">
        <v>83</v>
      </c>
      <c r="BK674" s="239">
        <f>ROUND(I674*H674,2)</f>
        <v>0</v>
      </c>
      <c r="BL674" s="18" t="s">
        <v>324</v>
      </c>
      <c r="BM674" s="238" t="s">
        <v>3992</v>
      </c>
    </row>
    <row r="675" s="2" customFormat="1">
      <c r="A675" s="39"/>
      <c r="B675" s="40"/>
      <c r="C675" s="41"/>
      <c r="D675" s="262" t="s">
        <v>194</v>
      </c>
      <c r="E675" s="41"/>
      <c r="F675" s="263" t="s">
        <v>3993</v>
      </c>
      <c r="G675" s="41"/>
      <c r="H675" s="41"/>
      <c r="I675" s="264"/>
      <c r="J675" s="41"/>
      <c r="K675" s="41"/>
      <c r="L675" s="45"/>
      <c r="M675" s="265"/>
      <c r="N675" s="266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194</v>
      </c>
      <c r="AU675" s="18" t="s">
        <v>177</v>
      </c>
    </row>
    <row r="676" s="14" customFormat="1">
      <c r="A676" s="14"/>
      <c r="B676" s="251"/>
      <c r="C676" s="252"/>
      <c r="D676" s="242" t="s">
        <v>185</v>
      </c>
      <c r="E676" s="253" t="s">
        <v>1</v>
      </c>
      <c r="F676" s="254" t="s">
        <v>85</v>
      </c>
      <c r="G676" s="252"/>
      <c r="H676" s="255">
        <v>2</v>
      </c>
      <c r="I676" s="256"/>
      <c r="J676" s="252"/>
      <c r="K676" s="252"/>
      <c r="L676" s="257"/>
      <c r="M676" s="258"/>
      <c r="N676" s="259"/>
      <c r="O676" s="259"/>
      <c r="P676" s="259"/>
      <c r="Q676" s="259"/>
      <c r="R676" s="259"/>
      <c r="S676" s="259"/>
      <c r="T676" s="26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1" t="s">
        <v>185</v>
      </c>
      <c r="AU676" s="261" t="s">
        <v>177</v>
      </c>
      <c r="AV676" s="14" t="s">
        <v>85</v>
      </c>
      <c r="AW676" s="14" t="s">
        <v>34</v>
      </c>
      <c r="AX676" s="14" t="s">
        <v>83</v>
      </c>
      <c r="AY676" s="261" t="s">
        <v>176</v>
      </c>
    </row>
    <row r="677" s="12" customFormat="1" ht="20.88" customHeight="1">
      <c r="A677" s="12"/>
      <c r="B677" s="211"/>
      <c r="C677" s="212"/>
      <c r="D677" s="213" t="s">
        <v>75</v>
      </c>
      <c r="E677" s="225" t="s">
        <v>3994</v>
      </c>
      <c r="F677" s="225" t="s">
        <v>3995</v>
      </c>
      <c r="G677" s="212"/>
      <c r="H677" s="212"/>
      <c r="I677" s="215"/>
      <c r="J677" s="226">
        <f>BK677</f>
        <v>0</v>
      </c>
      <c r="K677" s="212"/>
      <c r="L677" s="217"/>
      <c r="M677" s="218"/>
      <c r="N677" s="219"/>
      <c r="O677" s="219"/>
      <c r="P677" s="220">
        <f>SUM(P678:P698)</f>
        <v>0</v>
      </c>
      <c r="Q677" s="219"/>
      <c r="R677" s="220">
        <f>SUM(R678:R698)</f>
        <v>0</v>
      </c>
      <c r="S677" s="219"/>
      <c r="T677" s="221">
        <f>SUM(T678:T698)</f>
        <v>1.6001800000000002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22" t="s">
        <v>177</v>
      </c>
      <c r="AT677" s="223" t="s">
        <v>75</v>
      </c>
      <c r="AU677" s="223" t="s">
        <v>85</v>
      </c>
      <c r="AY677" s="222" t="s">
        <v>176</v>
      </c>
      <c r="BK677" s="224">
        <f>SUM(BK678:BK698)</f>
        <v>0</v>
      </c>
    </row>
    <row r="678" s="2" customFormat="1" ht="24.15" customHeight="1">
      <c r="A678" s="39"/>
      <c r="B678" s="40"/>
      <c r="C678" s="227" t="s">
        <v>1813</v>
      </c>
      <c r="D678" s="227" t="s">
        <v>179</v>
      </c>
      <c r="E678" s="228" t="s">
        <v>3996</v>
      </c>
      <c r="F678" s="229" t="s">
        <v>3997</v>
      </c>
      <c r="G678" s="230" t="s">
        <v>182</v>
      </c>
      <c r="H678" s="231">
        <v>2</v>
      </c>
      <c r="I678" s="232"/>
      <c r="J678" s="233">
        <f>ROUND(I678*H678,2)</f>
        <v>0</v>
      </c>
      <c r="K678" s="229" t="s">
        <v>225</v>
      </c>
      <c r="L678" s="45"/>
      <c r="M678" s="234" t="s">
        <v>1</v>
      </c>
      <c r="N678" s="235" t="s">
        <v>41</v>
      </c>
      <c r="O678" s="92"/>
      <c r="P678" s="236">
        <f>O678*H678</f>
        <v>0</v>
      </c>
      <c r="Q678" s="236">
        <v>0</v>
      </c>
      <c r="R678" s="236">
        <f>Q678*H678</f>
        <v>0</v>
      </c>
      <c r="S678" s="236">
        <v>0.029999999999999999</v>
      </c>
      <c r="T678" s="237">
        <f>S678*H678</f>
        <v>0.059999999999999998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8" t="s">
        <v>324</v>
      </c>
      <c r="AT678" s="238" t="s">
        <v>179</v>
      </c>
      <c r="AU678" s="238" t="s">
        <v>177</v>
      </c>
      <c r="AY678" s="18" t="s">
        <v>176</v>
      </c>
      <c r="BE678" s="239">
        <f>IF(N678="základní",J678,0)</f>
        <v>0</v>
      </c>
      <c r="BF678" s="239">
        <f>IF(N678="snížená",J678,0)</f>
        <v>0</v>
      </c>
      <c r="BG678" s="239">
        <f>IF(N678="zákl. přenesená",J678,0)</f>
        <v>0</v>
      </c>
      <c r="BH678" s="239">
        <f>IF(N678="sníž. přenesená",J678,0)</f>
        <v>0</v>
      </c>
      <c r="BI678" s="239">
        <f>IF(N678="nulová",J678,0)</f>
        <v>0</v>
      </c>
      <c r="BJ678" s="18" t="s">
        <v>83</v>
      </c>
      <c r="BK678" s="239">
        <f>ROUND(I678*H678,2)</f>
        <v>0</v>
      </c>
      <c r="BL678" s="18" t="s">
        <v>324</v>
      </c>
      <c r="BM678" s="238" t="s">
        <v>3998</v>
      </c>
    </row>
    <row r="679" s="2" customFormat="1">
      <c r="A679" s="39"/>
      <c r="B679" s="40"/>
      <c r="C679" s="41"/>
      <c r="D679" s="262" t="s">
        <v>194</v>
      </c>
      <c r="E679" s="41"/>
      <c r="F679" s="263" t="s">
        <v>3999</v>
      </c>
      <c r="G679" s="41"/>
      <c r="H679" s="41"/>
      <c r="I679" s="264"/>
      <c r="J679" s="41"/>
      <c r="K679" s="41"/>
      <c r="L679" s="45"/>
      <c r="M679" s="265"/>
      <c r="N679" s="26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194</v>
      </c>
      <c r="AU679" s="18" t="s">
        <v>177</v>
      </c>
    </row>
    <row r="680" s="2" customFormat="1" ht="24.15" customHeight="1">
      <c r="A680" s="39"/>
      <c r="B680" s="40"/>
      <c r="C680" s="227" t="s">
        <v>1817</v>
      </c>
      <c r="D680" s="227" t="s">
        <v>179</v>
      </c>
      <c r="E680" s="228" t="s">
        <v>4000</v>
      </c>
      <c r="F680" s="229" t="s">
        <v>4001</v>
      </c>
      <c r="G680" s="230" t="s">
        <v>182</v>
      </c>
      <c r="H680" s="231">
        <v>6</v>
      </c>
      <c r="I680" s="232"/>
      <c r="J680" s="233">
        <f>ROUND(I680*H680,2)</f>
        <v>0</v>
      </c>
      <c r="K680" s="229" t="s">
        <v>225</v>
      </c>
      <c r="L680" s="45"/>
      <c r="M680" s="234" t="s">
        <v>1</v>
      </c>
      <c r="N680" s="235" t="s">
        <v>41</v>
      </c>
      <c r="O680" s="92"/>
      <c r="P680" s="236">
        <f>O680*H680</f>
        <v>0</v>
      </c>
      <c r="Q680" s="236">
        <v>0</v>
      </c>
      <c r="R680" s="236">
        <f>Q680*H680</f>
        <v>0</v>
      </c>
      <c r="S680" s="236">
        <v>0.13</v>
      </c>
      <c r="T680" s="237">
        <f>S680*H680</f>
        <v>0.78000000000000003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8" t="s">
        <v>324</v>
      </c>
      <c r="AT680" s="238" t="s">
        <v>179</v>
      </c>
      <c r="AU680" s="238" t="s">
        <v>177</v>
      </c>
      <c r="AY680" s="18" t="s">
        <v>176</v>
      </c>
      <c r="BE680" s="239">
        <f>IF(N680="základní",J680,0)</f>
        <v>0</v>
      </c>
      <c r="BF680" s="239">
        <f>IF(N680="snížená",J680,0)</f>
        <v>0</v>
      </c>
      <c r="BG680" s="239">
        <f>IF(N680="zákl. přenesená",J680,0)</f>
        <v>0</v>
      </c>
      <c r="BH680" s="239">
        <f>IF(N680="sníž. přenesená",J680,0)</f>
        <v>0</v>
      </c>
      <c r="BI680" s="239">
        <f>IF(N680="nulová",J680,0)</f>
        <v>0</v>
      </c>
      <c r="BJ680" s="18" t="s">
        <v>83</v>
      </c>
      <c r="BK680" s="239">
        <f>ROUND(I680*H680,2)</f>
        <v>0</v>
      </c>
      <c r="BL680" s="18" t="s">
        <v>324</v>
      </c>
      <c r="BM680" s="238" t="s">
        <v>4002</v>
      </c>
    </row>
    <row r="681" s="2" customFormat="1">
      <c r="A681" s="39"/>
      <c r="B681" s="40"/>
      <c r="C681" s="41"/>
      <c r="D681" s="262" t="s">
        <v>194</v>
      </c>
      <c r="E681" s="41"/>
      <c r="F681" s="263" t="s">
        <v>4003</v>
      </c>
      <c r="G681" s="41"/>
      <c r="H681" s="41"/>
      <c r="I681" s="264"/>
      <c r="J681" s="41"/>
      <c r="K681" s="41"/>
      <c r="L681" s="45"/>
      <c r="M681" s="265"/>
      <c r="N681" s="266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194</v>
      </c>
      <c r="AU681" s="18" t="s">
        <v>177</v>
      </c>
    </row>
    <row r="682" s="14" customFormat="1">
      <c r="A682" s="14"/>
      <c r="B682" s="251"/>
      <c r="C682" s="252"/>
      <c r="D682" s="242" t="s">
        <v>185</v>
      </c>
      <c r="E682" s="253" t="s">
        <v>1</v>
      </c>
      <c r="F682" s="254" t="s">
        <v>4004</v>
      </c>
      <c r="G682" s="252"/>
      <c r="H682" s="255">
        <v>6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1" t="s">
        <v>185</v>
      </c>
      <c r="AU682" s="261" t="s">
        <v>177</v>
      </c>
      <c r="AV682" s="14" t="s">
        <v>85</v>
      </c>
      <c r="AW682" s="14" t="s">
        <v>34</v>
      </c>
      <c r="AX682" s="14" t="s">
        <v>83</v>
      </c>
      <c r="AY682" s="261" t="s">
        <v>176</v>
      </c>
    </row>
    <row r="683" s="2" customFormat="1" ht="24.15" customHeight="1">
      <c r="A683" s="39"/>
      <c r="B683" s="40"/>
      <c r="C683" s="227" t="s">
        <v>1821</v>
      </c>
      <c r="D683" s="227" t="s">
        <v>179</v>
      </c>
      <c r="E683" s="228" t="s">
        <v>4005</v>
      </c>
      <c r="F683" s="229" t="s">
        <v>4006</v>
      </c>
      <c r="G683" s="230" t="s">
        <v>182</v>
      </c>
      <c r="H683" s="231">
        <v>4</v>
      </c>
      <c r="I683" s="232"/>
      <c r="J683" s="233">
        <f>ROUND(I683*H683,2)</f>
        <v>0</v>
      </c>
      <c r="K683" s="229" t="s">
        <v>225</v>
      </c>
      <c r="L683" s="45"/>
      <c r="M683" s="234" t="s">
        <v>1</v>
      </c>
      <c r="N683" s="235" t="s">
        <v>41</v>
      </c>
      <c r="O683" s="92"/>
      <c r="P683" s="236">
        <f>O683*H683</f>
        <v>0</v>
      </c>
      <c r="Q683" s="236">
        <v>0</v>
      </c>
      <c r="R683" s="236">
        <f>Q683*H683</f>
        <v>0</v>
      </c>
      <c r="S683" s="236">
        <v>0.10000000000000001</v>
      </c>
      <c r="T683" s="237">
        <f>S683*H683</f>
        <v>0.40000000000000002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8" t="s">
        <v>324</v>
      </c>
      <c r="AT683" s="238" t="s">
        <v>179</v>
      </c>
      <c r="AU683" s="238" t="s">
        <v>177</v>
      </c>
      <c r="AY683" s="18" t="s">
        <v>176</v>
      </c>
      <c r="BE683" s="239">
        <f>IF(N683="základní",J683,0)</f>
        <v>0</v>
      </c>
      <c r="BF683" s="239">
        <f>IF(N683="snížená",J683,0)</f>
        <v>0</v>
      </c>
      <c r="BG683" s="239">
        <f>IF(N683="zákl. přenesená",J683,0)</f>
        <v>0</v>
      </c>
      <c r="BH683" s="239">
        <f>IF(N683="sníž. přenesená",J683,0)</f>
        <v>0</v>
      </c>
      <c r="BI683" s="239">
        <f>IF(N683="nulová",J683,0)</f>
        <v>0</v>
      </c>
      <c r="BJ683" s="18" t="s">
        <v>83</v>
      </c>
      <c r="BK683" s="239">
        <f>ROUND(I683*H683,2)</f>
        <v>0</v>
      </c>
      <c r="BL683" s="18" t="s">
        <v>324</v>
      </c>
      <c r="BM683" s="238" t="s">
        <v>4007</v>
      </c>
    </row>
    <row r="684" s="2" customFormat="1">
      <c r="A684" s="39"/>
      <c r="B684" s="40"/>
      <c r="C684" s="41"/>
      <c r="D684" s="262" t="s">
        <v>194</v>
      </c>
      <c r="E684" s="41"/>
      <c r="F684" s="263" t="s">
        <v>4008</v>
      </c>
      <c r="G684" s="41"/>
      <c r="H684" s="41"/>
      <c r="I684" s="264"/>
      <c r="J684" s="41"/>
      <c r="K684" s="41"/>
      <c r="L684" s="45"/>
      <c r="M684" s="265"/>
      <c r="N684" s="266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194</v>
      </c>
      <c r="AU684" s="18" t="s">
        <v>177</v>
      </c>
    </row>
    <row r="685" s="2" customFormat="1" ht="24.15" customHeight="1">
      <c r="A685" s="39"/>
      <c r="B685" s="40"/>
      <c r="C685" s="227" t="s">
        <v>1825</v>
      </c>
      <c r="D685" s="227" t="s">
        <v>179</v>
      </c>
      <c r="E685" s="228" t="s">
        <v>4009</v>
      </c>
      <c r="F685" s="229" t="s">
        <v>4010</v>
      </c>
      <c r="G685" s="230" t="s">
        <v>252</v>
      </c>
      <c r="H685" s="231">
        <v>87</v>
      </c>
      <c r="I685" s="232"/>
      <c r="J685" s="233">
        <f>ROUND(I685*H685,2)</f>
        <v>0</v>
      </c>
      <c r="K685" s="229" t="s">
        <v>225</v>
      </c>
      <c r="L685" s="45"/>
      <c r="M685" s="234" t="s">
        <v>1</v>
      </c>
      <c r="N685" s="235" t="s">
        <v>41</v>
      </c>
      <c r="O685" s="92"/>
      <c r="P685" s="236">
        <f>O685*H685</f>
        <v>0</v>
      </c>
      <c r="Q685" s="236">
        <v>0</v>
      </c>
      <c r="R685" s="236">
        <f>Q685*H685</f>
        <v>0</v>
      </c>
      <c r="S685" s="236">
        <v>0.0021199999999999999</v>
      </c>
      <c r="T685" s="237">
        <f>S685*H685</f>
        <v>0.18443999999999999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8" t="s">
        <v>324</v>
      </c>
      <c r="AT685" s="238" t="s">
        <v>179</v>
      </c>
      <c r="AU685" s="238" t="s">
        <v>177</v>
      </c>
      <c r="AY685" s="18" t="s">
        <v>176</v>
      </c>
      <c r="BE685" s="239">
        <f>IF(N685="základní",J685,0)</f>
        <v>0</v>
      </c>
      <c r="BF685" s="239">
        <f>IF(N685="snížená",J685,0)</f>
        <v>0</v>
      </c>
      <c r="BG685" s="239">
        <f>IF(N685="zákl. přenesená",J685,0)</f>
        <v>0</v>
      </c>
      <c r="BH685" s="239">
        <f>IF(N685="sníž. přenesená",J685,0)</f>
        <v>0</v>
      </c>
      <c r="BI685" s="239">
        <f>IF(N685="nulová",J685,0)</f>
        <v>0</v>
      </c>
      <c r="BJ685" s="18" t="s">
        <v>83</v>
      </c>
      <c r="BK685" s="239">
        <f>ROUND(I685*H685,2)</f>
        <v>0</v>
      </c>
      <c r="BL685" s="18" t="s">
        <v>324</v>
      </c>
      <c r="BM685" s="238" t="s">
        <v>4011</v>
      </c>
    </row>
    <row r="686" s="2" customFormat="1">
      <c r="A686" s="39"/>
      <c r="B686" s="40"/>
      <c r="C686" s="41"/>
      <c r="D686" s="262" t="s">
        <v>194</v>
      </c>
      <c r="E686" s="41"/>
      <c r="F686" s="263" t="s">
        <v>4012</v>
      </c>
      <c r="G686" s="41"/>
      <c r="H686" s="41"/>
      <c r="I686" s="264"/>
      <c r="J686" s="41"/>
      <c r="K686" s="41"/>
      <c r="L686" s="45"/>
      <c r="M686" s="265"/>
      <c r="N686" s="266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194</v>
      </c>
      <c r="AU686" s="18" t="s">
        <v>177</v>
      </c>
    </row>
    <row r="687" s="14" customFormat="1">
      <c r="A687" s="14"/>
      <c r="B687" s="251"/>
      <c r="C687" s="252"/>
      <c r="D687" s="242" t="s">
        <v>185</v>
      </c>
      <c r="E687" s="253" t="s">
        <v>1</v>
      </c>
      <c r="F687" s="254" t="s">
        <v>888</v>
      </c>
      <c r="G687" s="252"/>
      <c r="H687" s="255">
        <v>87</v>
      </c>
      <c r="I687" s="256"/>
      <c r="J687" s="252"/>
      <c r="K687" s="252"/>
      <c r="L687" s="257"/>
      <c r="M687" s="258"/>
      <c r="N687" s="259"/>
      <c r="O687" s="259"/>
      <c r="P687" s="259"/>
      <c r="Q687" s="259"/>
      <c r="R687" s="259"/>
      <c r="S687" s="259"/>
      <c r="T687" s="26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1" t="s">
        <v>185</v>
      </c>
      <c r="AU687" s="261" t="s">
        <v>177</v>
      </c>
      <c r="AV687" s="14" t="s">
        <v>85</v>
      </c>
      <c r="AW687" s="14" t="s">
        <v>34</v>
      </c>
      <c r="AX687" s="14" t="s">
        <v>83</v>
      </c>
      <c r="AY687" s="261" t="s">
        <v>176</v>
      </c>
    </row>
    <row r="688" s="2" customFormat="1" ht="24.15" customHeight="1">
      <c r="A688" s="39"/>
      <c r="B688" s="40"/>
      <c r="C688" s="227" t="s">
        <v>1829</v>
      </c>
      <c r="D688" s="227" t="s">
        <v>179</v>
      </c>
      <c r="E688" s="228" t="s">
        <v>4013</v>
      </c>
      <c r="F688" s="229" t="s">
        <v>4014</v>
      </c>
      <c r="G688" s="230" t="s">
        <v>182</v>
      </c>
      <c r="H688" s="231">
        <v>45</v>
      </c>
      <c r="I688" s="232"/>
      <c r="J688" s="233">
        <f>ROUND(I688*H688,2)</f>
        <v>0</v>
      </c>
      <c r="K688" s="229" t="s">
        <v>225</v>
      </c>
      <c r="L688" s="45"/>
      <c r="M688" s="234" t="s">
        <v>1</v>
      </c>
      <c r="N688" s="235" t="s">
        <v>41</v>
      </c>
      <c r="O688" s="92"/>
      <c r="P688" s="236">
        <f>O688*H688</f>
        <v>0</v>
      </c>
      <c r="Q688" s="236">
        <v>0</v>
      </c>
      <c r="R688" s="236">
        <f>Q688*H688</f>
        <v>0</v>
      </c>
      <c r="S688" s="236">
        <v>0</v>
      </c>
      <c r="T688" s="237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8" t="s">
        <v>324</v>
      </c>
      <c r="AT688" s="238" t="s">
        <v>179</v>
      </c>
      <c r="AU688" s="238" t="s">
        <v>177</v>
      </c>
      <c r="AY688" s="18" t="s">
        <v>176</v>
      </c>
      <c r="BE688" s="239">
        <f>IF(N688="základní",J688,0)</f>
        <v>0</v>
      </c>
      <c r="BF688" s="239">
        <f>IF(N688="snížená",J688,0)</f>
        <v>0</v>
      </c>
      <c r="BG688" s="239">
        <f>IF(N688="zákl. přenesená",J688,0)</f>
        <v>0</v>
      </c>
      <c r="BH688" s="239">
        <f>IF(N688="sníž. přenesená",J688,0)</f>
        <v>0</v>
      </c>
      <c r="BI688" s="239">
        <f>IF(N688="nulová",J688,0)</f>
        <v>0</v>
      </c>
      <c r="BJ688" s="18" t="s">
        <v>83</v>
      </c>
      <c r="BK688" s="239">
        <f>ROUND(I688*H688,2)</f>
        <v>0</v>
      </c>
      <c r="BL688" s="18" t="s">
        <v>324</v>
      </c>
      <c r="BM688" s="238" t="s">
        <v>4015</v>
      </c>
    </row>
    <row r="689" s="2" customFormat="1">
      <c r="A689" s="39"/>
      <c r="B689" s="40"/>
      <c r="C689" s="41"/>
      <c r="D689" s="262" t="s">
        <v>194</v>
      </c>
      <c r="E689" s="41"/>
      <c r="F689" s="263" t="s">
        <v>4016</v>
      </c>
      <c r="G689" s="41"/>
      <c r="H689" s="41"/>
      <c r="I689" s="264"/>
      <c r="J689" s="41"/>
      <c r="K689" s="41"/>
      <c r="L689" s="45"/>
      <c r="M689" s="265"/>
      <c r="N689" s="266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194</v>
      </c>
      <c r="AU689" s="18" t="s">
        <v>177</v>
      </c>
    </row>
    <row r="690" s="2" customFormat="1" ht="33" customHeight="1">
      <c r="A690" s="39"/>
      <c r="B690" s="40"/>
      <c r="C690" s="227" t="s">
        <v>1833</v>
      </c>
      <c r="D690" s="227" t="s">
        <v>179</v>
      </c>
      <c r="E690" s="228" t="s">
        <v>4017</v>
      </c>
      <c r="F690" s="229" t="s">
        <v>4018</v>
      </c>
      <c r="G690" s="230" t="s">
        <v>182</v>
      </c>
      <c r="H690" s="231">
        <v>50</v>
      </c>
      <c r="I690" s="232"/>
      <c r="J690" s="233">
        <f>ROUND(I690*H690,2)</f>
        <v>0</v>
      </c>
      <c r="K690" s="229" t="s">
        <v>225</v>
      </c>
      <c r="L690" s="45"/>
      <c r="M690" s="234" t="s">
        <v>1</v>
      </c>
      <c r="N690" s="235" t="s">
        <v>41</v>
      </c>
      <c r="O690" s="92"/>
      <c r="P690" s="236">
        <f>O690*H690</f>
        <v>0</v>
      </c>
      <c r="Q690" s="236">
        <v>0</v>
      </c>
      <c r="R690" s="236">
        <f>Q690*H690</f>
        <v>0</v>
      </c>
      <c r="S690" s="236">
        <v>0.00089999999999999998</v>
      </c>
      <c r="T690" s="237">
        <f>S690*H690</f>
        <v>0.044999999999999998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8" t="s">
        <v>324</v>
      </c>
      <c r="AT690" s="238" t="s">
        <v>179</v>
      </c>
      <c r="AU690" s="238" t="s">
        <v>177</v>
      </c>
      <c r="AY690" s="18" t="s">
        <v>176</v>
      </c>
      <c r="BE690" s="239">
        <f>IF(N690="základní",J690,0)</f>
        <v>0</v>
      </c>
      <c r="BF690" s="239">
        <f>IF(N690="snížená",J690,0)</f>
        <v>0</v>
      </c>
      <c r="BG690" s="239">
        <f>IF(N690="zákl. přenesená",J690,0)</f>
        <v>0</v>
      </c>
      <c r="BH690" s="239">
        <f>IF(N690="sníž. přenesená",J690,0)</f>
        <v>0</v>
      </c>
      <c r="BI690" s="239">
        <f>IF(N690="nulová",J690,0)</f>
        <v>0</v>
      </c>
      <c r="BJ690" s="18" t="s">
        <v>83</v>
      </c>
      <c r="BK690" s="239">
        <f>ROUND(I690*H690,2)</f>
        <v>0</v>
      </c>
      <c r="BL690" s="18" t="s">
        <v>324</v>
      </c>
      <c r="BM690" s="238" t="s">
        <v>4019</v>
      </c>
    </row>
    <row r="691" s="2" customFormat="1">
      <c r="A691" s="39"/>
      <c r="B691" s="40"/>
      <c r="C691" s="41"/>
      <c r="D691" s="262" t="s">
        <v>194</v>
      </c>
      <c r="E691" s="41"/>
      <c r="F691" s="263" t="s">
        <v>4020</v>
      </c>
      <c r="G691" s="41"/>
      <c r="H691" s="41"/>
      <c r="I691" s="264"/>
      <c r="J691" s="41"/>
      <c r="K691" s="41"/>
      <c r="L691" s="45"/>
      <c r="M691" s="265"/>
      <c r="N691" s="266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194</v>
      </c>
      <c r="AU691" s="18" t="s">
        <v>177</v>
      </c>
    </row>
    <row r="692" s="2" customFormat="1" ht="24.15" customHeight="1">
      <c r="A692" s="39"/>
      <c r="B692" s="40"/>
      <c r="C692" s="227" t="s">
        <v>1837</v>
      </c>
      <c r="D692" s="227" t="s">
        <v>179</v>
      </c>
      <c r="E692" s="228" t="s">
        <v>4021</v>
      </c>
      <c r="F692" s="229" t="s">
        <v>4022</v>
      </c>
      <c r="G692" s="230" t="s">
        <v>182</v>
      </c>
      <c r="H692" s="231">
        <v>38</v>
      </c>
      <c r="I692" s="232"/>
      <c r="J692" s="233">
        <f>ROUND(I692*H692,2)</f>
        <v>0</v>
      </c>
      <c r="K692" s="229" t="s">
        <v>225</v>
      </c>
      <c r="L692" s="45"/>
      <c r="M692" s="234" t="s">
        <v>1</v>
      </c>
      <c r="N692" s="235" t="s">
        <v>41</v>
      </c>
      <c r="O692" s="92"/>
      <c r="P692" s="236">
        <f>O692*H692</f>
        <v>0</v>
      </c>
      <c r="Q692" s="236">
        <v>0</v>
      </c>
      <c r="R692" s="236">
        <f>Q692*H692</f>
        <v>0</v>
      </c>
      <c r="S692" s="236">
        <v>0.00063000000000000003</v>
      </c>
      <c r="T692" s="237">
        <f>S692*H692</f>
        <v>0.023939999999999999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8" t="s">
        <v>324</v>
      </c>
      <c r="AT692" s="238" t="s">
        <v>179</v>
      </c>
      <c r="AU692" s="238" t="s">
        <v>177</v>
      </c>
      <c r="AY692" s="18" t="s">
        <v>176</v>
      </c>
      <c r="BE692" s="239">
        <f>IF(N692="základní",J692,0)</f>
        <v>0</v>
      </c>
      <c r="BF692" s="239">
        <f>IF(N692="snížená",J692,0)</f>
        <v>0</v>
      </c>
      <c r="BG692" s="239">
        <f>IF(N692="zákl. přenesená",J692,0)</f>
        <v>0</v>
      </c>
      <c r="BH692" s="239">
        <f>IF(N692="sníž. přenesená",J692,0)</f>
        <v>0</v>
      </c>
      <c r="BI692" s="239">
        <f>IF(N692="nulová",J692,0)</f>
        <v>0</v>
      </c>
      <c r="BJ692" s="18" t="s">
        <v>83</v>
      </c>
      <c r="BK692" s="239">
        <f>ROUND(I692*H692,2)</f>
        <v>0</v>
      </c>
      <c r="BL692" s="18" t="s">
        <v>324</v>
      </c>
      <c r="BM692" s="238" t="s">
        <v>4023</v>
      </c>
    </row>
    <row r="693" s="2" customFormat="1">
      <c r="A693" s="39"/>
      <c r="B693" s="40"/>
      <c r="C693" s="41"/>
      <c r="D693" s="262" t="s">
        <v>194</v>
      </c>
      <c r="E693" s="41"/>
      <c r="F693" s="263" t="s">
        <v>4024</v>
      </c>
      <c r="G693" s="41"/>
      <c r="H693" s="41"/>
      <c r="I693" s="264"/>
      <c r="J693" s="41"/>
      <c r="K693" s="41"/>
      <c r="L693" s="45"/>
      <c r="M693" s="265"/>
      <c r="N693" s="266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194</v>
      </c>
      <c r="AU693" s="18" t="s">
        <v>177</v>
      </c>
    </row>
    <row r="694" s="2" customFormat="1" ht="24.15" customHeight="1">
      <c r="A694" s="39"/>
      <c r="B694" s="40"/>
      <c r="C694" s="227" t="s">
        <v>1841</v>
      </c>
      <c r="D694" s="227" t="s">
        <v>179</v>
      </c>
      <c r="E694" s="228" t="s">
        <v>4025</v>
      </c>
      <c r="F694" s="229" t="s">
        <v>4026</v>
      </c>
      <c r="G694" s="230" t="s">
        <v>182</v>
      </c>
      <c r="H694" s="231">
        <v>21</v>
      </c>
      <c r="I694" s="232"/>
      <c r="J694" s="233">
        <f>ROUND(I694*H694,2)</f>
        <v>0</v>
      </c>
      <c r="K694" s="229" t="s">
        <v>225</v>
      </c>
      <c r="L694" s="45"/>
      <c r="M694" s="234" t="s">
        <v>1</v>
      </c>
      <c r="N694" s="235" t="s">
        <v>41</v>
      </c>
      <c r="O694" s="92"/>
      <c r="P694" s="236">
        <f>O694*H694</f>
        <v>0</v>
      </c>
      <c r="Q694" s="236">
        <v>0</v>
      </c>
      <c r="R694" s="236">
        <f>Q694*H694</f>
        <v>0</v>
      </c>
      <c r="S694" s="236">
        <v>0.001</v>
      </c>
      <c r="T694" s="237">
        <f>S694*H694</f>
        <v>0.021000000000000001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8" t="s">
        <v>324</v>
      </c>
      <c r="AT694" s="238" t="s">
        <v>179</v>
      </c>
      <c r="AU694" s="238" t="s">
        <v>177</v>
      </c>
      <c r="AY694" s="18" t="s">
        <v>176</v>
      </c>
      <c r="BE694" s="239">
        <f>IF(N694="základní",J694,0)</f>
        <v>0</v>
      </c>
      <c r="BF694" s="239">
        <f>IF(N694="snížená",J694,0)</f>
        <v>0</v>
      </c>
      <c r="BG694" s="239">
        <f>IF(N694="zákl. přenesená",J694,0)</f>
        <v>0</v>
      </c>
      <c r="BH694" s="239">
        <f>IF(N694="sníž. přenesená",J694,0)</f>
        <v>0</v>
      </c>
      <c r="BI694" s="239">
        <f>IF(N694="nulová",J694,0)</f>
        <v>0</v>
      </c>
      <c r="BJ694" s="18" t="s">
        <v>83</v>
      </c>
      <c r="BK694" s="239">
        <f>ROUND(I694*H694,2)</f>
        <v>0</v>
      </c>
      <c r="BL694" s="18" t="s">
        <v>324</v>
      </c>
      <c r="BM694" s="238" t="s">
        <v>4027</v>
      </c>
    </row>
    <row r="695" s="2" customFormat="1">
      <c r="A695" s="39"/>
      <c r="B695" s="40"/>
      <c r="C695" s="41"/>
      <c r="D695" s="262" t="s">
        <v>194</v>
      </c>
      <c r="E695" s="41"/>
      <c r="F695" s="263" t="s">
        <v>4028</v>
      </c>
      <c r="G695" s="41"/>
      <c r="H695" s="41"/>
      <c r="I695" s="264"/>
      <c r="J695" s="41"/>
      <c r="K695" s="41"/>
      <c r="L695" s="45"/>
      <c r="M695" s="265"/>
      <c r="N695" s="26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194</v>
      </c>
      <c r="AU695" s="18" t="s">
        <v>177</v>
      </c>
    </row>
    <row r="696" s="2" customFormat="1" ht="33" customHeight="1">
      <c r="A696" s="39"/>
      <c r="B696" s="40"/>
      <c r="C696" s="227" t="s">
        <v>1845</v>
      </c>
      <c r="D696" s="227" t="s">
        <v>179</v>
      </c>
      <c r="E696" s="228" t="s">
        <v>4029</v>
      </c>
      <c r="F696" s="229" t="s">
        <v>4030</v>
      </c>
      <c r="G696" s="230" t="s">
        <v>182</v>
      </c>
      <c r="H696" s="231">
        <v>66</v>
      </c>
      <c r="I696" s="232"/>
      <c r="J696" s="233">
        <f>ROUND(I696*H696,2)</f>
        <v>0</v>
      </c>
      <c r="K696" s="229" t="s">
        <v>225</v>
      </c>
      <c r="L696" s="45"/>
      <c r="M696" s="234" t="s">
        <v>1</v>
      </c>
      <c r="N696" s="235" t="s">
        <v>41</v>
      </c>
      <c r="O696" s="92"/>
      <c r="P696" s="236">
        <f>O696*H696</f>
        <v>0</v>
      </c>
      <c r="Q696" s="236">
        <v>0</v>
      </c>
      <c r="R696" s="236">
        <f>Q696*H696</f>
        <v>0</v>
      </c>
      <c r="S696" s="236">
        <v>0.0012999999999999999</v>
      </c>
      <c r="T696" s="237">
        <f>S696*H696</f>
        <v>0.085800000000000001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8" t="s">
        <v>324</v>
      </c>
      <c r="AT696" s="238" t="s">
        <v>179</v>
      </c>
      <c r="AU696" s="238" t="s">
        <v>177</v>
      </c>
      <c r="AY696" s="18" t="s">
        <v>176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8" t="s">
        <v>83</v>
      </c>
      <c r="BK696" s="239">
        <f>ROUND(I696*H696,2)</f>
        <v>0</v>
      </c>
      <c r="BL696" s="18" t="s">
        <v>324</v>
      </c>
      <c r="BM696" s="238" t="s">
        <v>4031</v>
      </c>
    </row>
    <row r="697" s="2" customFormat="1">
      <c r="A697" s="39"/>
      <c r="B697" s="40"/>
      <c r="C697" s="41"/>
      <c r="D697" s="262" t="s">
        <v>194</v>
      </c>
      <c r="E697" s="41"/>
      <c r="F697" s="263" t="s">
        <v>4032</v>
      </c>
      <c r="G697" s="41"/>
      <c r="H697" s="41"/>
      <c r="I697" s="264"/>
      <c r="J697" s="41"/>
      <c r="K697" s="41"/>
      <c r="L697" s="45"/>
      <c r="M697" s="265"/>
      <c r="N697" s="266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194</v>
      </c>
      <c r="AU697" s="18" t="s">
        <v>177</v>
      </c>
    </row>
    <row r="698" s="14" customFormat="1">
      <c r="A698" s="14"/>
      <c r="B698" s="251"/>
      <c r="C698" s="252"/>
      <c r="D698" s="242" t="s">
        <v>185</v>
      </c>
      <c r="E698" s="253" t="s">
        <v>1</v>
      </c>
      <c r="F698" s="254" t="s">
        <v>4033</v>
      </c>
      <c r="G698" s="252"/>
      <c r="H698" s="255">
        <v>66</v>
      </c>
      <c r="I698" s="256"/>
      <c r="J698" s="252"/>
      <c r="K698" s="252"/>
      <c r="L698" s="257"/>
      <c r="M698" s="258"/>
      <c r="N698" s="259"/>
      <c r="O698" s="259"/>
      <c r="P698" s="259"/>
      <c r="Q698" s="259"/>
      <c r="R698" s="259"/>
      <c r="S698" s="259"/>
      <c r="T698" s="26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1" t="s">
        <v>185</v>
      </c>
      <c r="AU698" s="261" t="s">
        <v>177</v>
      </c>
      <c r="AV698" s="14" t="s">
        <v>85</v>
      </c>
      <c r="AW698" s="14" t="s">
        <v>34</v>
      </c>
      <c r="AX698" s="14" t="s">
        <v>83</v>
      </c>
      <c r="AY698" s="261" t="s">
        <v>176</v>
      </c>
    </row>
    <row r="699" s="12" customFormat="1" ht="20.88" customHeight="1">
      <c r="A699" s="12"/>
      <c r="B699" s="211"/>
      <c r="C699" s="212"/>
      <c r="D699" s="213" t="s">
        <v>75</v>
      </c>
      <c r="E699" s="225" t="s">
        <v>4034</v>
      </c>
      <c r="F699" s="225" t="s">
        <v>4035</v>
      </c>
      <c r="G699" s="212"/>
      <c r="H699" s="212"/>
      <c r="I699" s="215"/>
      <c r="J699" s="226">
        <f>BK699</f>
        <v>0</v>
      </c>
      <c r="K699" s="212"/>
      <c r="L699" s="217"/>
      <c r="M699" s="218"/>
      <c r="N699" s="219"/>
      <c r="O699" s="219"/>
      <c r="P699" s="220">
        <f>SUM(P700:P703)</f>
        <v>0</v>
      </c>
      <c r="Q699" s="219"/>
      <c r="R699" s="220">
        <f>SUM(R700:R703)</f>
        <v>0</v>
      </c>
      <c r="S699" s="219"/>
      <c r="T699" s="221">
        <f>SUM(T700:T703)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2" t="s">
        <v>85</v>
      </c>
      <c r="AT699" s="223" t="s">
        <v>75</v>
      </c>
      <c r="AU699" s="223" t="s">
        <v>85</v>
      </c>
      <c r="AY699" s="222" t="s">
        <v>176</v>
      </c>
      <c r="BK699" s="224">
        <f>SUM(BK700:BK703)</f>
        <v>0</v>
      </c>
    </row>
    <row r="700" s="2" customFormat="1" ht="37.8" customHeight="1">
      <c r="A700" s="39"/>
      <c r="B700" s="40"/>
      <c r="C700" s="227" t="s">
        <v>1849</v>
      </c>
      <c r="D700" s="227" t="s">
        <v>179</v>
      </c>
      <c r="E700" s="228" t="s">
        <v>4036</v>
      </c>
      <c r="F700" s="229" t="s">
        <v>4037</v>
      </c>
      <c r="G700" s="230" t="s">
        <v>182</v>
      </c>
      <c r="H700" s="231">
        <v>37</v>
      </c>
      <c r="I700" s="232"/>
      <c r="J700" s="233">
        <f>ROUND(I700*H700,2)</f>
        <v>0</v>
      </c>
      <c r="K700" s="229" t="s">
        <v>225</v>
      </c>
      <c r="L700" s="45"/>
      <c r="M700" s="234" t="s">
        <v>1</v>
      </c>
      <c r="N700" s="235" t="s">
        <v>41</v>
      </c>
      <c r="O700" s="92"/>
      <c r="P700" s="236">
        <f>O700*H700</f>
        <v>0</v>
      </c>
      <c r="Q700" s="236">
        <v>0</v>
      </c>
      <c r="R700" s="236">
        <f>Q700*H700</f>
        <v>0</v>
      </c>
      <c r="S700" s="236">
        <v>0</v>
      </c>
      <c r="T700" s="237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8" t="s">
        <v>324</v>
      </c>
      <c r="AT700" s="238" t="s">
        <v>179</v>
      </c>
      <c r="AU700" s="238" t="s">
        <v>177</v>
      </c>
      <c r="AY700" s="18" t="s">
        <v>176</v>
      </c>
      <c r="BE700" s="239">
        <f>IF(N700="základní",J700,0)</f>
        <v>0</v>
      </c>
      <c r="BF700" s="239">
        <f>IF(N700="snížená",J700,0)</f>
        <v>0</v>
      </c>
      <c r="BG700" s="239">
        <f>IF(N700="zákl. přenesená",J700,0)</f>
        <v>0</v>
      </c>
      <c r="BH700" s="239">
        <f>IF(N700="sníž. přenesená",J700,0)</f>
        <v>0</v>
      </c>
      <c r="BI700" s="239">
        <f>IF(N700="nulová",J700,0)</f>
        <v>0</v>
      </c>
      <c r="BJ700" s="18" t="s">
        <v>83</v>
      </c>
      <c r="BK700" s="239">
        <f>ROUND(I700*H700,2)</f>
        <v>0</v>
      </c>
      <c r="BL700" s="18" t="s">
        <v>324</v>
      </c>
      <c r="BM700" s="238" t="s">
        <v>4038</v>
      </c>
    </row>
    <row r="701" s="2" customFormat="1">
      <c r="A701" s="39"/>
      <c r="B701" s="40"/>
      <c r="C701" s="41"/>
      <c r="D701" s="262" t="s">
        <v>194</v>
      </c>
      <c r="E701" s="41"/>
      <c r="F701" s="263" t="s">
        <v>4039</v>
      </c>
      <c r="G701" s="41"/>
      <c r="H701" s="41"/>
      <c r="I701" s="264"/>
      <c r="J701" s="41"/>
      <c r="K701" s="41"/>
      <c r="L701" s="45"/>
      <c r="M701" s="265"/>
      <c r="N701" s="266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194</v>
      </c>
      <c r="AU701" s="18" t="s">
        <v>177</v>
      </c>
    </row>
    <row r="702" s="2" customFormat="1" ht="37.8" customHeight="1">
      <c r="A702" s="39"/>
      <c r="B702" s="40"/>
      <c r="C702" s="227" t="s">
        <v>1853</v>
      </c>
      <c r="D702" s="227" t="s">
        <v>179</v>
      </c>
      <c r="E702" s="228" t="s">
        <v>3878</v>
      </c>
      <c r="F702" s="229" t="s">
        <v>3879</v>
      </c>
      <c r="G702" s="230" t="s">
        <v>182</v>
      </c>
      <c r="H702" s="231">
        <v>37</v>
      </c>
      <c r="I702" s="232"/>
      <c r="J702" s="233">
        <f>ROUND(I702*H702,2)</f>
        <v>0</v>
      </c>
      <c r="K702" s="229" t="s">
        <v>225</v>
      </c>
      <c r="L702" s="45"/>
      <c r="M702" s="234" t="s">
        <v>1</v>
      </c>
      <c r="N702" s="235" t="s">
        <v>41</v>
      </c>
      <c r="O702" s="92"/>
      <c r="P702" s="236">
        <f>O702*H702</f>
        <v>0</v>
      </c>
      <c r="Q702" s="236">
        <v>0</v>
      </c>
      <c r="R702" s="236">
        <f>Q702*H702</f>
        <v>0</v>
      </c>
      <c r="S702" s="236">
        <v>0</v>
      </c>
      <c r="T702" s="237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8" t="s">
        <v>324</v>
      </c>
      <c r="AT702" s="238" t="s">
        <v>179</v>
      </c>
      <c r="AU702" s="238" t="s">
        <v>177</v>
      </c>
      <c r="AY702" s="18" t="s">
        <v>176</v>
      </c>
      <c r="BE702" s="239">
        <f>IF(N702="základní",J702,0)</f>
        <v>0</v>
      </c>
      <c r="BF702" s="239">
        <f>IF(N702="snížená",J702,0)</f>
        <v>0</v>
      </c>
      <c r="BG702" s="239">
        <f>IF(N702="zákl. přenesená",J702,0)</f>
        <v>0</v>
      </c>
      <c r="BH702" s="239">
        <f>IF(N702="sníž. přenesená",J702,0)</f>
        <v>0</v>
      </c>
      <c r="BI702" s="239">
        <f>IF(N702="nulová",J702,0)</f>
        <v>0</v>
      </c>
      <c r="BJ702" s="18" t="s">
        <v>83</v>
      </c>
      <c r="BK702" s="239">
        <f>ROUND(I702*H702,2)</f>
        <v>0</v>
      </c>
      <c r="BL702" s="18" t="s">
        <v>324</v>
      </c>
      <c r="BM702" s="238" t="s">
        <v>4040</v>
      </c>
    </row>
    <row r="703" s="2" customFormat="1">
      <c r="A703" s="39"/>
      <c r="B703" s="40"/>
      <c r="C703" s="41"/>
      <c r="D703" s="262" t="s">
        <v>194</v>
      </c>
      <c r="E703" s="41"/>
      <c r="F703" s="263" t="s">
        <v>3881</v>
      </c>
      <c r="G703" s="41"/>
      <c r="H703" s="41"/>
      <c r="I703" s="264"/>
      <c r="J703" s="41"/>
      <c r="K703" s="41"/>
      <c r="L703" s="45"/>
      <c r="M703" s="265"/>
      <c r="N703" s="266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194</v>
      </c>
      <c r="AU703" s="18" t="s">
        <v>177</v>
      </c>
    </row>
    <row r="704" s="12" customFormat="1" ht="20.88" customHeight="1">
      <c r="A704" s="12"/>
      <c r="B704" s="211"/>
      <c r="C704" s="212"/>
      <c r="D704" s="213" t="s">
        <v>75</v>
      </c>
      <c r="E704" s="225" t="s">
        <v>4041</v>
      </c>
      <c r="F704" s="225" t="s">
        <v>4042</v>
      </c>
      <c r="G704" s="212"/>
      <c r="H704" s="212"/>
      <c r="I704" s="215"/>
      <c r="J704" s="226">
        <f>BK704</f>
        <v>0</v>
      </c>
      <c r="K704" s="212"/>
      <c r="L704" s="217"/>
      <c r="M704" s="218"/>
      <c r="N704" s="219"/>
      <c r="O704" s="219"/>
      <c r="P704" s="220">
        <f>SUM(P705:P720)</f>
        <v>0</v>
      </c>
      <c r="Q704" s="219"/>
      <c r="R704" s="220">
        <f>SUM(R705:R720)</f>
        <v>0</v>
      </c>
      <c r="S704" s="219"/>
      <c r="T704" s="221">
        <f>SUM(T705:T720)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22" t="s">
        <v>85</v>
      </c>
      <c r="AT704" s="223" t="s">
        <v>75</v>
      </c>
      <c r="AU704" s="223" t="s">
        <v>85</v>
      </c>
      <c r="AY704" s="222" t="s">
        <v>176</v>
      </c>
      <c r="BK704" s="224">
        <f>SUM(BK705:BK720)</f>
        <v>0</v>
      </c>
    </row>
    <row r="705" s="2" customFormat="1" ht="55.5" customHeight="1">
      <c r="A705" s="39"/>
      <c r="B705" s="40"/>
      <c r="C705" s="227" t="s">
        <v>1857</v>
      </c>
      <c r="D705" s="227" t="s">
        <v>179</v>
      </c>
      <c r="E705" s="228" t="s">
        <v>4043</v>
      </c>
      <c r="F705" s="229" t="s">
        <v>4044</v>
      </c>
      <c r="G705" s="230" t="s">
        <v>182</v>
      </c>
      <c r="H705" s="231">
        <v>1</v>
      </c>
      <c r="I705" s="232"/>
      <c r="J705" s="233">
        <f>ROUND(I705*H705,2)</f>
        <v>0</v>
      </c>
      <c r="K705" s="229" t="s">
        <v>1</v>
      </c>
      <c r="L705" s="45"/>
      <c r="M705" s="234" t="s">
        <v>1</v>
      </c>
      <c r="N705" s="235" t="s">
        <v>41</v>
      </c>
      <c r="O705" s="92"/>
      <c r="P705" s="236">
        <f>O705*H705</f>
        <v>0</v>
      </c>
      <c r="Q705" s="236">
        <v>0</v>
      </c>
      <c r="R705" s="236">
        <f>Q705*H705</f>
        <v>0</v>
      </c>
      <c r="S705" s="236">
        <v>0</v>
      </c>
      <c r="T705" s="237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8" t="s">
        <v>567</v>
      </c>
      <c r="AT705" s="238" t="s">
        <v>179</v>
      </c>
      <c r="AU705" s="238" t="s">
        <v>177</v>
      </c>
      <c r="AY705" s="18" t="s">
        <v>176</v>
      </c>
      <c r="BE705" s="239">
        <f>IF(N705="základní",J705,0)</f>
        <v>0</v>
      </c>
      <c r="BF705" s="239">
        <f>IF(N705="snížená",J705,0)</f>
        <v>0</v>
      </c>
      <c r="BG705" s="239">
        <f>IF(N705="zákl. přenesená",J705,0)</f>
        <v>0</v>
      </c>
      <c r="BH705" s="239">
        <f>IF(N705="sníž. přenesená",J705,0)</f>
        <v>0</v>
      </c>
      <c r="BI705" s="239">
        <f>IF(N705="nulová",J705,0)</f>
        <v>0</v>
      </c>
      <c r="BJ705" s="18" t="s">
        <v>83</v>
      </c>
      <c r="BK705" s="239">
        <f>ROUND(I705*H705,2)</f>
        <v>0</v>
      </c>
      <c r="BL705" s="18" t="s">
        <v>567</v>
      </c>
      <c r="BM705" s="238" t="s">
        <v>4045</v>
      </c>
    </row>
    <row r="706" s="2" customFormat="1" ht="21.75" customHeight="1">
      <c r="A706" s="39"/>
      <c r="B706" s="40"/>
      <c r="C706" s="227" t="s">
        <v>1861</v>
      </c>
      <c r="D706" s="227" t="s">
        <v>179</v>
      </c>
      <c r="E706" s="228" t="s">
        <v>4046</v>
      </c>
      <c r="F706" s="229" t="s">
        <v>4047</v>
      </c>
      <c r="G706" s="230" t="s">
        <v>182</v>
      </c>
      <c r="H706" s="231">
        <v>5</v>
      </c>
      <c r="I706" s="232"/>
      <c r="J706" s="233">
        <f>ROUND(I706*H706,2)</f>
        <v>0</v>
      </c>
      <c r="K706" s="229" t="s">
        <v>225</v>
      </c>
      <c r="L706" s="45"/>
      <c r="M706" s="234" t="s">
        <v>1</v>
      </c>
      <c r="N706" s="235" t="s">
        <v>41</v>
      </c>
      <c r="O706" s="92"/>
      <c r="P706" s="236">
        <f>O706*H706</f>
        <v>0</v>
      </c>
      <c r="Q706" s="236">
        <v>0</v>
      </c>
      <c r="R706" s="236">
        <f>Q706*H706</f>
        <v>0</v>
      </c>
      <c r="S706" s="236">
        <v>0</v>
      </c>
      <c r="T706" s="237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8" t="s">
        <v>567</v>
      </c>
      <c r="AT706" s="238" t="s">
        <v>179</v>
      </c>
      <c r="AU706" s="238" t="s">
        <v>177</v>
      </c>
      <c r="AY706" s="18" t="s">
        <v>176</v>
      </c>
      <c r="BE706" s="239">
        <f>IF(N706="základní",J706,0)</f>
        <v>0</v>
      </c>
      <c r="BF706" s="239">
        <f>IF(N706="snížená",J706,0)</f>
        <v>0</v>
      </c>
      <c r="BG706" s="239">
        <f>IF(N706="zákl. přenesená",J706,0)</f>
        <v>0</v>
      </c>
      <c r="BH706" s="239">
        <f>IF(N706="sníž. přenesená",J706,0)</f>
        <v>0</v>
      </c>
      <c r="BI706" s="239">
        <f>IF(N706="nulová",J706,0)</f>
        <v>0</v>
      </c>
      <c r="BJ706" s="18" t="s">
        <v>83</v>
      </c>
      <c r="BK706" s="239">
        <f>ROUND(I706*H706,2)</f>
        <v>0</v>
      </c>
      <c r="BL706" s="18" t="s">
        <v>567</v>
      </c>
      <c r="BM706" s="238" t="s">
        <v>4048</v>
      </c>
    </row>
    <row r="707" s="2" customFormat="1">
      <c r="A707" s="39"/>
      <c r="B707" s="40"/>
      <c r="C707" s="41"/>
      <c r="D707" s="262" t="s">
        <v>194</v>
      </c>
      <c r="E707" s="41"/>
      <c r="F707" s="263" t="s">
        <v>4049</v>
      </c>
      <c r="G707" s="41"/>
      <c r="H707" s="41"/>
      <c r="I707" s="264"/>
      <c r="J707" s="41"/>
      <c r="K707" s="41"/>
      <c r="L707" s="45"/>
      <c r="M707" s="265"/>
      <c r="N707" s="266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194</v>
      </c>
      <c r="AU707" s="18" t="s">
        <v>177</v>
      </c>
    </row>
    <row r="708" s="14" customFormat="1">
      <c r="A708" s="14"/>
      <c r="B708" s="251"/>
      <c r="C708" s="252"/>
      <c r="D708" s="242" t="s">
        <v>185</v>
      </c>
      <c r="E708" s="253" t="s">
        <v>1</v>
      </c>
      <c r="F708" s="254" t="s">
        <v>210</v>
      </c>
      <c r="G708" s="252"/>
      <c r="H708" s="255">
        <v>5</v>
      </c>
      <c r="I708" s="256"/>
      <c r="J708" s="252"/>
      <c r="K708" s="252"/>
      <c r="L708" s="257"/>
      <c r="M708" s="258"/>
      <c r="N708" s="259"/>
      <c r="O708" s="259"/>
      <c r="P708" s="259"/>
      <c r="Q708" s="259"/>
      <c r="R708" s="259"/>
      <c r="S708" s="259"/>
      <c r="T708" s="26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1" t="s">
        <v>185</v>
      </c>
      <c r="AU708" s="261" t="s">
        <v>177</v>
      </c>
      <c r="AV708" s="14" t="s">
        <v>85</v>
      </c>
      <c r="AW708" s="14" t="s">
        <v>34</v>
      </c>
      <c r="AX708" s="14" t="s">
        <v>83</v>
      </c>
      <c r="AY708" s="261" t="s">
        <v>176</v>
      </c>
    </row>
    <row r="709" s="2" customFormat="1" ht="24.15" customHeight="1">
      <c r="A709" s="39"/>
      <c r="B709" s="40"/>
      <c r="C709" s="227" t="s">
        <v>1865</v>
      </c>
      <c r="D709" s="227" t="s">
        <v>179</v>
      </c>
      <c r="E709" s="228" t="s">
        <v>4050</v>
      </c>
      <c r="F709" s="229" t="s">
        <v>4051</v>
      </c>
      <c r="G709" s="230" t="s">
        <v>4052</v>
      </c>
      <c r="H709" s="231">
        <v>32</v>
      </c>
      <c r="I709" s="232"/>
      <c r="J709" s="233">
        <f>ROUND(I709*H709,2)</f>
        <v>0</v>
      </c>
      <c r="K709" s="229" t="s">
        <v>225</v>
      </c>
      <c r="L709" s="45"/>
      <c r="M709" s="234" t="s">
        <v>1</v>
      </c>
      <c r="N709" s="235" t="s">
        <v>41</v>
      </c>
      <c r="O709" s="92"/>
      <c r="P709" s="236">
        <f>O709*H709</f>
        <v>0</v>
      </c>
      <c r="Q709" s="236">
        <v>0</v>
      </c>
      <c r="R709" s="236">
        <f>Q709*H709</f>
        <v>0</v>
      </c>
      <c r="S709" s="236">
        <v>0</v>
      </c>
      <c r="T709" s="237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8" t="s">
        <v>567</v>
      </c>
      <c r="AT709" s="238" t="s">
        <v>179</v>
      </c>
      <c r="AU709" s="238" t="s">
        <v>177</v>
      </c>
      <c r="AY709" s="18" t="s">
        <v>176</v>
      </c>
      <c r="BE709" s="239">
        <f>IF(N709="základní",J709,0)</f>
        <v>0</v>
      </c>
      <c r="BF709" s="239">
        <f>IF(N709="snížená",J709,0)</f>
        <v>0</v>
      </c>
      <c r="BG709" s="239">
        <f>IF(N709="zákl. přenesená",J709,0)</f>
        <v>0</v>
      </c>
      <c r="BH709" s="239">
        <f>IF(N709="sníž. přenesená",J709,0)</f>
        <v>0</v>
      </c>
      <c r="BI709" s="239">
        <f>IF(N709="nulová",J709,0)</f>
        <v>0</v>
      </c>
      <c r="BJ709" s="18" t="s">
        <v>83</v>
      </c>
      <c r="BK709" s="239">
        <f>ROUND(I709*H709,2)</f>
        <v>0</v>
      </c>
      <c r="BL709" s="18" t="s">
        <v>567</v>
      </c>
      <c r="BM709" s="238" t="s">
        <v>4053</v>
      </c>
    </row>
    <row r="710" s="2" customFormat="1">
      <c r="A710" s="39"/>
      <c r="B710" s="40"/>
      <c r="C710" s="41"/>
      <c r="D710" s="262" t="s">
        <v>194</v>
      </c>
      <c r="E710" s="41"/>
      <c r="F710" s="263" t="s">
        <v>4054</v>
      </c>
      <c r="G710" s="41"/>
      <c r="H710" s="41"/>
      <c r="I710" s="264"/>
      <c r="J710" s="41"/>
      <c r="K710" s="41"/>
      <c r="L710" s="45"/>
      <c r="M710" s="265"/>
      <c r="N710" s="266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194</v>
      </c>
      <c r="AU710" s="18" t="s">
        <v>177</v>
      </c>
    </row>
    <row r="711" s="14" customFormat="1">
      <c r="A711" s="14"/>
      <c r="B711" s="251"/>
      <c r="C711" s="252"/>
      <c r="D711" s="242" t="s">
        <v>185</v>
      </c>
      <c r="E711" s="253" t="s">
        <v>1</v>
      </c>
      <c r="F711" s="254" t="s">
        <v>540</v>
      </c>
      <c r="G711" s="252"/>
      <c r="H711" s="255">
        <v>32</v>
      </c>
      <c r="I711" s="256"/>
      <c r="J711" s="252"/>
      <c r="K711" s="252"/>
      <c r="L711" s="257"/>
      <c r="M711" s="258"/>
      <c r="N711" s="259"/>
      <c r="O711" s="259"/>
      <c r="P711" s="259"/>
      <c r="Q711" s="259"/>
      <c r="R711" s="259"/>
      <c r="S711" s="259"/>
      <c r="T711" s="26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1" t="s">
        <v>185</v>
      </c>
      <c r="AU711" s="261" t="s">
        <v>177</v>
      </c>
      <c r="AV711" s="14" t="s">
        <v>85</v>
      </c>
      <c r="AW711" s="14" t="s">
        <v>34</v>
      </c>
      <c r="AX711" s="14" t="s">
        <v>83</v>
      </c>
      <c r="AY711" s="261" t="s">
        <v>176</v>
      </c>
    </row>
    <row r="712" s="2" customFormat="1" ht="24.15" customHeight="1">
      <c r="A712" s="39"/>
      <c r="B712" s="40"/>
      <c r="C712" s="227" t="s">
        <v>1869</v>
      </c>
      <c r="D712" s="227" t="s">
        <v>179</v>
      </c>
      <c r="E712" s="228" t="s">
        <v>4055</v>
      </c>
      <c r="F712" s="229" t="s">
        <v>4056</v>
      </c>
      <c r="G712" s="230" t="s">
        <v>4052</v>
      </c>
      <c r="H712" s="231">
        <v>8</v>
      </c>
      <c r="I712" s="232"/>
      <c r="J712" s="233">
        <f>ROUND(I712*H712,2)</f>
        <v>0</v>
      </c>
      <c r="K712" s="229" t="s">
        <v>225</v>
      </c>
      <c r="L712" s="45"/>
      <c r="M712" s="234" t="s">
        <v>1</v>
      </c>
      <c r="N712" s="235" t="s">
        <v>41</v>
      </c>
      <c r="O712" s="92"/>
      <c r="P712" s="236">
        <f>O712*H712</f>
        <v>0</v>
      </c>
      <c r="Q712" s="236">
        <v>0</v>
      </c>
      <c r="R712" s="236">
        <f>Q712*H712</f>
        <v>0</v>
      </c>
      <c r="S712" s="236">
        <v>0</v>
      </c>
      <c r="T712" s="237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8" t="s">
        <v>567</v>
      </c>
      <c r="AT712" s="238" t="s">
        <v>179</v>
      </c>
      <c r="AU712" s="238" t="s">
        <v>177</v>
      </c>
      <c r="AY712" s="18" t="s">
        <v>176</v>
      </c>
      <c r="BE712" s="239">
        <f>IF(N712="základní",J712,0)</f>
        <v>0</v>
      </c>
      <c r="BF712" s="239">
        <f>IF(N712="snížená",J712,0)</f>
        <v>0</v>
      </c>
      <c r="BG712" s="239">
        <f>IF(N712="zákl. přenesená",J712,0)</f>
        <v>0</v>
      </c>
      <c r="BH712" s="239">
        <f>IF(N712="sníž. přenesená",J712,0)</f>
        <v>0</v>
      </c>
      <c r="BI712" s="239">
        <f>IF(N712="nulová",J712,0)</f>
        <v>0</v>
      </c>
      <c r="BJ712" s="18" t="s">
        <v>83</v>
      </c>
      <c r="BK712" s="239">
        <f>ROUND(I712*H712,2)</f>
        <v>0</v>
      </c>
      <c r="BL712" s="18" t="s">
        <v>567</v>
      </c>
      <c r="BM712" s="238" t="s">
        <v>4057</v>
      </c>
    </row>
    <row r="713" s="2" customFormat="1">
      <c r="A713" s="39"/>
      <c r="B713" s="40"/>
      <c r="C713" s="41"/>
      <c r="D713" s="262" t="s">
        <v>194</v>
      </c>
      <c r="E713" s="41"/>
      <c r="F713" s="263" t="s">
        <v>4058</v>
      </c>
      <c r="G713" s="41"/>
      <c r="H713" s="41"/>
      <c r="I713" s="264"/>
      <c r="J713" s="41"/>
      <c r="K713" s="41"/>
      <c r="L713" s="45"/>
      <c r="M713" s="265"/>
      <c r="N713" s="266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194</v>
      </c>
      <c r="AU713" s="18" t="s">
        <v>177</v>
      </c>
    </row>
    <row r="714" s="14" customFormat="1">
      <c r="A714" s="14"/>
      <c r="B714" s="251"/>
      <c r="C714" s="252"/>
      <c r="D714" s="242" t="s">
        <v>185</v>
      </c>
      <c r="E714" s="253" t="s">
        <v>1</v>
      </c>
      <c r="F714" s="254" t="s">
        <v>240</v>
      </c>
      <c r="G714" s="252"/>
      <c r="H714" s="255">
        <v>8</v>
      </c>
      <c r="I714" s="256"/>
      <c r="J714" s="252"/>
      <c r="K714" s="252"/>
      <c r="L714" s="257"/>
      <c r="M714" s="258"/>
      <c r="N714" s="259"/>
      <c r="O714" s="259"/>
      <c r="P714" s="259"/>
      <c r="Q714" s="259"/>
      <c r="R714" s="259"/>
      <c r="S714" s="259"/>
      <c r="T714" s="26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1" t="s">
        <v>185</v>
      </c>
      <c r="AU714" s="261" t="s">
        <v>177</v>
      </c>
      <c r="AV714" s="14" t="s">
        <v>85</v>
      </c>
      <c r="AW714" s="14" t="s">
        <v>34</v>
      </c>
      <c r="AX714" s="14" t="s">
        <v>83</v>
      </c>
      <c r="AY714" s="261" t="s">
        <v>176</v>
      </c>
    </row>
    <row r="715" s="2" customFormat="1" ht="24.15" customHeight="1">
      <c r="A715" s="39"/>
      <c r="B715" s="40"/>
      <c r="C715" s="227" t="s">
        <v>1873</v>
      </c>
      <c r="D715" s="227" t="s">
        <v>179</v>
      </c>
      <c r="E715" s="228" t="s">
        <v>4059</v>
      </c>
      <c r="F715" s="229" t="s">
        <v>4060</v>
      </c>
      <c r="G715" s="230" t="s">
        <v>2614</v>
      </c>
      <c r="H715" s="231">
        <v>80</v>
      </c>
      <c r="I715" s="232"/>
      <c r="J715" s="233">
        <f>ROUND(I715*H715,2)</f>
        <v>0</v>
      </c>
      <c r="K715" s="229" t="s">
        <v>1</v>
      </c>
      <c r="L715" s="45"/>
      <c r="M715" s="234" t="s">
        <v>1</v>
      </c>
      <c r="N715" s="235" t="s">
        <v>41</v>
      </c>
      <c r="O715" s="92"/>
      <c r="P715" s="236">
        <f>O715*H715</f>
        <v>0</v>
      </c>
      <c r="Q715" s="236">
        <v>0</v>
      </c>
      <c r="R715" s="236">
        <f>Q715*H715</f>
        <v>0</v>
      </c>
      <c r="S715" s="236">
        <v>0</v>
      </c>
      <c r="T715" s="237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8" t="s">
        <v>1131</v>
      </c>
      <c r="AT715" s="238" t="s">
        <v>179</v>
      </c>
      <c r="AU715" s="238" t="s">
        <v>177</v>
      </c>
      <c r="AY715" s="18" t="s">
        <v>176</v>
      </c>
      <c r="BE715" s="239">
        <f>IF(N715="základní",J715,0)</f>
        <v>0</v>
      </c>
      <c r="BF715" s="239">
        <f>IF(N715="snížená",J715,0)</f>
        <v>0</v>
      </c>
      <c r="BG715" s="239">
        <f>IF(N715="zákl. přenesená",J715,0)</f>
        <v>0</v>
      </c>
      <c r="BH715" s="239">
        <f>IF(N715="sníž. přenesená",J715,0)</f>
        <v>0</v>
      </c>
      <c r="BI715" s="239">
        <f>IF(N715="nulová",J715,0)</f>
        <v>0</v>
      </c>
      <c r="BJ715" s="18" t="s">
        <v>83</v>
      </c>
      <c r="BK715" s="239">
        <f>ROUND(I715*H715,2)</f>
        <v>0</v>
      </c>
      <c r="BL715" s="18" t="s">
        <v>1131</v>
      </c>
      <c r="BM715" s="238" t="s">
        <v>4061</v>
      </c>
    </row>
    <row r="716" s="14" customFormat="1">
      <c r="A716" s="14"/>
      <c r="B716" s="251"/>
      <c r="C716" s="252"/>
      <c r="D716" s="242" t="s">
        <v>185</v>
      </c>
      <c r="E716" s="253" t="s">
        <v>1</v>
      </c>
      <c r="F716" s="254" t="s">
        <v>4062</v>
      </c>
      <c r="G716" s="252"/>
      <c r="H716" s="255">
        <v>80</v>
      </c>
      <c r="I716" s="256"/>
      <c r="J716" s="252"/>
      <c r="K716" s="252"/>
      <c r="L716" s="257"/>
      <c r="M716" s="258"/>
      <c r="N716" s="259"/>
      <c r="O716" s="259"/>
      <c r="P716" s="259"/>
      <c r="Q716" s="259"/>
      <c r="R716" s="259"/>
      <c r="S716" s="259"/>
      <c r="T716" s="26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1" t="s">
        <v>185</v>
      </c>
      <c r="AU716" s="261" t="s">
        <v>177</v>
      </c>
      <c r="AV716" s="14" t="s">
        <v>85</v>
      </c>
      <c r="AW716" s="14" t="s">
        <v>34</v>
      </c>
      <c r="AX716" s="14" t="s">
        <v>83</v>
      </c>
      <c r="AY716" s="261" t="s">
        <v>176</v>
      </c>
    </row>
    <row r="717" s="2" customFormat="1" ht="16.5" customHeight="1">
      <c r="A717" s="39"/>
      <c r="B717" s="40"/>
      <c r="C717" s="227" t="s">
        <v>1877</v>
      </c>
      <c r="D717" s="227" t="s">
        <v>179</v>
      </c>
      <c r="E717" s="228" t="s">
        <v>4063</v>
      </c>
      <c r="F717" s="229" t="s">
        <v>4064</v>
      </c>
      <c r="G717" s="230" t="s">
        <v>2614</v>
      </c>
      <c r="H717" s="231">
        <v>8</v>
      </c>
      <c r="I717" s="232"/>
      <c r="J717" s="233">
        <f>ROUND(I717*H717,2)</f>
        <v>0</v>
      </c>
      <c r="K717" s="229" t="s">
        <v>1</v>
      </c>
      <c r="L717" s="45"/>
      <c r="M717" s="234" t="s">
        <v>1</v>
      </c>
      <c r="N717" s="235" t="s">
        <v>41</v>
      </c>
      <c r="O717" s="92"/>
      <c r="P717" s="236">
        <f>O717*H717</f>
        <v>0</v>
      </c>
      <c r="Q717" s="236">
        <v>0</v>
      </c>
      <c r="R717" s="236">
        <f>Q717*H717</f>
        <v>0</v>
      </c>
      <c r="S717" s="236">
        <v>0</v>
      </c>
      <c r="T717" s="237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8" t="s">
        <v>3122</v>
      </c>
      <c r="AT717" s="238" t="s">
        <v>179</v>
      </c>
      <c r="AU717" s="238" t="s">
        <v>177</v>
      </c>
      <c r="AY717" s="18" t="s">
        <v>176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8" t="s">
        <v>83</v>
      </c>
      <c r="BK717" s="239">
        <f>ROUND(I717*H717,2)</f>
        <v>0</v>
      </c>
      <c r="BL717" s="18" t="s">
        <v>3122</v>
      </c>
      <c r="BM717" s="238" t="s">
        <v>4065</v>
      </c>
    </row>
    <row r="718" s="14" customFormat="1">
      <c r="A718" s="14"/>
      <c r="B718" s="251"/>
      <c r="C718" s="252"/>
      <c r="D718" s="242" t="s">
        <v>185</v>
      </c>
      <c r="E718" s="253" t="s">
        <v>1</v>
      </c>
      <c r="F718" s="254" t="s">
        <v>240</v>
      </c>
      <c r="G718" s="252"/>
      <c r="H718" s="255">
        <v>8</v>
      </c>
      <c r="I718" s="256"/>
      <c r="J718" s="252"/>
      <c r="K718" s="252"/>
      <c r="L718" s="257"/>
      <c r="M718" s="258"/>
      <c r="N718" s="259"/>
      <c r="O718" s="259"/>
      <c r="P718" s="259"/>
      <c r="Q718" s="259"/>
      <c r="R718" s="259"/>
      <c r="S718" s="259"/>
      <c r="T718" s="26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1" t="s">
        <v>185</v>
      </c>
      <c r="AU718" s="261" t="s">
        <v>177</v>
      </c>
      <c r="AV718" s="14" t="s">
        <v>85</v>
      </c>
      <c r="AW718" s="14" t="s">
        <v>34</v>
      </c>
      <c r="AX718" s="14" t="s">
        <v>83</v>
      </c>
      <c r="AY718" s="261" t="s">
        <v>176</v>
      </c>
    </row>
    <row r="719" s="2" customFormat="1" ht="49.05" customHeight="1">
      <c r="A719" s="39"/>
      <c r="B719" s="40"/>
      <c r="C719" s="227" t="s">
        <v>1881</v>
      </c>
      <c r="D719" s="227" t="s">
        <v>179</v>
      </c>
      <c r="E719" s="228" t="s">
        <v>4066</v>
      </c>
      <c r="F719" s="229" t="s">
        <v>4067</v>
      </c>
      <c r="G719" s="230" t="s">
        <v>2614</v>
      </c>
      <c r="H719" s="231">
        <v>8</v>
      </c>
      <c r="I719" s="232"/>
      <c r="J719" s="233">
        <f>ROUND(I719*H719,2)</f>
        <v>0</v>
      </c>
      <c r="K719" s="229" t="s">
        <v>1</v>
      </c>
      <c r="L719" s="45"/>
      <c r="M719" s="234" t="s">
        <v>1</v>
      </c>
      <c r="N719" s="235" t="s">
        <v>41</v>
      </c>
      <c r="O719" s="92"/>
      <c r="P719" s="236">
        <f>O719*H719</f>
        <v>0</v>
      </c>
      <c r="Q719" s="236">
        <v>0</v>
      </c>
      <c r="R719" s="236">
        <f>Q719*H719</f>
        <v>0</v>
      </c>
      <c r="S719" s="236">
        <v>0</v>
      </c>
      <c r="T719" s="237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8" t="s">
        <v>567</v>
      </c>
      <c r="AT719" s="238" t="s">
        <v>179</v>
      </c>
      <c r="AU719" s="238" t="s">
        <v>177</v>
      </c>
      <c r="AY719" s="18" t="s">
        <v>176</v>
      </c>
      <c r="BE719" s="239">
        <f>IF(N719="základní",J719,0)</f>
        <v>0</v>
      </c>
      <c r="BF719" s="239">
        <f>IF(N719="snížená",J719,0)</f>
        <v>0</v>
      </c>
      <c r="BG719" s="239">
        <f>IF(N719="zákl. přenesená",J719,0)</f>
        <v>0</v>
      </c>
      <c r="BH719" s="239">
        <f>IF(N719="sníž. přenesená",J719,0)</f>
        <v>0</v>
      </c>
      <c r="BI719" s="239">
        <f>IF(N719="nulová",J719,0)</f>
        <v>0</v>
      </c>
      <c r="BJ719" s="18" t="s">
        <v>83</v>
      </c>
      <c r="BK719" s="239">
        <f>ROUND(I719*H719,2)</f>
        <v>0</v>
      </c>
      <c r="BL719" s="18" t="s">
        <v>567</v>
      </c>
      <c r="BM719" s="238" t="s">
        <v>4068</v>
      </c>
    </row>
    <row r="720" s="14" customFormat="1">
      <c r="A720" s="14"/>
      <c r="B720" s="251"/>
      <c r="C720" s="252"/>
      <c r="D720" s="242" t="s">
        <v>185</v>
      </c>
      <c r="E720" s="253" t="s">
        <v>1</v>
      </c>
      <c r="F720" s="254" t="s">
        <v>240</v>
      </c>
      <c r="G720" s="252"/>
      <c r="H720" s="255">
        <v>8</v>
      </c>
      <c r="I720" s="256"/>
      <c r="J720" s="252"/>
      <c r="K720" s="252"/>
      <c r="L720" s="257"/>
      <c r="M720" s="258"/>
      <c r="N720" s="259"/>
      <c r="O720" s="259"/>
      <c r="P720" s="259"/>
      <c r="Q720" s="259"/>
      <c r="R720" s="259"/>
      <c r="S720" s="259"/>
      <c r="T720" s="26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1" t="s">
        <v>185</v>
      </c>
      <c r="AU720" s="261" t="s">
        <v>177</v>
      </c>
      <c r="AV720" s="14" t="s">
        <v>85</v>
      </c>
      <c r="AW720" s="14" t="s">
        <v>34</v>
      </c>
      <c r="AX720" s="14" t="s">
        <v>83</v>
      </c>
      <c r="AY720" s="261" t="s">
        <v>176</v>
      </c>
    </row>
    <row r="721" s="12" customFormat="1" ht="22.8" customHeight="1">
      <c r="A721" s="12"/>
      <c r="B721" s="211"/>
      <c r="C721" s="212"/>
      <c r="D721" s="213" t="s">
        <v>75</v>
      </c>
      <c r="E721" s="225" t="s">
        <v>4069</v>
      </c>
      <c r="F721" s="225" t="s">
        <v>4070</v>
      </c>
      <c r="G721" s="212"/>
      <c r="H721" s="212"/>
      <c r="I721" s="215"/>
      <c r="J721" s="226">
        <f>BK721</f>
        <v>0</v>
      </c>
      <c r="K721" s="212"/>
      <c r="L721" s="217"/>
      <c r="M721" s="218"/>
      <c r="N721" s="219"/>
      <c r="O721" s="219"/>
      <c r="P721" s="220">
        <f>SUM(P722:P725)</f>
        <v>0</v>
      </c>
      <c r="Q721" s="219"/>
      <c r="R721" s="220">
        <f>SUM(R722:R725)</f>
        <v>0</v>
      </c>
      <c r="S721" s="219"/>
      <c r="T721" s="221">
        <f>SUM(T722:T725)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2" t="s">
        <v>210</v>
      </c>
      <c r="AT721" s="223" t="s">
        <v>75</v>
      </c>
      <c r="AU721" s="223" t="s">
        <v>83</v>
      </c>
      <c r="AY721" s="222" t="s">
        <v>176</v>
      </c>
      <c r="BK721" s="224">
        <f>SUM(BK722:BK725)</f>
        <v>0</v>
      </c>
    </row>
    <row r="722" s="2" customFormat="1" ht="16.5" customHeight="1">
      <c r="A722" s="39"/>
      <c r="B722" s="40"/>
      <c r="C722" s="227" t="s">
        <v>1885</v>
      </c>
      <c r="D722" s="227" t="s">
        <v>179</v>
      </c>
      <c r="E722" s="228" t="s">
        <v>4071</v>
      </c>
      <c r="F722" s="229" t="s">
        <v>4072</v>
      </c>
      <c r="G722" s="230" t="s">
        <v>586</v>
      </c>
      <c r="H722" s="231">
        <v>1</v>
      </c>
      <c r="I722" s="232"/>
      <c r="J722" s="233">
        <f>ROUND(I722*H722,2)</f>
        <v>0</v>
      </c>
      <c r="K722" s="229" t="s">
        <v>1</v>
      </c>
      <c r="L722" s="45"/>
      <c r="M722" s="234" t="s">
        <v>1</v>
      </c>
      <c r="N722" s="235" t="s">
        <v>41</v>
      </c>
      <c r="O722" s="92"/>
      <c r="P722" s="236">
        <f>O722*H722</f>
        <v>0</v>
      </c>
      <c r="Q722" s="236">
        <v>0</v>
      </c>
      <c r="R722" s="236">
        <f>Q722*H722</f>
        <v>0</v>
      </c>
      <c r="S722" s="236">
        <v>0</v>
      </c>
      <c r="T722" s="237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8" t="s">
        <v>4073</v>
      </c>
      <c r="AT722" s="238" t="s">
        <v>179</v>
      </c>
      <c r="AU722" s="238" t="s">
        <v>85</v>
      </c>
      <c r="AY722" s="18" t="s">
        <v>176</v>
      </c>
      <c r="BE722" s="239">
        <f>IF(N722="základní",J722,0)</f>
        <v>0</v>
      </c>
      <c r="BF722" s="239">
        <f>IF(N722="snížená",J722,0)</f>
        <v>0</v>
      </c>
      <c r="BG722" s="239">
        <f>IF(N722="zákl. přenesená",J722,0)</f>
        <v>0</v>
      </c>
      <c r="BH722" s="239">
        <f>IF(N722="sníž. přenesená",J722,0)</f>
        <v>0</v>
      </c>
      <c r="BI722" s="239">
        <f>IF(N722="nulová",J722,0)</f>
        <v>0</v>
      </c>
      <c r="BJ722" s="18" t="s">
        <v>83</v>
      </c>
      <c r="BK722" s="239">
        <f>ROUND(I722*H722,2)</f>
        <v>0</v>
      </c>
      <c r="BL722" s="18" t="s">
        <v>4073</v>
      </c>
      <c r="BM722" s="238" t="s">
        <v>4074</v>
      </c>
    </row>
    <row r="723" s="14" customFormat="1">
      <c r="A723" s="14"/>
      <c r="B723" s="251"/>
      <c r="C723" s="252"/>
      <c r="D723" s="242" t="s">
        <v>185</v>
      </c>
      <c r="E723" s="253" t="s">
        <v>1</v>
      </c>
      <c r="F723" s="254" t="s">
        <v>83</v>
      </c>
      <c r="G723" s="252"/>
      <c r="H723" s="255">
        <v>1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1" t="s">
        <v>185</v>
      </c>
      <c r="AU723" s="261" t="s">
        <v>85</v>
      </c>
      <c r="AV723" s="14" t="s">
        <v>85</v>
      </c>
      <c r="AW723" s="14" t="s">
        <v>34</v>
      </c>
      <c r="AX723" s="14" t="s">
        <v>83</v>
      </c>
      <c r="AY723" s="261" t="s">
        <v>176</v>
      </c>
    </row>
    <row r="724" s="2" customFormat="1" ht="16.5" customHeight="1">
      <c r="A724" s="39"/>
      <c r="B724" s="40"/>
      <c r="C724" s="227" t="s">
        <v>1889</v>
      </c>
      <c r="D724" s="227" t="s">
        <v>179</v>
      </c>
      <c r="E724" s="228" t="s">
        <v>4075</v>
      </c>
      <c r="F724" s="229" t="s">
        <v>4076</v>
      </c>
      <c r="G724" s="230" t="s">
        <v>586</v>
      </c>
      <c r="H724" s="231">
        <v>1</v>
      </c>
      <c r="I724" s="232"/>
      <c r="J724" s="233">
        <f>ROUND(I724*H724,2)</f>
        <v>0</v>
      </c>
      <c r="K724" s="229" t="s">
        <v>1</v>
      </c>
      <c r="L724" s="45"/>
      <c r="M724" s="234" t="s">
        <v>1</v>
      </c>
      <c r="N724" s="235" t="s">
        <v>41</v>
      </c>
      <c r="O724" s="92"/>
      <c r="P724" s="236">
        <f>O724*H724</f>
        <v>0</v>
      </c>
      <c r="Q724" s="236">
        <v>0</v>
      </c>
      <c r="R724" s="236">
        <f>Q724*H724</f>
        <v>0</v>
      </c>
      <c r="S724" s="236">
        <v>0</v>
      </c>
      <c r="T724" s="237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8" t="s">
        <v>4073</v>
      </c>
      <c r="AT724" s="238" t="s">
        <v>179</v>
      </c>
      <c r="AU724" s="238" t="s">
        <v>85</v>
      </c>
      <c r="AY724" s="18" t="s">
        <v>176</v>
      </c>
      <c r="BE724" s="239">
        <f>IF(N724="základní",J724,0)</f>
        <v>0</v>
      </c>
      <c r="BF724" s="239">
        <f>IF(N724="snížená",J724,0)</f>
        <v>0</v>
      </c>
      <c r="BG724" s="239">
        <f>IF(N724="zákl. přenesená",J724,0)</f>
        <v>0</v>
      </c>
      <c r="BH724" s="239">
        <f>IF(N724="sníž. přenesená",J724,0)</f>
        <v>0</v>
      </c>
      <c r="BI724" s="239">
        <f>IF(N724="nulová",J724,0)</f>
        <v>0</v>
      </c>
      <c r="BJ724" s="18" t="s">
        <v>83</v>
      </c>
      <c r="BK724" s="239">
        <f>ROUND(I724*H724,2)</f>
        <v>0</v>
      </c>
      <c r="BL724" s="18" t="s">
        <v>4073</v>
      </c>
      <c r="BM724" s="238" t="s">
        <v>4077</v>
      </c>
    </row>
    <row r="725" s="14" customFormat="1">
      <c r="A725" s="14"/>
      <c r="B725" s="251"/>
      <c r="C725" s="252"/>
      <c r="D725" s="242" t="s">
        <v>185</v>
      </c>
      <c r="E725" s="253" t="s">
        <v>1</v>
      </c>
      <c r="F725" s="254" t="s">
        <v>83</v>
      </c>
      <c r="G725" s="252"/>
      <c r="H725" s="255">
        <v>1</v>
      </c>
      <c r="I725" s="256"/>
      <c r="J725" s="252"/>
      <c r="K725" s="252"/>
      <c r="L725" s="257"/>
      <c r="M725" s="311"/>
      <c r="N725" s="312"/>
      <c r="O725" s="312"/>
      <c r="P725" s="312"/>
      <c r="Q725" s="312"/>
      <c r="R725" s="312"/>
      <c r="S725" s="312"/>
      <c r="T725" s="31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1" t="s">
        <v>185</v>
      </c>
      <c r="AU725" s="261" t="s">
        <v>85</v>
      </c>
      <c r="AV725" s="14" t="s">
        <v>85</v>
      </c>
      <c r="AW725" s="14" t="s">
        <v>34</v>
      </c>
      <c r="AX725" s="14" t="s">
        <v>83</v>
      </c>
      <c r="AY725" s="261" t="s">
        <v>176</v>
      </c>
    </row>
    <row r="726" s="2" customFormat="1" ht="6.96" customHeight="1">
      <c r="A726" s="39"/>
      <c r="B726" s="67"/>
      <c r="C726" s="68"/>
      <c r="D726" s="68"/>
      <c r="E726" s="68"/>
      <c r="F726" s="68"/>
      <c r="G726" s="68"/>
      <c r="H726" s="68"/>
      <c r="I726" s="68"/>
      <c r="J726" s="68"/>
      <c r="K726" s="68"/>
      <c r="L726" s="45"/>
      <c r="M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</sheetData>
  <sheetProtection sheet="1" autoFilter="0" formatColumns="0" formatRows="0" objects="1" scenarios="1" spinCount="100000" saltValue="N9GvnGdtw+nGgm3ig/v6uXNNLVcBG272AxiAs8PR50QyV2H2vHI4oQoxPw0hW5+a8U/txHhmBT0nPdY8EDK5HQ==" hashValue="h7nRuJfPCEXQJVY56LyGMwH4GS/Q2jSGAI607Gklbm4u/rinVn7COvupEeSCL+Tq9laYs3WBFRvcQ6gac4G17Q==" algorithmName="SHA-512" password="CC35"/>
  <autoFilter ref="C138:K7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hyperlinks>
    <hyperlink ref="F155" r:id="rId1" display="https://podminky.urs.cz/item/CS_URS_2025_01/741210204"/>
    <hyperlink ref="F160" r:id="rId2" display="https://podminky.urs.cz/item/CS_URS_2025_01/210070403"/>
    <hyperlink ref="F164" r:id="rId3" display="https://podminky.urs.cz/item/CS_URS_2025_01/741320303"/>
    <hyperlink ref="F168" r:id="rId4" display="https://podminky.urs.cz/item/CS_URS_2025_01/741350201"/>
    <hyperlink ref="F171" r:id="rId5" display="https://podminky.urs.cz/item/CS_URS_2025_01/741331008"/>
    <hyperlink ref="F175" r:id="rId6" display="https://podminky.urs.cz/item/CS_URS_2025_01/741312501"/>
    <hyperlink ref="F179" r:id="rId7" display="https://podminky.urs.cz/item/CS_URS_2025_01/741320021"/>
    <hyperlink ref="F183" r:id="rId8" display="https://podminky.urs.cz/item/CS_URS_2025_01/741320041"/>
    <hyperlink ref="F190" r:id="rId9" display="https://podminky.urs.cz/item/CS_URS_2025_01/741320042"/>
    <hyperlink ref="F194" r:id="rId10" display="https://podminky.urs.cz/item/CS_URS_2025_01/741322002"/>
    <hyperlink ref="F201" r:id="rId11" display="https://podminky.urs.cz/item/CS_URS_2025_01/741320042.4"/>
    <hyperlink ref="F208" r:id="rId12" display="https://podminky.urs.cz/item/CS_URS_2025_01/741320201"/>
    <hyperlink ref="F212" r:id="rId13" display="https://podminky.urs.cz/item/CS_URS_2025_01/741231006.1"/>
    <hyperlink ref="F216" r:id="rId14" display="https://podminky.urs.cz/item/CS_URS_2025_01/741231007"/>
    <hyperlink ref="F223" r:id="rId15" display="https://podminky.urs.cz/item/CS_URS_2025_01/741320105"/>
    <hyperlink ref="F226" r:id="rId16" display="https://podminky.urs.cz/item/CS_URS_2025_01/741320165"/>
    <hyperlink ref="F230" r:id="rId17" display="https://podminky.urs.cz/item/CS_URS_2025_01/741320361"/>
    <hyperlink ref="F236" r:id="rId18" display="https://podminky.urs.cz/item/CS_URS_2025_01/741321003"/>
    <hyperlink ref="F240" r:id="rId19" display="https://podminky.urs.cz/item/CS_URS_2025_01/741330042"/>
    <hyperlink ref="F244" r:id="rId20" display="https://podminky.urs.cz/item/CS_URS_2025_01/741330632.1"/>
    <hyperlink ref="F248" r:id="rId21" display="https://podminky.urs.cz/item/CS_URS_2025_01/741350001"/>
    <hyperlink ref="F252" r:id="rId22" display="https://podminky.urs.cz/item/CS_URS_2025_01/741231001"/>
    <hyperlink ref="F261" r:id="rId23" display="https://podminky.urs.cz/item/CS_URS_2025_01/741320105"/>
    <hyperlink ref="F264" r:id="rId24" display="https://podminky.urs.cz/item/CS_URS_2025_01/741320165"/>
    <hyperlink ref="F268" r:id="rId25" display="https://podminky.urs.cz/item/CS_URS_2025_01/741320361"/>
    <hyperlink ref="F274" r:id="rId26" display="https://podminky.urs.cz/item/CS_URS_2025_01/741321003"/>
    <hyperlink ref="F278" r:id="rId27" display="https://podminky.urs.cz/item/CS_URS_2025_01/741321033"/>
    <hyperlink ref="F282" r:id="rId28" display="https://podminky.urs.cz/item/CS_URS_2025_01/741231001"/>
    <hyperlink ref="F287" r:id="rId29" display="https://podminky.urs.cz/item/CS_URS_2025_01/741210001"/>
    <hyperlink ref="F291" r:id="rId30" display="https://podminky.urs.cz/item/CS_URS_2025_01/741320175"/>
    <hyperlink ref="F295" r:id="rId31" display="https://podminky.urs.cz/item/CS_URS_2025_01/741322122"/>
    <hyperlink ref="F299" r:id="rId32" display="https://podminky.urs.cz/item/CS_URS_2025_01/741312501"/>
    <hyperlink ref="F303" r:id="rId33" display="https://podminky.urs.cz/item/CS_URS_2025_01/741320041"/>
    <hyperlink ref="F307" r:id="rId34" display="https://podminky.urs.cz/item/CS_URS_2025_01/741320031"/>
    <hyperlink ref="F313" r:id="rId35" display="https://podminky.urs.cz/item/CS_URS_2025_01/741320105"/>
    <hyperlink ref="F317" r:id="rId36" display="https://podminky.urs.cz/item/CS_URS_2025_01/741320041"/>
    <hyperlink ref="F322" r:id="rId37" display="https://podminky.urs.cz/item/CS_URS_2025_01/741320175"/>
    <hyperlink ref="F327" r:id="rId38" display="https://podminky.urs.cz/item/CS_URS_2025_01/741210001"/>
    <hyperlink ref="F331" r:id="rId39" display="https://podminky.urs.cz/item/CS_URS_2025_01/741231012"/>
    <hyperlink ref="F348" r:id="rId40" display="https://podminky.urs.cz/item/CS_URS_2025_01/741910611"/>
    <hyperlink ref="F355" r:id="rId41" display="https://podminky.urs.cz/item/CS_URS_2025_01/741310101"/>
    <hyperlink ref="F361" r:id="rId42" display="https://podminky.urs.cz/item/CS_URS_2025_01/741310101"/>
    <hyperlink ref="F367" r:id="rId43" display="https://podminky.urs.cz/item/CS_URS_2025_01/741310122"/>
    <hyperlink ref="F373" r:id="rId44" display="https://podminky.urs.cz/item/CS_URS_2025_01/741310126"/>
    <hyperlink ref="F379" r:id="rId45" display="https://podminky.urs.cz/item/CS_URS_2025_01/741310203"/>
    <hyperlink ref="F385" r:id="rId46" display="https://podminky.urs.cz/item/CS_URS_2025_01/741310011"/>
    <hyperlink ref="F389" r:id="rId47" display="https://podminky.urs.cz/item/CS_URS_2025_01/741310263"/>
    <hyperlink ref="F393" r:id="rId48" display="https://podminky.urs.cz/item/CS_URS_2025_01/741310031"/>
    <hyperlink ref="F399" r:id="rId49" display="https://podminky.urs.cz/item/CS_URS_2025_01/741310221"/>
    <hyperlink ref="F415" r:id="rId50" display="https://podminky.urs.cz/item/CS_URS_2025_01/741313001"/>
    <hyperlink ref="F421" r:id="rId51" display="https://podminky.urs.cz/item/CS_URS_2025_01/741313082"/>
    <hyperlink ref="F428" r:id="rId52" display="https://podminky.urs.cz/item/CS_URS_2025_01/741210121"/>
    <hyperlink ref="F438" r:id="rId53" display="https://podminky.urs.cz/item/CS_URS_2025_01/741110511"/>
    <hyperlink ref="F442" r:id="rId54" display="https://podminky.urs.cz/item/CS_URS_2025_01/741110513"/>
    <hyperlink ref="F446" r:id="rId55" display="https://podminky.urs.cz/item/CS_URS_2025_01/741110051"/>
    <hyperlink ref="F451" r:id="rId56" display="https://podminky.urs.cz/item/CS_URS_2025_01/741110062"/>
    <hyperlink ref="F456" r:id="rId57" display="https://podminky.urs.cz/item/CS_URS_2025_01/741112002"/>
    <hyperlink ref="F465" r:id="rId58" display="https://podminky.urs.cz/item/CS_URS_2025_01/741112003"/>
    <hyperlink ref="F470" r:id="rId59" display="https://podminky.urs.cz/item/CS_URS_2025_01/741112001"/>
    <hyperlink ref="F476" r:id="rId60" display="https://podminky.urs.cz/item/CS_URS_2025_01/741112001"/>
    <hyperlink ref="F483" r:id="rId61" display="https://podminky.urs.cz/item/CS_URS_2025_01/741112201"/>
    <hyperlink ref="F487" r:id="rId62" display="https://podminky.urs.cz/item/CS_URS_2025_01/741910611"/>
    <hyperlink ref="F495" r:id="rId63" display="https://podminky.urs.cz/item/CS_URS_2025_01/741420021"/>
    <hyperlink ref="F500" r:id="rId64" display="https://podminky.urs.cz/item/CS_URS_2025_01/741420021"/>
    <hyperlink ref="F504" r:id="rId65" display="https://podminky.urs.cz/item/CS_URS_2025_01/741420021"/>
    <hyperlink ref="F517" r:id="rId66" display="https://podminky.urs.cz/item/CS_URS_2025_01/741120201"/>
    <hyperlink ref="F522" r:id="rId67" display="https://podminky.urs.cz/item/CS_URS_2025_01/741120203"/>
    <hyperlink ref="F530" r:id="rId68" display="https://podminky.urs.cz/item/CS_URS_2025_01/741122642"/>
    <hyperlink ref="F535" r:id="rId69" display="https://podminky.urs.cz/item/CS_URS_2025_01/741122211"/>
    <hyperlink ref="F541" r:id="rId70" display="https://podminky.urs.cz/item/CS_URS_2025_01/741122201"/>
    <hyperlink ref="F553" r:id="rId71" display="https://podminky.urs.cz/item/CS_URS_2025_01/741122211"/>
    <hyperlink ref="F558" r:id="rId72" display="https://podminky.urs.cz/item/CS_URS_2025_01/741122219"/>
    <hyperlink ref="F563" r:id="rId73" display="https://podminky.urs.cz/item/CS_URS_2025_01/741122231"/>
    <hyperlink ref="F568" r:id="rId74" display="https://podminky.urs.cz/item/CS_URS_2025_01/741124701"/>
    <hyperlink ref="F570" r:id="rId75" display="https://podminky.urs.cz/item/CS_URS_2025_01/741130001"/>
    <hyperlink ref="F576" r:id="rId76" display="https://podminky.urs.cz/item/CS_URS_2025_01/741130003"/>
    <hyperlink ref="F580" r:id="rId77" display="https://podminky.urs.cz/item/CS_URS_2025_01/741130004"/>
    <hyperlink ref="F584" r:id="rId78" display="https://podminky.urs.cz/item/CS_URS_2025_01/741130005"/>
    <hyperlink ref="F587" r:id="rId79" display="https://podminky.urs.cz/item/CS_URS_2025_01/741130006"/>
    <hyperlink ref="F590" r:id="rId80" display="https://podminky.urs.cz/item/CS_URS_2025_01/741130007"/>
    <hyperlink ref="F603" r:id="rId81" display="https://podminky.urs.cz/item/CS_URS_2025_01/741372112"/>
    <hyperlink ref="F612" r:id="rId82" display="https://podminky.urs.cz/item/CS_URS_2025_01/741371102"/>
    <hyperlink ref="F616" r:id="rId83" display="https://podminky.urs.cz/item/CS_URS_2025_01/741372022"/>
    <hyperlink ref="F622" r:id="rId84" display="https://podminky.urs.cz/item/CS_URS_2025_01/741372101"/>
    <hyperlink ref="F626" r:id="rId85" display="https://podminky.urs.cz/item/CS_URS_2025_01/741372061"/>
    <hyperlink ref="F628" r:id="rId86" display="https://podminky.urs.cz/item/CS_URS_2025_01/741372042"/>
    <hyperlink ref="F631" r:id="rId87" display="https://podminky.urs.cz/item/CS_URS_2025_01/741110511"/>
    <hyperlink ref="F633" r:id="rId88" display="https://podminky.urs.cz/item/CS_URS_2025_01/741350032"/>
    <hyperlink ref="F636" r:id="rId89" display="https://podminky.urs.cz/item/CS_URS_2025_01/468081311"/>
    <hyperlink ref="F639" r:id="rId90" display="https://podminky.urs.cz/item/CS_URS_2025_01/468081312"/>
    <hyperlink ref="F642" r:id="rId91" display="https://podminky.urs.cz/item/CS_URS_2025_01/468081321"/>
    <hyperlink ref="F645" r:id="rId92" display="https://podminky.urs.cz/item/CS_URS_2025_01/468081322"/>
    <hyperlink ref="F648" r:id="rId93" display="https://podminky.urs.cz/item/CS_URS_2025_01/468094111"/>
    <hyperlink ref="F651" r:id="rId94" display="https://podminky.urs.cz/item/CS_URS_2025_01/468094141"/>
    <hyperlink ref="F654" r:id="rId95" display="https://podminky.urs.cz/item/CS_URS_2025_01/468101411"/>
    <hyperlink ref="F657" r:id="rId96" display="https://podminky.urs.cz/item/CS_URS_2025_01/460941211"/>
    <hyperlink ref="F659" r:id="rId97" display="https://podminky.urs.cz/item/CS_URS_2025_01/469971111"/>
    <hyperlink ref="F664" r:id="rId98" display="https://podminky.urs.cz/item/CS_URS_2025_01/469971121"/>
    <hyperlink ref="F667" r:id="rId99" display="https://podminky.urs.cz/item/CS_URS_2025_01/469972111"/>
    <hyperlink ref="F669" r:id="rId100" display="https://podminky.urs.cz/item/CS_URS_2025_01/469973114"/>
    <hyperlink ref="F672" r:id="rId101" display="https://podminky.urs.cz/item/CS_URS_2025_01/763101811"/>
    <hyperlink ref="F675" r:id="rId102" display="https://podminky.urs.cz/item/CS_URS_2025_01/763101812"/>
    <hyperlink ref="F679" r:id="rId103" display="https://podminky.urs.cz/item/CS_URS_2025_01/741211817"/>
    <hyperlink ref="F681" r:id="rId104" display="https://podminky.urs.cz/item/CS_URS_2025_01/741211853"/>
    <hyperlink ref="F684" r:id="rId105" display="https://podminky.urs.cz/item/CS_URS_2025_01/741211851"/>
    <hyperlink ref="F686" r:id="rId106" display="https://podminky.urs.cz/item/CS_URS_2025_01/741121851"/>
    <hyperlink ref="F689" r:id="rId107" display="https://podminky.urs.cz/item/CS_URS_2025_01/741213847"/>
    <hyperlink ref="F691" r:id="rId108" display="https://podminky.urs.cz/item/CS_URS_2025_01/741213815"/>
    <hyperlink ref="F693" r:id="rId109" display="https://podminky.urs.cz/item/CS_URS_2025_01/741213813"/>
    <hyperlink ref="F695" r:id="rId110" display="https://podminky.urs.cz/item/CS_URS_2025_01/741213817"/>
    <hyperlink ref="F697" r:id="rId111" display="https://podminky.urs.cz/item/CS_URS_2025_01/741371823"/>
    <hyperlink ref="F701" r:id="rId112" display="https://podminky.urs.cz/item/CS_URS_2025_01/741374823"/>
    <hyperlink ref="F703" r:id="rId113" display="https://podminky.urs.cz/item/CS_URS_2025_01/741372112"/>
    <hyperlink ref="F707" r:id="rId114" display="https://podminky.urs.cz/item/CS_URS_2025_01/210280101.1"/>
    <hyperlink ref="F710" r:id="rId115" display="https://podminky.urs.cz/item/CS_URS_2025_01/580106013"/>
    <hyperlink ref="F713" r:id="rId116" display="https://podminky.urs.cz/item/CS_URS_2025_01/5801060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4079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ROUND((SUM(BE135:BE542)),  2)</f>
        <v>0</v>
      </c>
      <c r="G35" s="39"/>
      <c r="H35" s="39"/>
      <c r="I35" s="165">
        <v>0.20999999999999999</v>
      </c>
      <c r="J35" s="164">
        <f>ROUND(((SUM(BE135:BE542))*I35),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ROUND((SUM(BF135:BF542)),  2)</f>
        <v>0</v>
      </c>
      <c r="G36" s="39"/>
      <c r="H36" s="39"/>
      <c r="I36" s="165">
        <v>0.12</v>
      </c>
      <c r="J36" s="164">
        <f>ROUND(((SUM(BF135:BF542))*I36),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ROUND((SUM(BG135:BG542)),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ROUND((SUM(BH135:BH542)),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ROUND((SUM(BI135:BI542)),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D1.01.4h1 - Slaboproudá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Frýba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4080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4081</v>
      </c>
      <c r="E100" s="197"/>
      <c r="F100" s="197"/>
      <c r="G100" s="197"/>
      <c r="H100" s="197"/>
      <c r="I100" s="197"/>
      <c r="J100" s="198">
        <f>J137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4082</v>
      </c>
      <c r="E101" s="197"/>
      <c r="F101" s="197"/>
      <c r="G101" s="197"/>
      <c r="H101" s="197"/>
      <c r="I101" s="197"/>
      <c r="J101" s="198">
        <f>J161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4083</v>
      </c>
      <c r="E102" s="197"/>
      <c r="F102" s="197"/>
      <c r="G102" s="197"/>
      <c r="H102" s="197"/>
      <c r="I102" s="197"/>
      <c r="J102" s="198">
        <f>J187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4"/>
      <c r="D103" s="196" t="s">
        <v>4084</v>
      </c>
      <c r="E103" s="197"/>
      <c r="F103" s="197"/>
      <c r="G103" s="197"/>
      <c r="H103" s="197"/>
      <c r="I103" s="197"/>
      <c r="J103" s="198">
        <f>J188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4085</v>
      </c>
      <c r="E104" s="197"/>
      <c r="F104" s="197"/>
      <c r="G104" s="197"/>
      <c r="H104" s="197"/>
      <c r="I104" s="197"/>
      <c r="J104" s="198">
        <f>J248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4086</v>
      </c>
      <c r="E105" s="197"/>
      <c r="F105" s="197"/>
      <c r="G105" s="197"/>
      <c r="H105" s="197"/>
      <c r="I105" s="197"/>
      <c r="J105" s="198">
        <f>J315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4087</v>
      </c>
      <c r="E106" s="197"/>
      <c r="F106" s="197"/>
      <c r="G106" s="197"/>
      <c r="H106" s="197"/>
      <c r="I106" s="197"/>
      <c r="J106" s="198">
        <f>J336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4088</v>
      </c>
      <c r="E107" s="197"/>
      <c r="F107" s="197"/>
      <c r="G107" s="197"/>
      <c r="H107" s="197"/>
      <c r="I107" s="197"/>
      <c r="J107" s="198">
        <f>J375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4089</v>
      </c>
      <c r="E108" s="197"/>
      <c r="F108" s="197"/>
      <c r="G108" s="197"/>
      <c r="H108" s="197"/>
      <c r="I108" s="197"/>
      <c r="J108" s="198">
        <f>J407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4090</v>
      </c>
      <c r="E109" s="197"/>
      <c r="F109" s="197"/>
      <c r="G109" s="197"/>
      <c r="H109" s="197"/>
      <c r="I109" s="197"/>
      <c r="J109" s="198">
        <f>J424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4091</v>
      </c>
      <c r="E110" s="197"/>
      <c r="F110" s="197"/>
      <c r="G110" s="197"/>
      <c r="H110" s="197"/>
      <c r="I110" s="197"/>
      <c r="J110" s="198">
        <f>J471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4092</v>
      </c>
      <c r="E111" s="197"/>
      <c r="F111" s="197"/>
      <c r="G111" s="197"/>
      <c r="H111" s="197"/>
      <c r="I111" s="197"/>
      <c r="J111" s="198">
        <f>J487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4093</v>
      </c>
      <c r="E112" s="197"/>
      <c r="F112" s="197"/>
      <c r="G112" s="197"/>
      <c r="H112" s="197"/>
      <c r="I112" s="197"/>
      <c r="J112" s="198">
        <f>J500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4094</v>
      </c>
      <c r="E113" s="197"/>
      <c r="F113" s="197"/>
      <c r="G113" s="197"/>
      <c r="H113" s="197"/>
      <c r="I113" s="197"/>
      <c r="J113" s="198">
        <f>J517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161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4" t="str">
        <f>E7</f>
        <v>OBJEKT E 1.PP+1.NP ETAPA 1 - stavební úpravy, Krajská zdravotní, a.s. – Nemocnice Děčín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125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4" t="s">
        <v>126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D1.01.4h1 - Slaboproudá elektrotechnika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Děčín</v>
      </c>
      <c r="G129" s="41"/>
      <c r="H129" s="41"/>
      <c r="I129" s="33" t="s">
        <v>22</v>
      </c>
      <c r="J129" s="80" t="str">
        <f>IF(J14="","",J14)</f>
        <v>24. 6. 2025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E17</f>
        <v>Krajská zdravotní, a.s., Ústí nad Labem</v>
      </c>
      <c r="G131" s="41"/>
      <c r="H131" s="41"/>
      <c r="I131" s="33" t="s">
        <v>30</v>
      </c>
      <c r="J131" s="37" t="str">
        <f>E23</f>
        <v>PENTA PROJEKT s.r.o., Jihlava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32</v>
      </c>
      <c r="J132" s="37" t="str">
        <f>E26</f>
        <v>Frýba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0"/>
      <c r="B134" s="201"/>
      <c r="C134" s="202" t="s">
        <v>162</v>
      </c>
      <c r="D134" s="203" t="s">
        <v>61</v>
      </c>
      <c r="E134" s="203" t="s">
        <v>57</v>
      </c>
      <c r="F134" s="203" t="s">
        <v>58</v>
      </c>
      <c r="G134" s="203" t="s">
        <v>163</v>
      </c>
      <c r="H134" s="203" t="s">
        <v>164</v>
      </c>
      <c r="I134" s="203" t="s">
        <v>165</v>
      </c>
      <c r="J134" s="203" t="s">
        <v>131</v>
      </c>
      <c r="K134" s="204" t="s">
        <v>166</v>
      </c>
      <c r="L134" s="205"/>
      <c r="M134" s="101" t="s">
        <v>1</v>
      </c>
      <c r="N134" s="102" t="s">
        <v>40</v>
      </c>
      <c r="O134" s="102" t="s">
        <v>167</v>
      </c>
      <c r="P134" s="102" t="s">
        <v>168</v>
      </c>
      <c r="Q134" s="102" t="s">
        <v>169</v>
      </c>
      <c r="R134" s="102" t="s">
        <v>170</v>
      </c>
      <c r="S134" s="102" t="s">
        <v>171</v>
      </c>
      <c r="T134" s="103" t="s">
        <v>172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9"/>
      <c r="B135" s="40"/>
      <c r="C135" s="108" t="s">
        <v>173</v>
      </c>
      <c r="D135" s="41"/>
      <c r="E135" s="41"/>
      <c r="F135" s="41"/>
      <c r="G135" s="41"/>
      <c r="H135" s="41"/>
      <c r="I135" s="41"/>
      <c r="J135" s="206">
        <f>BK135</f>
        <v>0</v>
      </c>
      <c r="K135" s="41"/>
      <c r="L135" s="45"/>
      <c r="M135" s="104"/>
      <c r="N135" s="207"/>
      <c r="O135" s="105"/>
      <c r="P135" s="208">
        <f>P136</f>
        <v>0</v>
      </c>
      <c r="Q135" s="105"/>
      <c r="R135" s="208">
        <f>R136</f>
        <v>0</v>
      </c>
      <c r="S135" s="105"/>
      <c r="T135" s="209">
        <f>T136</f>
        <v>0.10525000000000001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133</v>
      </c>
      <c r="BK135" s="210">
        <f>BK136</f>
        <v>0</v>
      </c>
    </row>
    <row r="136" s="12" customFormat="1" ht="25.92" customHeight="1">
      <c r="A136" s="12"/>
      <c r="B136" s="211"/>
      <c r="C136" s="212"/>
      <c r="D136" s="213" t="s">
        <v>75</v>
      </c>
      <c r="E136" s="214" t="s">
        <v>112</v>
      </c>
      <c r="F136" s="214" t="s">
        <v>4095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P137+P161+P187+P336+P375+P407+P424+P471+P487+P500+P517</f>
        <v>0</v>
      </c>
      <c r="Q136" s="219"/>
      <c r="R136" s="220">
        <f>R137+R161+R187+R336+R375+R407+R424+R471+R487+R500+R517</f>
        <v>0</v>
      </c>
      <c r="S136" s="219"/>
      <c r="T136" s="221">
        <f>T137+T161+T187+T336+T375+T407+T424+T471+T487+T500+T517</f>
        <v>0.10525000000000001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83</v>
      </c>
      <c r="AT136" s="223" t="s">
        <v>75</v>
      </c>
      <c r="AU136" s="223" t="s">
        <v>76</v>
      </c>
      <c r="AY136" s="222" t="s">
        <v>176</v>
      </c>
      <c r="BK136" s="224">
        <f>BK137+BK161+BK187+BK336+BK375+BK407+BK424+BK471+BK487+BK500+BK517</f>
        <v>0</v>
      </c>
    </row>
    <row r="137" s="12" customFormat="1" ht="22.8" customHeight="1">
      <c r="A137" s="12"/>
      <c r="B137" s="211"/>
      <c r="C137" s="212"/>
      <c r="D137" s="213" t="s">
        <v>75</v>
      </c>
      <c r="E137" s="225" t="s">
        <v>4096</v>
      </c>
      <c r="F137" s="225" t="s">
        <v>4097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SUM(P138:P160)</f>
        <v>0</v>
      </c>
      <c r="Q137" s="219"/>
      <c r="R137" s="220">
        <f>SUM(R138:R160)</f>
        <v>0</v>
      </c>
      <c r="S137" s="219"/>
      <c r="T137" s="221">
        <f>SUM(T138:T160)</f>
        <v>0.10525000000000001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83</v>
      </c>
      <c r="AT137" s="223" t="s">
        <v>75</v>
      </c>
      <c r="AU137" s="223" t="s">
        <v>83</v>
      </c>
      <c r="AY137" s="222" t="s">
        <v>176</v>
      </c>
      <c r="BK137" s="224">
        <f>SUM(BK138:BK160)</f>
        <v>0</v>
      </c>
    </row>
    <row r="138" s="2" customFormat="1" ht="16.5" customHeight="1">
      <c r="A138" s="39"/>
      <c r="B138" s="40"/>
      <c r="C138" s="227" t="s">
        <v>83</v>
      </c>
      <c r="D138" s="227" t="s">
        <v>179</v>
      </c>
      <c r="E138" s="228" t="s">
        <v>4098</v>
      </c>
      <c r="F138" s="229" t="s">
        <v>4099</v>
      </c>
      <c r="G138" s="230" t="s">
        <v>252</v>
      </c>
      <c r="H138" s="231">
        <v>200</v>
      </c>
      <c r="I138" s="232"/>
      <c r="J138" s="233">
        <f>ROUND(I138*H138,2)</f>
        <v>0</v>
      </c>
      <c r="K138" s="229" t="s">
        <v>225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0.00011</v>
      </c>
      <c r="T138" s="237">
        <f>S138*H138</f>
        <v>0.022000000000000002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183</v>
      </c>
      <c r="AT138" s="238" t="s">
        <v>179</v>
      </c>
      <c r="AU138" s="238" t="s">
        <v>85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183</v>
      </c>
      <c r="BM138" s="238" t="s">
        <v>4100</v>
      </c>
    </row>
    <row r="139" s="2" customFormat="1">
      <c r="A139" s="39"/>
      <c r="B139" s="40"/>
      <c r="C139" s="41"/>
      <c r="D139" s="262" t="s">
        <v>194</v>
      </c>
      <c r="E139" s="41"/>
      <c r="F139" s="263" t="s">
        <v>4101</v>
      </c>
      <c r="G139" s="41"/>
      <c r="H139" s="41"/>
      <c r="I139" s="264"/>
      <c r="J139" s="41"/>
      <c r="K139" s="41"/>
      <c r="L139" s="45"/>
      <c r="M139" s="265"/>
      <c r="N139" s="26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194</v>
      </c>
      <c r="AU139" s="18" t="s">
        <v>85</v>
      </c>
    </row>
    <row r="140" s="14" customFormat="1">
      <c r="A140" s="14"/>
      <c r="B140" s="251"/>
      <c r="C140" s="252"/>
      <c r="D140" s="242" t="s">
        <v>185</v>
      </c>
      <c r="E140" s="253" t="s">
        <v>1</v>
      </c>
      <c r="F140" s="254" t="s">
        <v>1562</v>
      </c>
      <c r="G140" s="252"/>
      <c r="H140" s="255">
        <v>200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185</v>
      </c>
      <c r="AU140" s="261" t="s">
        <v>85</v>
      </c>
      <c r="AV140" s="14" t="s">
        <v>85</v>
      </c>
      <c r="AW140" s="14" t="s">
        <v>34</v>
      </c>
      <c r="AX140" s="14" t="s">
        <v>83</v>
      </c>
      <c r="AY140" s="261" t="s">
        <v>176</v>
      </c>
    </row>
    <row r="141" s="2" customFormat="1" ht="16.5" customHeight="1">
      <c r="A141" s="39"/>
      <c r="B141" s="40"/>
      <c r="C141" s="227" t="s">
        <v>85</v>
      </c>
      <c r="D141" s="227" t="s">
        <v>179</v>
      </c>
      <c r="E141" s="228" t="s">
        <v>4102</v>
      </c>
      <c r="F141" s="229" t="s">
        <v>4103</v>
      </c>
      <c r="G141" s="230" t="s">
        <v>252</v>
      </c>
      <c r="H141" s="231">
        <v>1000</v>
      </c>
      <c r="I141" s="232"/>
      <c r="J141" s="233">
        <f>ROUND(I141*H141,2)</f>
        <v>0</v>
      </c>
      <c r="K141" s="229" t="s">
        <v>225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4.0000000000000003E-05</v>
      </c>
      <c r="T141" s="237">
        <f>S141*H141</f>
        <v>0.040000000000000001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179</v>
      </c>
      <c r="AU141" s="238" t="s">
        <v>85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183</v>
      </c>
      <c r="BM141" s="238" t="s">
        <v>4104</v>
      </c>
    </row>
    <row r="142" s="2" customFormat="1">
      <c r="A142" s="39"/>
      <c r="B142" s="40"/>
      <c r="C142" s="41"/>
      <c r="D142" s="262" t="s">
        <v>194</v>
      </c>
      <c r="E142" s="41"/>
      <c r="F142" s="263" t="s">
        <v>4105</v>
      </c>
      <c r="G142" s="41"/>
      <c r="H142" s="41"/>
      <c r="I142" s="264"/>
      <c r="J142" s="41"/>
      <c r="K142" s="41"/>
      <c r="L142" s="45"/>
      <c r="M142" s="265"/>
      <c r="N142" s="26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194</v>
      </c>
      <c r="AU142" s="18" t="s">
        <v>85</v>
      </c>
    </row>
    <row r="143" s="14" customFormat="1">
      <c r="A143" s="14"/>
      <c r="B143" s="251"/>
      <c r="C143" s="252"/>
      <c r="D143" s="242" t="s">
        <v>185</v>
      </c>
      <c r="E143" s="253" t="s">
        <v>1</v>
      </c>
      <c r="F143" s="254" t="s">
        <v>4106</v>
      </c>
      <c r="G143" s="252"/>
      <c r="H143" s="255">
        <v>1000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185</v>
      </c>
      <c r="AU143" s="261" t="s">
        <v>85</v>
      </c>
      <c r="AV143" s="14" t="s">
        <v>85</v>
      </c>
      <c r="AW143" s="14" t="s">
        <v>34</v>
      </c>
      <c r="AX143" s="14" t="s">
        <v>83</v>
      </c>
      <c r="AY143" s="261" t="s">
        <v>176</v>
      </c>
    </row>
    <row r="144" s="2" customFormat="1" ht="24.15" customHeight="1">
      <c r="A144" s="39"/>
      <c r="B144" s="40"/>
      <c r="C144" s="227" t="s">
        <v>177</v>
      </c>
      <c r="D144" s="227" t="s">
        <v>179</v>
      </c>
      <c r="E144" s="228" t="s">
        <v>4107</v>
      </c>
      <c r="F144" s="229" t="s">
        <v>4108</v>
      </c>
      <c r="G144" s="230" t="s">
        <v>252</v>
      </c>
      <c r="H144" s="231">
        <v>1000</v>
      </c>
      <c r="I144" s="232"/>
      <c r="J144" s="233">
        <f>ROUND(I144*H144,2)</f>
        <v>0</v>
      </c>
      <c r="K144" s="229" t="s">
        <v>225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3.0000000000000001E-05</v>
      </c>
      <c r="T144" s="237">
        <f>S144*H144</f>
        <v>0.030000000000000002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183</v>
      </c>
      <c r="AT144" s="238" t="s">
        <v>179</v>
      </c>
      <c r="AU144" s="238" t="s">
        <v>85</v>
      </c>
      <c r="AY144" s="18" t="s">
        <v>176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183</v>
      </c>
      <c r="BM144" s="238" t="s">
        <v>4109</v>
      </c>
    </row>
    <row r="145" s="2" customFormat="1">
      <c r="A145" s="39"/>
      <c r="B145" s="40"/>
      <c r="C145" s="41"/>
      <c r="D145" s="262" t="s">
        <v>194</v>
      </c>
      <c r="E145" s="41"/>
      <c r="F145" s="263" t="s">
        <v>4110</v>
      </c>
      <c r="G145" s="41"/>
      <c r="H145" s="41"/>
      <c r="I145" s="264"/>
      <c r="J145" s="41"/>
      <c r="K145" s="41"/>
      <c r="L145" s="45"/>
      <c r="M145" s="265"/>
      <c r="N145" s="26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194</v>
      </c>
      <c r="AU145" s="18" t="s">
        <v>85</v>
      </c>
    </row>
    <row r="146" s="14" customFormat="1">
      <c r="A146" s="14"/>
      <c r="B146" s="251"/>
      <c r="C146" s="252"/>
      <c r="D146" s="242" t="s">
        <v>185</v>
      </c>
      <c r="E146" s="253" t="s">
        <v>1</v>
      </c>
      <c r="F146" s="254" t="s">
        <v>4106</v>
      </c>
      <c r="G146" s="252"/>
      <c r="H146" s="255">
        <v>1000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185</v>
      </c>
      <c r="AU146" s="261" t="s">
        <v>85</v>
      </c>
      <c r="AV146" s="14" t="s">
        <v>85</v>
      </c>
      <c r="AW146" s="14" t="s">
        <v>34</v>
      </c>
      <c r="AX146" s="14" t="s">
        <v>83</v>
      </c>
      <c r="AY146" s="261" t="s">
        <v>176</v>
      </c>
    </row>
    <row r="147" s="2" customFormat="1" ht="21.75" customHeight="1">
      <c r="A147" s="39"/>
      <c r="B147" s="40"/>
      <c r="C147" s="227" t="s">
        <v>183</v>
      </c>
      <c r="D147" s="227" t="s">
        <v>179</v>
      </c>
      <c r="E147" s="228" t="s">
        <v>4111</v>
      </c>
      <c r="F147" s="229" t="s">
        <v>4112</v>
      </c>
      <c r="G147" s="230" t="s">
        <v>252</v>
      </c>
      <c r="H147" s="231">
        <v>200</v>
      </c>
      <c r="I147" s="232"/>
      <c r="J147" s="233">
        <f>ROUND(I147*H147,2)</f>
        <v>0</v>
      </c>
      <c r="K147" s="229" t="s">
        <v>225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3.0000000000000001E-05</v>
      </c>
      <c r="T147" s="237">
        <f>S147*H147</f>
        <v>0.0060000000000000001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183</v>
      </c>
      <c r="AT147" s="238" t="s">
        <v>179</v>
      </c>
      <c r="AU147" s="238" t="s">
        <v>85</v>
      </c>
      <c r="AY147" s="18" t="s">
        <v>176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183</v>
      </c>
      <c r="BM147" s="238" t="s">
        <v>4113</v>
      </c>
    </row>
    <row r="148" s="2" customFormat="1">
      <c r="A148" s="39"/>
      <c r="B148" s="40"/>
      <c r="C148" s="41"/>
      <c r="D148" s="262" t="s">
        <v>194</v>
      </c>
      <c r="E148" s="41"/>
      <c r="F148" s="263" t="s">
        <v>4114</v>
      </c>
      <c r="G148" s="41"/>
      <c r="H148" s="41"/>
      <c r="I148" s="264"/>
      <c r="J148" s="41"/>
      <c r="K148" s="41"/>
      <c r="L148" s="45"/>
      <c r="M148" s="265"/>
      <c r="N148" s="26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194</v>
      </c>
      <c r="AU148" s="18" t="s">
        <v>85</v>
      </c>
    </row>
    <row r="149" s="14" customFormat="1">
      <c r="A149" s="14"/>
      <c r="B149" s="251"/>
      <c r="C149" s="252"/>
      <c r="D149" s="242" t="s">
        <v>185</v>
      </c>
      <c r="E149" s="253" t="s">
        <v>1</v>
      </c>
      <c r="F149" s="254" t="s">
        <v>1562</v>
      </c>
      <c r="G149" s="252"/>
      <c r="H149" s="255">
        <v>200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185</v>
      </c>
      <c r="AU149" s="261" t="s">
        <v>85</v>
      </c>
      <c r="AV149" s="14" t="s">
        <v>85</v>
      </c>
      <c r="AW149" s="14" t="s">
        <v>34</v>
      </c>
      <c r="AX149" s="14" t="s">
        <v>83</v>
      </c>
      <c r="AY149" s="261" t="s">
        <v>176</v>
      </c>
    </row>
    <row r="150" s="2" customFormat="1" ht="21.75" customHeight="1">
      <c r="A150" s="39"/>
      <c r="B150" s="40"/>
      <c r="C150" s="227" t="s">
        <v>210</v>
      </c>
      <c r="D150" s="227" t="s">
        <v>179</v>
      </c>
      <c r="E150" s="228" t="s">
        <v>4115</v>
      </c>
      <c r="F150" s="229" t="s">
        <v>4116</v>
      </c>
      <c r="G150" s="230" t="s">
        <v>182</v>
      </c>
      <c r="H150" s="231">
        <v>1</v>
      </c>
      <c r="I150" s="232"/>
      <c r="J150" s="233">
        <f>ROUND(I150*H150,2)</f>
        <v>0</v>
      </c>
      <c r="K150" s="229" t="s">
        <v>225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0.00025000000000000001</v>
      </c>
      <c r="T150" s="237">
        <f>S150*H150</f>
        <v>0.00025000000000000001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179</v>
      </c>
      <c r="AU150" s="238" t="s">
        <v>85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183</v>
      </c>
      <c r="BM150" s="238" t="s">
        <v>4117</v>
      </c>
    </row>
    <row r="151" s="2" customFormat="1">
      <c r="A151" s="39"/>
      <c r="B151" s="40"/>
      <c r="C151" s="41"/>
      <c r="D151" s="262" t="s">
        <v>194</v>
      </c>
      <c r="E151" s="41"/>
      <c r="F151" s="263" t="s">
        <v>4118</v>
      </c>
      <c r="G151" s="41"/>
      <c r="H151" s="41"/>
      <c r="I151" s="264"/>
      <c r="J151" s="41"/>
      <c r="K151" s="41"/>
      <c r="L151" s="45"/>
      <c r="M151" s="265"/>
      <c r="N151" s="26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194</v>
      </c>
      <c r="AU151" s="18" t="s">
        <v>85</v>
      </c>
    </row>
    <row r="152" s="14" customFormat="1">
      <c r="A152" s="14"/>
      <c r="B152" s="251"/>
      <c r="C152" s="252"/>
      <c r="D152" s="242" t="s">
        <v>185</v>
      </c>
      <c r="E152" s="253" t="s">
        <v>1</v>
      </c>
      <c r="F152" s="254" t="s">
        <v>83</v>
      </c>
      <c r="G152" s="252"/>
      <c r="H152" s="255">
        <v>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185</v>
      </c>
      <c r="AU152" s="261" t="s">
        <v>85</v>
      </c>
      <c r="AV152" s="14" t="s">
        <v>85</v>
      </c>
      <c r="AW152" s="14" t="s">
        <v>34</v>
      </c>
      <c r="AX152" s="14" t="s">
        <v>83</v>
      </c>
      <c r="AY152" s="261" t="s">
        <v>176</v>
      </c>
    </row>
    <row r="153" s="2" customFormat="1" ht="21.75" customHeight="1">
      <c r="A153" s="39"/>
      <c r="B153" s="40"/>
      <c r="C153" s="227" t="s">
        <v>222</v>
      </c>
      <c r="D153" s="227" t="s">
        <v>179</v>
      </c>
      <c r="E153" s="228" t="s">
        <v>4119</v>
      </c>
      <c r="F153" s="229" t="s">
        <v>4120</v>
      </c>
      <c r="G153" s="230" t="s">
        <v>182</v>
      </c>
      <c r="H153" s="231">
        <v>1</v>
      </c>
      <c r="I153" s="232"/>
      <c r="J153" s="233">
        <f>ROUND(I153*H153,2)</f>
        <v>0</v>
      </c>
      <c r="K153" s="229" t="s">
        <v>225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0.001</v>
      </c>
      <c r="T153" s="237">
        <f>S153*H153</f>
        <v>0.001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183</v>
      </c>
      <c r="AT153" s="238" t="s">
        <v>179</v>
      </c>
      <c r="AU153" s="238" t="s">
        <v>85</v>
      </c>
      <c r="AY153" s="18" t="s">
        <v>176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183</v>
      </c>
      <c r="BM153" s="238" t="s">
        <v>4121</v>
      </c>
    </row>
    <row r="154" s="2" customFormat="1">
      <c r="A154" s="39"/>
      <c r="B154" s="40"/>
      <c r="C154" s="41"/>
      <c r="D154" s="262" t="s">
        <v>194</v>
      </c>
      <c r="E154" s="41"/>
      <c r="F154" s="263" t="s">
        <v>4122</v>
      </c>
      <c r="G154" s="41"/>
      <c r="H154" s="41"/>
      <c r="I154" s="264"/>
      <c r="J154" s="41"/>
      <c r="K154" s="41"/>
      <c r="L154" s="45"/>
      <c r="M154" s="265"/>
      <c r="N154" s="26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194</v>
      </c>
      <c r="AU154" s="18" t="s">
        <v>85</v>
      </c>
    </row>
    <row r="155" s="14" customFormat="1">
      <c r="A155" s="14"/>
      <c r="B155" s="251"/>
      <c r="C155" s="252"/>
      <c r="D155" s="242" t="s">
        <v>185</v>
      </c>
      <c r="E155" s="253" t="s">
        <v>1</v>
      </c>
      <c r="F155" s="254" t="s">
        <v>83</v>
      </c>
      <c r="G155" s="252"/>
      <c r="H155" s="255">
        <v>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185</v>
      </c>
      <c r="AU155" s="261" t="s">
        <v>85</v>
      </c>
      <c r="AV155" s="14" t="s">
        <v>85</v>
      </c>
      <c r="AW155" s="14" t="s">
        <v>34</v>
      </c>
      <c r="AX155" s="14" t="s">
        <v>83</v>
      </c>
      <c r="AY155" s="261" t="s">
        <v>176</v>
      </c>
    </row>
    <row r="156" s="2" customFormat="1" ht="24.15" customHeight="1">
      <c r="A156" s="39"/>
      <c r="B156" s="40"/>
      <c r="C156" s="227" t="s">
        <v>201</v>
      </c>
      <c r="D156" s="227" t="s">
        <v>179</v>
      </c>
      <c r="E156" s="228" t="s">
        <v>4123</v>
      </c>
      <c r="F156" s="229" t="s">
        <v>4124</v>
      </c>
      <c r="G156" s="230" t="s">
        <v>182</v>
      </c>
      <c r="H156" s="231">
        <v>30</v>
      </c>
      <c r="I156" s="232"/>
      <c r="J156" s="233">
        <f>ROUND(I156*H156,2)</f>
        <v>0</v>
      </c>
      <c r="K156" s="229" t="s">
        <v>225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0.00020000000000000001</v>
      </c>
      <c r="T156" s="237">
        <f>S156*H156</f>
        <v>0.0060000000000000001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183</v>
      </c>
      <c r="AT156" s="238" t="s">
        <v>179</v>
      </c>
      <c r="AU156" s="238" t="s">
        <v>85</v>
      </c>
      <c r="AY156" s="18" t="s">
        <v>176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183</v>
      </c>
      <c r="BM156" s="238" t="s">
        <v>4125</v>
      </c>
    </row>
    <row r="157" s="2" customFormat="1">
      <c r="A157" s="39"/>
      <c r="B157" s="40"/>
      <c r="C157" s="41"/>
      <c r="D157" s="262" t="s">
        <v>194</v>
      </c>
      <c r="E157" s="41"/>
      <c r="F157" s="263" t="s">
        <v>4126</v>
      </c>
      <c r="G157" s="41"/>
      <c r="H157" s="41"/>
      <c r="I157" s="264"/>
      <c r="J157" s="41"/>
      <c r="K157" s="41"/>
      <c r="L157" s="45"/>
      <c r="M157" s="265"/>
      <c r="N157" s="26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194</v>
      </c>
      <c r="AU157" s="18" t="s">
        <v>85</v>
      </c>
    </row>
    <row r="158" s="14" customFormat="1">
      <c r="A158" s="14"/>
      <c r="B158" s="251"/>
      <c r="C158" s="252"/>
      <c r="D158" s="242" t="s">
        <v>185</v>
      </c>
      <c r="E158" s="253" t="s">
        <v>1</v>
      </c>
      <c r="F158" s="254" t="s">
        <v>518</v>
      </c>
      <c r="G158" s="252"/>
      <c r="H158" s="255">
        <v>30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185</v>
      </c>
      <c r="AU158" s="261" t="s">
        <v>85</v>
      </c>
      <c r="AV158" s="14" t="s">
        <v>85</v>
      </c>
      <c r="AW158" s="14" t="s">
        <v>34</v>
      </c>
      <c r="AX158" s="14" t="s">
        <v>83</v>
      </c>
      <c r="AY158" s="261" t="s">
        <v>176</v>
      </c>
    </row>
    <row r="159" s="2" customFormat="1" ht="24.15" customHeight="1">
      <c r="A159" s="39"/>
      <c r="B159" s="40"/>
      <c r="C159" s="227" t="s">
        <v>240</v>
      </c>
      <c r="D159" s="227" t="s">
        <v>179</v>
      </c>
      <c r="E159" s="228" t="s">
        <v>4127</v>
      </c>
      <c r="F159" s="229" t="s">
        <v>4128</v>
      </c>
      <c r="G159" s="230" t="s">
        <v>1528</v>
      </c>
      <c r="H159" s="231">
        <v>50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183</v>
      </c>
      <c r="AT159" s="238" t="s">
        <v>179</v>
      </c>
      <c r="AU159" s="238" t="s">
        <v>85</v>
      </c>
      <c r="AY159" s="18" t="s">
        <v>176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183</v>
      </c>
      <c r="BM159" s="238" t="s">
        <v>4129</v>
      </c>
    </row>
    <row r="160" s="14" customFormat="1">
      <c r="A160" s="14"/>
      <c r="B160" s="251"/>
      <c r="C160" s="252"/>
      <c r="D160" s="242" t="s">
        <v>185</v>
      </c>
      <c r="E160" s="253" t="s">
        <v>1</v>
      </c>
      <c r="F160" s="254" t="s">
        <v>654</v>
      </c>
      <c r="G160" s="252"/>
      <c r="H160" s="255">
        <v>50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185</v>
      </c>
      <c r="AU160" s="261" t="s">
        <v>85</v>
      </c>
      <c r="AV160" s="14" t="s">
        <v>85</v>
      </c>
      <c r="AW160" s="14" t="s">
        <v>34</v>
      </c>
      <c r="AX160" s="14" t="s">
        <v>83</v>
      </c>
      <c r="AY160" s="261" t="s">
        <v>176</v>
      </c>
    </row>
    <row r="161" s="12" customFormat="1" ht="22.8" customHeight="1">
      <c r="A161" s="12"/>
      <c r="B161" s="211"/>
      <c r="C161" s="212"/>
      <c r="D161" s="213" t="s">
        <v>75</v>
      </c>
      <c r="E161" s="225" t="s">
        <v>4130</v>
      </c>
      <c r="F161" s="225" t="s">
        <v>4131</v>
      </c>
      <c r="G161" s="212"/>
      <c r="H161" s="212"/>
      <c r="I161" s="215"/>
      <c r="J161" s="226">
        <f>BK161</f>
        <v>0</v>
      </c>
      <c r="K161" s="212"/>
      <c r="L161" s="217"/>
      <c r="M161" s="218"/>
      <c r="N161" s="219"/>
      <c r="O161" s="219"/>
      <c r="P161" s="220">
        <f>SUM(P162:P186)</f>
        <v>0</v>
      </c>
      <c r="Q161" s="219"/>
      <c r="R161" s="220">
        <f>SUM(R162:R186)</f>
        <v>0</v>
      </c>
      <c r="S161" s="219"/>
      <c r="T161" s="221">
        <f>SUM(T162:T186)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83</v>
      </c>
      <c r="AT161" s="223" t="s">
        <v>75</v>
      </c>
      <c r="AU161" s="223" t="s">
        <v>83</v>
      </c>
      <c r="AY161" s="222" t="s">
        <v>176</v>
      </c>
      <c r="BK161" s="224">
        <f>SUM(BK162:BK186)</f>
        <v>0</v>
      </c>
    </row>
    <row r="162" s="2" customFormat="1" ht="24.15" customHeight="1">
      <c r="A162" s="39"/>
      <c r="B162" s="40"/>
      <c r="C162" s="289" t="s">
        <v>196</v>
      </c>
      <c r="D162" s="289" t="s">
        <v>547</v>
      </c>
      <c r="E162" s="290" t="s">
        <v>3411</v>
      </c>
      <c r="F162" s="291" t="s">
        <v>4132</v>
      </c>
      <c r="G162" s="292" t="s">
        <v>252</v>
      </c>
      <c r="H162" s="293">
        <v>12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1131</v>
      </c>
      <c r="AT162" s="238" t="s">
        <v>547</v>
      </c>
      <c r="AU162" s="238" t="s">
        <v>85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1131</v>
      </c>
      <c r="BM162" s="238" t="s">
        <v>4133</v>
      </c>
    </row>
    <row r="163" s="14" customFormat="1">
      <c r="A163" s="14"/>
      <c r="B163" s="251"/>
      <c r="C163" s="252"/>
      <c r="D163" s="242" t="s">
        <v>185</v>
      </c>
      <c r="E163" s="253" t="s">
        <v>1</v>
      </c>
      <c r="F163" s="254" t="s">
        <v>8</v>
      </c>
      <c r="G163" s="252"/>
      <c r="H163" s="255">
        <v>12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185</v>
      </c>
      <c r="AU163" s="261" t="s">
        <v>85</v>
      </c>
      <c r="AV163" s="14" t="s">
        <v>85</v>
      </c>
      <c r="AW163" s="14" t="s">
        <v>34</v>
      </c>
      <c r="AX163" s="14" t="s">
        <v>83</v>
      </c>
      <c r="AY163" s="261" t="s">
        <v>176</v>
      </c>
    </row>
    <row r="164" s="2" customFormat="1" ht="33" customHeight="1">
      <c r="A164" s="39"/>
      <c r="B164" s="40"/>
      <c r="C164" s="227" t="s">
        <v>259</v>
      </c>
      <c r="D164" s="227" t="s">
        <v>179</v>
      </c>
      <c r="E164" s="228" t="s">
        <v>4134</v>
      </c>
      <c r="F164" s="229" t="s">
        <v>4135</v>
      </c>
      <c r="G164" s="230" t="s">
        <v>182</v>
      </c>
      <c r="H164" s="231">
        <v>12</v>
      </c>
      <c r="I164" s="232"/>
      <c r="J164" s="233">
        <f>ROUND(I164*H164,2)</f>
        <v>0</v>
      </c>
      <c r="K164" s="229" t="s">
        <v>225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567</v>
      </c>
      <c r="AT164" s="238" t="s">
        <v>179</v>
      </c>
      <c r="AU164" s="238" t="s">
        <v>85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567</v>
      </c>
      <c r="BM164" s="238" t="s">
        <v>4136</v>
      </c>
    </row>
    <row r="165" s="2" customFormat="1">
      <c r="A165" s="39"/>
      <c r="B165" s="40"/>
      <c r="C165" s="41"/>
      <c r="D165" s="262" t="s">
        <v>194</v>
      </c>
      <c r="E165" s="41"/>
      <c r="F165" s="263" t="s">
        <v>4137</v>
      </c>
      <c r="G165" s="41"/>
      <c r="H165" s="41"/>
      <c r="I165" s="264"/>
      <c r="J165" s="41"/>
      <c r="K165" s="41"/>
      <c r="L165" s="45"/>
      <c r="M165" s="265"/>
      <c r="N165" s="26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194</v>
      </c>
      <c r="AU165" s="18" t="s">
        <v>85</v>
      </c>
    </row>
    <row r="166" s="14" customFormat="1">
      <c r="A166" s="14"/>
      <c r="B166" s="251"/>
      <c r="C166" s="252"/>
      <c r="D166" s="242" t="s">
        <v>185</v>
      </c>
      <c r="E166" s="253" t="s">
        <v>1</v>
      </c>
      <c r="F166" s="254" t="s">
        <v>8</v>
      </c>
      <c r="G166" s="252"/>
      <c r="H166" s="255">
        <v>12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185</v>
      </c>
      <c r="AU166" s="261" t="s">
        <v>85</v>
      </c>
      <c r="AV166" s="14" t="s">
        <v>85</v>
      </c>
      <c r="AW166" s="14" t="s">
        <v>34</v>
      </c>
      <c r="AX166" s="14" t="s">
        <v>83</v>
      </c>
      <c r="AY166" s="261" t="s">
        <v>176</v>
      </c>
    </row>
    <row r="167" s="2" customFormat="1" ht="37.8" customHeight="1">
      <c r="A167" s="39"/>
      <c r="B167" s="40"/>
      <c r="C167" s="289" t="s">
        <v>189</v>
      </c>
      <c r="D167" s="289" t="s">
        <v>547</v>
      </c>
      <c r="E167" s="290" t="s">
        <v>4138</v>
      </c>
      <c r="F167" s="291" t="s">
        <v>4139</v>
      </c>
      <c r="G167" s="292" t="s">
        <v>252</v>
      </c>
      <c r="H167" s="293">
        <v>12</v>
      </c>
      <c r="I167" s="294"/>
      <c r="J167" s="295">
        <f>ROUND(I167*H167,2)</f>
        <v>0</v>
      </c>
      <c r="K167" s="291" t="s">
        <v>1</v>
      </c>
      <c r="L167" s="296"/>
      <c r="M167" s="297" t="s">
        <v>1</v>
      </c>
      <c r="N167" s="298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1131</v>
      </c>
      <c r="AT167" s="238" t="s">
        <v>547</v>
      </c>
      <c r="AU167" s="238" t="s">
        <v>85</v>
      </c>
      <c r="AY167" s="18" t="s">
        <v>176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1131</v>
      </c>
      <c r="BM167" s="238" t="s">
        <v>4140</v>
      </c>
    </row>
    <row r="168" s="14" customFormat="1">
      <c r="A168" s="14"/>
      <c r="B168" s="251"/>
      <c r="C168" s="252"/>
      <c r="D168" s="242" t="s">
        <v>185</v>
      </c>
      <c r="E168" s="253" t="s">
        <v>1</v>
      </c>
      <c r="F168" s="254" t="s">
        <v>8</v>
      </c>
      <c r="G168" s="252"/>
      <c r="H168" s="255">
        <v>12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185</v>
      </c>
      <c r="AU168" s="261" t="s">
        <v>85</v>
      </c>
      <c r="AV168" s="14" t="s">
        <v>85</v>
      </c>
      <c r="AW168" s="14" t="s">
        <v>34</v>
      </c>
      <c r="AX168" s="14" t="s">
        <v>83</v>
      </c>
      <c r="AY168" s="261" t="s">
        <v>176</v>
      </c>
    </row>
    <row r="169" s="2" customFormat="1" ht="33" customHeight="1">
      <c r="A169" s="39"/>
      <c r="B169" s="40"/>
      <c r="C169" s="227" t="s">
        <v>8</v>
      </c>
      <c r="D169" s="227" t="s">
        <v>179</v>
      </c>
      <c r="E169" s="228" t="s">
        <v>4141</v>
      </c>
      <c r="F169" s="229" t="s">
        <v>4142</v>
      </c>
      <c r="G169" s="230" t="s">
        <v>182</v>
      </c>
      <c r="H169" s="231">
        <v>12</v>
      </c>
      <c r="I169" s="232"/>
      <c r="J169" s="233">
        <f>ROUND(I169*H169,2)</f>
        <v>0</v>
      </c>
      <c r="K169" s="229" t="s">
        <v>225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567</v>
      </c>
      <c r="AT169" s="238" t="s">
        <v>179</v>
      </c>
      <c r="AU169" s="238" t="s">
        <v>85</v>
      </c>
      <c r="AY169" s="18" t="s">
        <v>176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567</v>
      </c>
      <c r="BM169" s="238" t="s">
        <v>4143</v>
      </c>
    </row>
    <row r="170" s="2" customFormat="1">
      <c r="A170" s="39"/>
      <c r="B170" s="40"/>
      <c r="C170" s="41"/>
      <c r="D170" s="262" t="s">
        <v>194</v>
      </c>
      <c r="E170" s="41"/>
      <c r="F170" s="263" t="s">
        <v>4144</v>
      </c>
      <c r="G170" s="41"/>
      <c r="H170" s="41"/>
      <c r="I170" s="264"/>
      <c r="J170" s="41"/>
      <c r="K170" s="41"/>
      <c r="L170" s="45"/>
      <c r="M170" s="265"/>
      <c r="N170" s="26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194</v>
      </c>
      <c r="AU170" s="18" t="s">
        <v>85</v>
      </c>
    </row>
    <row r="171" s="14" customFormat="1">
      <c r="A171" s="14"/>
      <c r="B171" s="251"/>
      <c r="C171" s="252"/>
      <c r="D171" s="242" t="s">
        <v>185</v>
      </c>
      <c r="E171" s="253" t="s">
        <v>1</v>
      </c>
      <c r="F171" s="254" t="s">
        <v>8</v>
      </c>
      <c r="G171" s="252"/>
      <c r="H171" s="255">
        <v>12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185</v>
      </c>
      <c r="AU171" s="261" t="s">
        <v>85</v>
      </c>
      <c r="AV171" s="14" t="s">
        <v>85</v>
      </c>
      <c r="AW171" s="14" t="s">
        <v>34</v>
      </c>
      <c r="AX171" s="14" t="s">
        <v>83</v>
      </c>
      <c r="AY171" s="261" t="s">
        <v>176</v>
      </c>
    </row>
    <row r="172" s="2" customFormat="1" ht="24.15" customHeight="1">
      <c r="A172" s="39"/>
      <c r="B172" s="40"/>
      <c r="C172" s="289" t="s">
        <v>308</v>
      </c>
      <c r="D172" s="289" t="s">
        <v>547</v>
      </c>
      <c r="E172" s="290" t="s">
        <v>4145</v>
      </c>
      <c r="F172" s="291" t="s">
        <v>4146</v>
      </c>
      <c r="G172" s="292" t="s">
        <v>252</v>
      </c>
      <c r="H172" s="293">
        <v>15</v>
      </c>
      <c r="I172" s="294"/>
      <c r="J172" s="295">
        <f>ROUND(I172*H172,2)</f>
        <v>0</v>
      </c>
      <c r="K172" s="291" t="s">
        <v>1</v>
      </c>
      <c r="L172" s="296"/>
      <c r="M172" s="297" t="s">
        <v>1</v>
      </c>
      <c r="N172" s="298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240</v>
      </c>
      <c r="AT172" s="238" t="s">
        <v>547</v>
      </c>
      <c r="AU172" s="238" t="s">
        <v>85</v>
      </c>
      <c r="AY172" s="18" t="s">
        <v>176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183</v>
      </c>
      <c r="BM172" s="238" t="s">
        <v>4147</v>
      </c>
    </row>
    <row r="173" s="14" customFormat="1">
      <c r="A173" s="14"/>
      <c r="B173" s="251"/>
      <c r="C173" s="252"/>
      <c r="D173" s="242" t="s">
        <v>185</v>
      </c>
      <c r="E173" s="253" t="s">
        <v>1</v>
      </c>
      <c r="F173" s="254" t="s">
        <v>4148</v>
      </c>
      <c r="G173" s="252"/>
      <c r="H173" s="255">
        <v>15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185</v>
      </c>
      <c r="AU173" s="261" t="s">
        <v>85</v>
      </c>
      <c r="AV173" s="14" t="s">
        <v>85</v>
      </c>
      <c r="AW173" s="14" t="s">
        <v>34</v>
      </c>
      <c r="AX173" s="14" t="s">
        <v>83</v>
      </c>
      <c r="AY173" s="261" t="s">
        <v>176</v>
      </c>
    </row>
    <row r="174" s="2" customFormat="1" ht="24.15" customHeight="1">
      <c r="A174" s="39"/>
      <c r="B174" s="40"/>
      <c r="C174" s="289" t="s">
        <v>313</v>
      </c>
      <c r="D174" s="289" t="s">
        <v>547</v>
      </c>
      <c r="E174" s="290" t="s">
        <v>4149</v>
      </c>
      <c r="F174" s="291" t="s">
        <v>4150</v>
      </c>
      <c r="G174" s="292" t="s">
        <v>252</v>
      </c>
      <c r="H174" s="293">
        <v>15</v>
      </c>
      <c r="I174" s="294"/>
      <c r="J174" s="295">
        <f>ROUND(I174*H174,2)</f>
        <v>0</v>
      </c>
      <c r="K174" s="291" t="s">
        <v>1</v>
      </c>
      <c r="L174" s="296"/>
      <c r="M174" s="297" t="s">
        <v>1</v>
      </c>
      <c r="N174" s="298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240</v>
      </c>
      <c r="AT174" s="238" t="s">
        <v>547</v>
      </c>
      <c r="AU174" s="238" t="s">
        <v>85</v>
      </c>
      <c r="AY174" s="18" t="s">
        <v>176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183</v>
      </c>
      <c r="BM174" s="238" t="s">
        <v>4151</v>
      </c>
    </row>
    <row r="175" s="14" customFormat="1">
      <c r="A175" s="14"/>
      <c r="B175" s="251"/>
      <c r="C175" s="252"/>
      <c r="D175" s="242" t="s">
        <v>185</v>
      </c>
      <c r="E175" s="253" t="s">
        <v>1</v>
      </c>
      <c r="F175" s="254" t="s">
        <v>318</v>
      </c>
      <c r="G175" s="252"/>
      <c r="H175" s="255">
        <v>15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185</v>
      </c>
      <c r="AU175" s="261" t="s">
        <v>85</v>
      </c>
      <c r="AV175" s="14" t="s">
        <v>85</v>
      </c>
      <c r="AW175" s="14" t="s">
        <v>34</v>
      </c>
      <c r="AX175" s="14" t="s">
        <v>83</v>
      </c>
      <c r="AY175" s="261" t="s">
        <v>176</v>
      </c>
    </row>
    <row r="176" s="2" customFormat="1" ht="24.15" customHeight="1">
      <c r="A176" s="39"/>
      <c r="B176" s="40"/>
      <c r="C176" s="227" t="s">
        <v>318</v>
      </c>
      <c r="D176" s="227" t="s">
        <v>179</v>
      </c>
      <c r="E176" s="228" t="s">
        <v>4152</v>
      </c>
      <c r="F176" s="229" t="s">
        <v>4153</v>
      </c>
      <c r="G176" s="230" t="s">
        <v>252</v>
      </c>
      <c r="H176" s="231">
        <v>15</v>
      </c>
      <c r="I176" s="232"/>
      <c r="J176" s="233">
        <f>ROUND(I176*H176,2)</f>
        <v>0</v>
      </c>
      <c r="K176" s="229" t="s">
        <v>225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183</v>
      </c>
      <c r="AT176" s="238" t="s">
        <v>179</v>
      </c>
      <c r="AU176" s="238" t="s">
        <v>85</v>
      </c>
      <c r="AY176" s="18" t="s">
        <v>176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183</v>
      </c>
      <c r="BM176" s="238" t="s">
        <v>4154</v>
      </c>
    </row>
    <row r="177" s="2" customFormat="1">
      <c r="A177" s="39"/>
      <c r="B177" s="40"/>
      <c r="C177" s="41"/>
      <c r="D177" s="262" t="s">
        <v>194</v>
      </c>
      <c r="E177" s="41"/>
      <c r="F177" s="263" t="s">
        <v>4155</v>
      </c>
      <c r="G177" s="41"/>
      <c r="H177" s="41"/>
      <c r="I177" s="264"/>
      <c r="J177" s="41"/>
      <c r="K177" s="41"/>
      <c r="L177" s="45"/>
      <c r="M177" s="265"/>
      <c r="N177" s="26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194</v>
      </c>
      <c r="AU177" s="18" t="s">
        <v>85</v>
      </c>
    </row>
    <row r="178" s="14" customFormat="1">
      <c r="A178" s="14"/>
      <c r="B178" s="251"/>
      <c r="C178" s="252"/>
      <c r="D178" s="242" t="s">
        <v>185</v>
      </c>
      <c r="E178" s="253" t="s">
        <v>1</v>
      </c>
      <c r="F178" s="254" t="s">
        <v>318</v>
      </c>
      <c r="G178" s="252"/>
      <c r="H178" s="255">
        <v>15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185</v>
      </c>
      <c r="AU178" s="261" t="s">
        <v>85</v>
      </c>
      <c r="AV178" s="14" t="s">
        <v>85</v>
      </c>
      <c r="AW178" s="14" t="s">
        <v>34</v>
      </c>
      <c r="AX178" s="14" t="s">
        <v>83</v>
      </c>
      <c r="AY178" s="261" t="s">
        <v>176</v>
      </c>
    </row>
    <row r="179" s="2" customFormat="1" ht="24.15" customHeight="1">
      <c r="A179" s="39"/>
      <c r="B179" s="40"/>
      <c r="C179" s="289" t="s">
        <v>324</v>
      </c>
      <c r="D179" s="289" t="s">
        <v>547</v>
      </c>
      <c r="E179" s="290" t="s">
        <v>4156</v>
      </c>
      <c r="F179" s="291" t="s">
        <v>4157</v>
      </c>
      <c r="G179" s="292" t="s">
        <v>252</v>
      </c>
      <c r="H179" s="293">
        <v>70</v>
      </c>
      <c r="I179" s="294"/>
      <c r="J179" s="295">
        <f>ROUND(I179*H179,2)</f>
        <v>0</v>
      </c>
      <c r="K179" s="291" t="s">
        <v>1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240</v>
      </c>
      <c r="AT179" s="238" t="s">
        <v>547</v>
      </c>
      <c r="AU179" s="238" t="s">
        <v>85</v>
      </c>
      <c r="AY179" s="18" t="s">
        <v>176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183</v>
      </c>
      <c r="BM179" s="238" t="s">
        <v>4158</v>
      </c>
    </row>
    <row r="180" s="14" customFormat="1">
      <c r="A180" s="14"/>
      <c r="B180" s="251"/>
      <c r="C180" s="252"/>
      <c r="D180" s="242" t="s">
        <v>185</v>
      </c>
      <c r="E180" s="253" t="s">
        <v>1</v>
      </c>
      <c r="F180" s="254" t="s">
        <v>4159</v>
      </c>
      <c r="G180" s="252"/>
      <c r="H180" s="255">
        <v>40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185</v>
      </c>
      <c r="AU180" s="261" t="s">
        <v>85</v>
      </c>
      <c r="AV180" s="14" t="s">
        <v>85</v>
      </c>
      <c r="AW180" s="14" t="s">
        <v>34</v>
      </c>
      <c r="AX180" s="14" t="s">
        <v>76</v>
      </c>
      <c r="AY180" s="261" t="s">
        <v>176</v>
      </c>
    </row>
    <row r="181" s="14" customFormat="1">
      <c r="A181" s="14"/>
      <c r="B181" s="251"/>
      <c r="C181" s="252"/>
      <c r="D181" s="242" t="s">
        <v>185</v>
      </c>
      <c r="E181" s="253" t="s">
        <v>1</v>
      </c>
      <c r="F181" s="254" t="s">
        <v>4160</v>
      </c>
      <c r="G181" s="252"/>
      <c r="H181" s="255">
        <v>30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185</v>
      </c>
      <c r="AU181" s="261" t="s">
        <v>85</v>
      </c>
      <c r="AV181" s="14" t="s">
        <v>85</v>
      </c>
      <c r="AW181" s="14" t="s">
        <v>34</v>
      </c>
      <c r="AX181" s="14" t="s">
        <v>76</v>
      </c>
      <c r="AY181" s="261" t="s">
        <v>176</v>
      </c>
    </row>
    <row r="182" s="2" customFormat="1" ht="24.15" customHeight="1">
      <c r="A182" s="39"/>
      <c r="B182" s="40"/>
      <c r="C182" s="289" t="s">
        <v>329</v>
      </c>
      <c r="D182" s="289" t="s">
        <v>547</v>
      </c>
      <c r="E182" s="290" t="s">
        <v>4161</v>
      </c>
      <c r="F182" s="291" t="s">
        <v>4162</v>
      </c>
      <c r="G182" s="292" t="s">
        <v>252</v>
      </c>
      <c r="H182" s="293">
        <v>70</v>
      </c>
      <c r="I182" s="294"/>
      <c r="J182" s="295">
        <f>ROUND(I182*H182,2)</f>
        <v>0</v>
      </c>
      <c r="K182" s="291" t="s">
        <v>1</v>
      </c>
      <c r="L182" s="296"/>
      <c r="M182" s="297" t="s">
        <v>1</v>
      </c>
      <c r="N182" s="298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240</v>
      </c>
      <c r="AT182" s="238" t="s">
        <v>547</v>
      </c>
      <c r="AU182" s="238" t="s">
        <v>85</v>
      </c>
      <c r="AY182" s="18" t="s">
        <v>176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183</v>
      </c>
      <c r="BM182" s="238" t="s">
        <v>4163</v>
      </c>
    </row>
    <row r="183" s="14" customFormat="1">
      <c r="A183" s="14"/>
      <c r="B183" s="251"/>
      <c r="C183" s="252"/>
      <c r="D183" s="242" t="s">
        <v>185</v>
      </c>
      <c r="E183" s="253" t="s">
        <v>1</v>
      </c>
      <c r="F183" s="254" t="s">
        <v>802</v>
      </c>
      <c r="G183" s="252"/>
      <c r="H183" s="255">
        <v>70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185</v>
      </c>
      <c r="AU183" s="261" t="s">
        <v>85</v>
      </c>
      <c r="AV183" s="14" t="s">
        <v>85</v>
      </c>
      <c r="AW183" s="14" t="s">
        <v>34</v>
      </c>
      <c r="AX183" s="14" t="s">
        <v>83</v>
      </c>
      <c r="AY183" s="261" t="s">
        <v>176</v>
      </c>
    </row>
    <row r="184" s="2" customFormat="1" ht="24.15" customHeight="1">
      <c r="A184" s="39"/>
      <c r="B184" s="40"/>
      <c r="C184" s="227" t="s">
        <v>335</v>
      </c>
      <c r="D184" s="227" t="s">
        <v>179</v>
      </c>
      <c r="E184" s="228" t="s">
        <v>4164</v>
      </c>
      <c r="F184" s="229" t="s">
        <v>4165</v>
      </c>
      <c r="G184" s="230" t="s">
        <v>252</v>
      </c>
      <c r="H184" s="231">
        <v>70</v>
      </c>
      <c r="I184" s="232"/>
      <c r="J184" s="233">
        <f>ROUND(I184*H184,2)</f>
        <v>0</v>
      </c>
      <c r="K184" s="229" t="s">
        <v>225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183</v>
      </c>
      <c r="AT184" s="238" t="s">
        <v>179</v>
      </c>
      <c r="AU184" s="238" t="s">
        <v>85</v>
      </c>
      <c r="AY184" s="18" t="s">
        <v>176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183</v>
      </c>
      <c r="BM184" s="238" t="s">
        <v>4166</v>
      </c>
    </row>
    <row r="185" s="2" customFormat="1">
      <c r="A185" s="39"/>
      <c r="B185" s="40"/>
      <c r="C185" s="41"/>
      <c r="D185" s="262" t="s">
        <v>194</v>
      </c>
      <c r="E185" s="41"/>
      <c r="F185" s="263" t="s">
        <v>4167</v>
      </c>
      <c r="G185" s="41"/>
      <c r="H185" s="41"/>
      <c r="I185" s="264"/>
      <c r="J185" s="41"/>
      <c r="K185" s="41"/>
      <c r="L185" s="45"/>
      <c r="M185" s="265"/>
      <c r="N185" s="26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194</v>
      </c>
      <c r="AU185" s="18" t="s">
        <v>85</v>
      </c>
    </row>
    <row r="186" s="14" customFormat="1">
      <c r="A186" s="14"/>
      <c r="B186" s="251"/>
      <c r="C186" s="252"/>
      <c r="D186" s="242" t="s">
        <v>185</v>
      </c>
      <c r="E186" s="253" t="s">
        <v>1</v>
      </c>
      <c r="F186" s="254" t="s">
        <v>802</v>
      </c>
      <c r="G186" s="252"/>
      <c r="H186" s="255">
        <v>70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185</v>
      </c>
      <c r="AU186" s="261" t="s">
        <v>85</v>
      </c>
      <c r="AV186" s="14" t="s">
        <v>85</v>
      </c>
      <c r="AW186" s="14" t="s">
        <v>34</v>
      </c>
      <c r="AX186" s="14" t="s">
        <v>83</v>
      </c>
      <c r="AY186" s="261" t="s">
        <v>176</v>
      </c>
    </row>
    <row r="187" s="12" customFormat="1" ht="22.8" customHeight="1">
      <c r="A187" s="12"/>
      <c r="B187" s="211"/>
      <c r="C187" s="212"/>
      <c r="D187" s="213" t="s">
        <v>75</v>
      </c>
      <c r="E187" s="225" t="s">
        <v>4168</v>
      </c>
      <c r="F187" s="225" t="s">
        <v>4169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P188+P248+P315</f>
        <v>0</v>
      </c>
      <c r="Q187" s="219"/>
      <c r="R187" s="220">
        <f>R188+R248+R315</f>
        <v>0</v>
      </c>
      <c r="S187" s="219"/>
      <c r="T187" s="221">
        <f>T188+T248+T315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83</v>
      </c>
      <c r="AT187" s="223" t="s">
        <v>75</v>
      </c>
      <c r="AU187" s="223" t="s">
        <v>83</v>
      </c>
      <c r="AY187" s="222" t="s">
        <v>176</v>
      </c>
      <c r="BK187" s="224">
        <f>BK188+BK248+BK315</f>
        <v>0</v>
      </c>
    </row>
    <row r="188" s="12" customFormat="1" ht="20.88" customHeight="1">
      <c r="A188" s="12"/>
      <c r="B188" s="211"/>
      <c r="C188" s="212"/>
      <c r="D188" s="213" t="s">
        <v>75</v>
      </c>
      <c r="E188" s="225" t="s">
        <v>4170</v>
      </c>
      <c r="F188" s="225" t="s">
        <v>4171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SUM(P189:P247)</f>
        <v>0</v>
      </c>
      <c r="Q188" s="219"/>
      <c r="R188" s="220">
        <f>SUM(R189:R247)</f>
        <v>0</v>
      </c>
      <c r="S188" s="219"/>
      <c r="T188" s="221">
        <f>SUM(T189:T247)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83</v>
      </c>
      <c r="AT188" s="223" t="s">
        <v>75</v>
      </c>
      <c r="AU188" s="223" t="s">
        <v>85</v>
      </c>
      <c r="AY188" s="222" t="s">
        <v>176</v>
      </c>
      <c r="BK188" s="224">
        <f>SUM(BK189:BK247)</f>
        <v>0</v>
      </c>
    </row>
    <row r="189" s="2" customFormat="1" ht="24.15" customHeight="1">
      <c r="A189" s="39"/>
      <c r="B189" s="40"/>
      <c r="C189" s="289" t="s">
        <v>340</v>
      </c>
      <c r="D189" s="289" t="s">
        <v>547</v>
      </c>
      <c r="E189" s="290" t="s">
        <v>4172</v>
      </c>
      <c r="F189" s="291" t="s">
        <v>4173</v>
      </c>
      <c r="G189" s="292" t="s">
        <v>1528</v>
      </c>
      <c r="H189" s="293">
        <v>680</v>
      </c>
      <c r="I189" s="294"/>
      <c r="J189" s="295">
        <f>ROUND(I189*H189,2)</f>
        <v>0</v>
      </c>
      <c r="K189" s="291" t="s">
        <v>1</v>
      </c>
      <c r="L189" s="296"/>
      <c r="M189" s="297" t="s">
        <v>1</v>
      </c>
      <c r="N189" s="298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3122</v>
      </c>
      <c r="AT189" s="238" t="s">
        <v>547</v>
      </c>
      <c r="AU189" s="238" t="s">
        <v>177</v>
      </c>
      <c r="AY189" s="18" t="s">
        <v>176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3122</v>
      </c>
      <c r="BM189" s="238" t="s">
        <v>4174</v>
      </c>
    </row>
    <row r="190" s="14" customFormat="1">
      <c r="A190" s="14"/>
      <c r="B190" s="251"/>
      <c r="C190" s="252"/>
      <c r="D190" s="242" t="s">
        <v>185</v>
      </c>
      <c r="E190" s="253" t="s">
        <v>1</v>
      </c>
      <c r="F190" s="254" t="s">
        <v>4175</v>
      </c>
      <c r="G190" s="252"/>
      <c r="H190" s="255">
        <v>680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185</v>
      </c>
      <c r="AU190" s="261" t="s">
        <v>177</v>
      </c>
      <c r="AV190" s="14" t="s">
        <v>85</v>
      </c>
      <c r="AW190" s="14" t="s">
        <v>34</v>
      </c>
      <c r="AX190" s="14" t="s">
        <v>83</v>
      </c>
      <c r="AY190" s="261" t="s">
        <v>176</v>
      </c>
    </row>
    <row r="191" s="2" customFormat="1" ht="21.75" customHeight="1">
      <c r="A191" s="39"/>
      <c r="B191" s="40"/>
      <c r="C191" s="227" t="s">
        <v>348</v>
      </c>
      <c r="D191" s="227" t="s">
        <v>179</v>
      </c>
      <c r="E191" s="228" t="s">
        <v>4176</v>
      </c>
      <c r="F191" s="229" t="s">
        <v>4177</v>
      </c>
      <c r="G191" s="230" t="s">
        <v>182</v>
      </c>
      <c r="H191" s="231">
        <v>680</v>
      </c>
      <c r="I191" s="232"/>
      <c r="J191" s="233">
        <f>ROUND(I191*H191,2)</f>
        <v>0</v>
      </c>
      <c r="K191" s="229" t="s">
        <v>225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3122</v>
      </c>
      <c r="AT191" s="238" t="s">
        <v>179</v>
      </c>
      <c r="AU191" s="238" t="s">
        <v>177</v>
      </c>
      <c r="AY191" s="18" t="s">
        <v>176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3122</v>
      </c>
      <c r="BM191" s="238" t="s">
        <v>4178</v>
      </c>
    </row>
    <row r="192" s="2" customFormat="1">
      <c r="A192" s="39"/>
      <c r="B192" s="40"/>
      <c r="C192" s="41"/>
      <c r="D192" s="262" t="s">
        <v>194</v>
      </c>
      <c r="E192" s="41"/>
      <c r="F192" s="263" t="s">
        <v>4179</v>
      </c>
      <c r="G192" s="41"/>
      <c r="H192" s="41"/>
      <c r="I192" s="264"/>
      <c r="J192" s="41"/>
      <c r="K192" s="41"/>
      <c r="L192" s="45"/>
      <c r="M192" s="265"/>
      <c r="N192" s="26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194</v>
      </c>
      <c r="AU192" s="18" t="s">
        <v>177</v>
      </c>
    </row>
    <row r="193" s="14" customFormat="1">
      <c r="A193" s="14"/>
      <c r="B193" s="251"/>
      <c r="C193" s="252"/>
      <c r="D193" s="242" t="s">
        <v>185</v>
      </c>
      <c r="E193" s="253" t="s">
        <v>1</v>
      </c>
      <c r="F193" s="254" t="s">
        <v>4175</v>
      </c>
      <c r="G193" s="252"/>
      <c r="H193" s="255">
        <v>680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185</v>
      </c>
      <c r="AU193" s="261" t="s">
        <v>177</v>
      </c>
      <c r="AV193" s="14" t="s">
        <v>85</v>
      </c>
      <c r="AW193" s="14" t="s">
        <v>34</v>
      </c>
      <c r="AX193" s="14" t="s">
        <v>83</v>
      </c>
      <c r="AY193" s="261" t="s">
        <v>176</v>
      </c>
    </row>
    <row r="194" s="2" customFormat="1" ht="21.75" customHeight="1">
      <c r="A194" s="39"/>
      <c r="B194" s="40"/>
      <c r="C194" s="289" t="s">
        <v>7</v>
      </c>
      <c r="D194" s="289" t="s">
        <v>547</v>
      </c>
      <c r="E194" s="290" t="s">
        <v>4180</v>
      </c>
      <c r="F194" s="291" t="s">
        <v>4181</v>
      </c>
      <c r="G194" s="292" t="s">
        <v>252</v>
      </c>
      <c r="H194" s="293">
        <v>480</v>
      </c>
      <c r="I194" s="294"/>
      <c r="J194" s="295">
        <f>ROUND(I194*H194,2)</f>
        <v>0</v>
      </c>
      <c r="K194" s="291" t="s">
        <v>1</v>
      </c>
      <c r="L194" s="296"/>
      <c r="M194" s="297" t="s">
        <v>1</v>
      </c>
      <c r="N194" s="298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3122</v>
      </c>
      <c r="AT194" s="238" t="s">
        <v>547</v>
      </c>
      <c r="AU194" s="238" t="s">
        <v>177</v>
      </c>
      <c r="AY194" s="18" t="s">
        <v>176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3122</v>
      </c>
      <c r="BM194" s="238" t="s">
        <v>4182</v>
      </c>
    </row>
    <row r="195" s="14" customFormat="1">
      <c r="A195" s="14"/>
      <c r="B195" s="251"/>
      <c r="C195" s="252"/>
      <c r="D195" s="242" t="s">
        <v>185</v>
      </c>
      <c r="E195" s="253" t="s">
        <v>1</v>
      </c>
      <c r="F195" s="254" t="s">
        <v>4183</v>
      </c>
      <c r="G195" s="252"/>
      <c r="H195" s="255">
        <v>480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185</v>
      </c>
      <c r="AU195" s="261" t="s">
        <v>177</v>
      </c>
      <c r="AV195" s="14" t="s">
        <v>85</v>
      </c>
      <c r="AW195" s="14" t="s">
        <v>34</v>
      </c>
      <c r="AX195" s="14" t="s">
        <v>83</v>
      </c>
      <c r="AY195" s="261" t="s">
        <v>176</v>
      </c>
    </row>
    <row r="196" s="2" customFormat="1" ht="24.15" customHeight="1">
      <c r="A196" s="39"/>
      <c r="B196" s="40"/>
      <c r="C196" s="227" t="s">
        <v>376</v>
      </c>
      <c r="D196" s="227" t="s">
        <v>179</v>
      </c>
      <c r="E196" s="228" t="s">
        <v>4184</v>
      </c>
      <c r="F196" s="229" t="s">
        <v>4185</v>
      </c>
      <c r="G196" s="230" t="s">
        <v>252</v>
      </c>
      <c r="H196" s="231">
        <v>480</v>
      </c>
      <c r="I196" s="232"/>
      <c r="J196" s="233">
        <f>ROUND(I196*H196,2)</f>
        <v>0</v>
      </c>
      <c r="K196" s="229" t="s">
        <v>225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3122</v>
      </c>
      <c r="AT196" s="238" t="s">
        <v>179</v>
      </c>
      <c r="AU196" s="238" t="s">
        <v>177</v>
      </c>
      <c r="AY196" s="18" t="s">
        <v>176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3122</v>
      </c>
      <c r="BM196" s="238" t="s">
        <v>4186</v>
      </c>
    </row>
    <row r="197" s="2" customFormat="1">
      <c r="A197" s="39"/>
      <c r="B197" s="40"/>
      <c r="C197" s="41"/>
      <c r="D197" s="262" t="s">
        <v>194</v>
      </c>
      <c r="E197" s="41"/>
      <c r="F197" s="263" t="s">
        <v>4187</v>
      </c>
      <c r="G197" s="41"/>
      <c r="H197" s="41"/>
      <c r="I197" s="264"/>
      <c r="J197" s="41"/>
      <c r="K197" s="41"/>
      <c r="L197" s="45"/>
      <c r="M197" s="265"/>
      <c r="N197" s="26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194</v>
      </c>
      <c r="AU197" s="18" t="s">
        <v>177</v>
      </c>
    </row>
    <row r="198" s="14" customFormat="1">
      <c r="A198" s="14"/>
      <c r="B198" s="251"/>
      <c r="C198" s="252"/>
      <c r="D198" s="242" t="s">
        <v>185</v>
      </c>
      <c r="E198" s="253" t="s">
        <v>1</v>
      </c>
      <c r="F198" s="254" t="s">
        <v>4183</v>
      </c>
      <c r="G198" s="252"/>
      <c r="H198" s="255">
        <v>480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185</v>
      </c>
      <c r="AU198" s="261" t="s">
        <v>177</v>
      </c>
      <c r="AV198" s="14" t="s">
        <v>85</v>
      </c>
      <c r="AW198" s="14" t="s">
        <v>34</v>
      </c>
      <c r="AX198" s="14" t="s">
        <v>83</v>
      </c>
      <c r="AY198" s="261" t="s">
        <v>176</v>
      </c>
    </row>
    <row r="199" s="2" customFormat="1" ht="16.5" customHeight="1">
      <c r="A199" s="39"/>
      <c r="B199" s="40"/>
      <c r="C199" s="289" t="s">
        <v>384</v>
      </c>
      <c r="D199" s="289" t="s">
        <v>547</v>
      </c>
      <c r="E199" s="290" t="s">
        <v>4188</v>
      </c>
      <c r="F199" s="291" t="s">
        <v>4189</v>
      </c>
      <c r="G199" s="292" t="s">
        <v>1528</v>
      </c>
      <c r="H199" s="293">
        <v>30</v>
      </c>
      <c r="I199" s="294"/>
      <c r="J199" s="295">
        <f>ROUND(I199*H199,2)</f>
        <v>0</v>
      </c>
      <c r="K199" s="291" t="s">
        <v>1</v>
      </c>
      <c r="L199" s="296"/>
      <c r="M199" s="297" t="s">
        <v>1</v>
      </c>
      <c r="N199" s="298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3122</v>
      </c>
      <c r="AT199" s="238" t="s">
        <v>547</v>
      </c>
      <c r="AU199" s="238" t="s">
        <v>177</v>
      </c>
      <c r="AY199" s="18" t="s">
        <v>176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3122</v>
      </c>
      <c r="BM199" s="238" t="s">
        <v>4190</v>
      </c>
    </row>
    <row r="200" s="14" customFormat="1">
      <c r="A200" s="14"/>
      <c r="B200" s="251"/>
      <c r="C200" s="252"/>
      <c r="D200" s="242" t="s">
        <v>185</v>
      </c>
      <c r="E200" s="253" t="s">
        <v>1</v>
      </c>
      <c r="F200" s="254" t="s">
        <v>518</v>
      </c>
      <c r="G200" s="252"/>
      <c r="H200" s="255">
        <v>30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185</v>
      </c>
      <c r="AU200" s="261" t="s">
        <v>177</v>
      </c>
      <c r="AV200" s="14" t="s">
        <v>85</v>
      </c>
      <c r="AW200" s="14" t="s">
        <v>34</v>
      </c>
      <c r="AX200" s="14" t="s">
        <v>83</v>
      </c>
      <c r="AY200" s="261" t="s">
        <v>176</v>
      </c>
    </row>
    <row r="201" s="2" customFormat="1" ht="24.15" customHeight="1">
      <c r="A201" s="39"/>
      <c r="B201" s="40"/>
      <c r="C201" s="289" t="s">
        <v>391</v>
      </c>
      <c r="D201" s="289" t="s">
        <v>547</v>
      </c>
      <c r="E201" s="290" t="s">
        <v>4191</v>
      </c>
      <c r="F201" s="291" t="s">
        <v>4192</v>
      </c>
      <c r="G201" s="292" t="s">
        <v>1528</v>
      </c>
      <c r="H201" s="293">
        <v>10</v>
      </c>
      <c r="I201" s="294"/>
      <c r="J201" s="295">
        <f>ROUND(I201*H201,2)</f>
        <v>0</v>
      </c>
      <c r="K201" s="291" t="s">
        <v>1</v>
      </c>
      <c r="L201" s="296"/>
      <c r="M201" s="297" t="s">
        <v>1</v>
      </c>
      <c r="N201" s="298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3122</v>
      </c>
      <c r="AT201" s="238" t="s">
        <v>547</v>
      </c>
      <c r="AU201" s="238" t="s">
        <v>177</v>
      </c>
      <c r="AY201" s="18" t="s">
        <v>176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3122</v>
      </c>
      <c r="BM201" s="238" t="s">
        <v>4193</v>
      </c>
    </row>
    <row r="202" s="14" customFormat="1">
      <c r="A202" s="14"/>
      <c r="B202" s="251"/>
      <c r="C202" s="252"/>
      <c r="D202" s="242" t="s">
        <v>185</v>
      </c>
      <c r="E202" s="253" t="s">
        <v>1</v>
      </c>
      <c r="F202" s="254" t="s">
        <v>259</v>
      </c>
      <c r="G202" s="252"/>
      <c r="H202" s="255">
        <v>10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185</v>
      </c>
      <c r="AU202" s="261" t="s">
        <v>177</v>
      </c>
      <c r="AV202" s="14" t="s">
        <v>85</v>
      </c>
      <c r="AW202" s="14" t="s">
        <v>34</v>
      </c>
      <c r="AX202" s="14" t="s">
        <v>83</v>
      </c>
      <c r="AY202" s="261" t="s">
        <v>176</v>
      </c>
    </row>
    <row r="203" s="2" customFormat="1" ht="16.5" customHeight="1">
      <c r="A203" s="39"/>
      <c r="B203" s="40"/>
      <c r="C203" s="289" t="s">
        <v>428</v>
      </c>
      <c r="D203" s="289" t="s">
        <v>547</v>
      </c>
      <c r="E203" s="290" t="s">
        <v>4194</v>
      </c>
      <c r="F203" s="291" t="s">
        <v>4195</v>
      </c>
      <c r="G203" s="292" t="s">
        <v>1528</v>
      </c>
      <c r="H203" s="293">
        <v>8</v>
      </c>
      <c r="I203" s="294"/>
      <c r="J203" s="295">
        <f>ROUND(I203*H203,2)</f>
        <v>0</v>
      </c>
      <c r="K203" s="291" t="s">
        <v>1</v>
      </c>
      <c r="L203" s="296"/>
      <c r="M203" s="297" t="s">
        <v>1</v>
      </c>
      <c r="N203" s="298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3122</v>
      </c>
      <c r="AT203" s="238" t="s">
        <v>547</v>
      </c>
      <c r="AU203" s="238" t="s">
        <v>177</v>
      </c>
      <c r="AY203" s="18" t="s">
        <v>176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3122</v>
      </c>
      <c r="BM203" s="238" t="s">
        <v>4196</v>
      </c>
    </row>
    <row r="204" s="14" customFormat="1">
      <c r="A204" s="14"/>
      <c r="B204" s="251"/>
      <c r="C204" s="252"/>
      <c r="D204" s="242" t="s">
        <v>185</v>
      </c>
      <c r="E204" s="253" t="s">
        <v>1</v>
      </c>
      <c r="F204" s="254" t="s">
        <v>240</v>
      </c>
      <c r="G204" s="252"/>
      <c r="H204" s="255">
        <v>8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185</v>
      </c>
      <c r="AU204" s="261" t="s">
        <v>177</v>
      </c>
      <c r="AV204" s="14" t="s">
        <v>85</v>
      </c>
      <c r="AW204" s="14" t="s">
        <v>34</v>
      </c>
      <c r="AX204" s="14" t="s">
        <v>83</v>
      </c>
      <c r="AY204" s="261" t="s">
        <v>176</v>
      </c>
    </row>
    <row r="205" s="2" customFormat="1" ht="24.15" customHeight="1">
      <c r="A205" s="39"/>
      <c r="B205" s="40"/>
      <c r="C205" s="227" t="s">
        <v>433</v>
      </c>
      <c r="D205" s="227" t="s">
        <v>179</v>
      </c>
      <c r="E205" s="228" t="s">
        <v>4197</v>
      </c>
      <c r="F205" s="229" t="s">
        <v>4198</v>
      </c>
      <c r="G205" s="230" t="s">
        <v>182</v>
      </c>
      <c r="H205" s="231">
        <v>48</v>
      </c>
      <c r="I205" s="232"/>
      <c r="J205" s="233">
        <f>ROUND(I205*H205,2)</f>
        <v>0</v>
      </c>
      <c r="K205" s="229" t="s">
        <v>225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3122</v>
      </c>
      <c r="AT205" s="238" t="s">
        <v>179</v>
      </c>
      <c r="AU205" s="238" t="s">
        <v>177</v>
      </c>
      <c r="AY205" s="18" t="s">
        <v>176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3122</v>
      </c>
      <c r="BM205" s="238" t="s">
        <v>4199</v>
      </c>
    </row>
    <row r="206" s="2" customFormat="1">
      <c r="A206" s="39"/>
      <c r="B206" s="40"/>
      <c r="C206" s="41"/>
      <c r="D206" s="262" t="s">
        <v>194</v>
      </c>
      <c r="E206" s="41"/>
      <c r="F206" s="263" t="s">
        <v>4200</v>
      </c>
      <c r="G206" s="41"/>
      <c r="H206" s="41"/>
      <c r="I206" s="264"/>
      <c r="J206" s="41"/>
      <c r="K206" s="41"/>
      <c r="L206" s="45"/>
      <c r="M206" s="265"/>
      <c r="N206" s="26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194</v>
      </c>
      <c r="AU206" s="18" t="s">
        <v>177</v>
      </c>
    </row>
    <row r="207" s="14" customFormat="1">
      <c r="A207" s="14"/>
      <c r="B207" s="251"/>
      <c r="C207" s="252"/>
      <c r="D207" s="242" t="s">
        <v>185</v>
      </c>
      <c r="E207" s="253" t="s">
        <v>1</v>
      </c>
      <c r="F207" s="254" t="s">
        <v>644</v>
      </c>
      <c r="G207" s="252"/>
      <c r="H207" s="255">
        <v>48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185</v>
      </c>
      <c r="AU207" s="261" t="s">
        <v>177</v>
      </c>
      <c r="AV207" s="14" t="s">
        <v>85</v>
      </c>
      <c r="AW207" s="14" t="s">
        <v>34</v>
      </c>
      <c r="AX207" s="14" t="s">
        <v>83</v>
      </c>
      <c r="AY207" s="261" t="s">
        <v>176</v>
      </c>
    </row>
    <row r="208" s="2" customFormat="1" ht="37.8" customHeight="1">
      <c r="A208" s="39"/>
      <c r="B208" s="40"/>
      <c r="C208" s="289" t="s">
        <v>462</v>
      </c>
      <c r="D208" s="289" t="s">
        <v>547</v>
      </c>
      <c r="E208" s="290" t="s">
        <v>4201</v>
      </c>
      <c r="F208" s="291" t="s">
        <v>4202</v>
      </c>
      <c r="G208" s="292" t="s">
        <v>1528</v>
      </c>
      <c r="H208" s="293">
        <v>41</v>
      </c>
      <c r="I208" s="294"/>
      <c r="J208" s="295">
        <f>ROUND(I208*H208,2)</f>
        <v>0</v>
      </c>
      <c r="K208" s="291" t="s">
        <v>1</v>
      </c>
      <c r="L208" s="296"/>
      <c r="M208" s="297" t="s">
        <v>1</v>
      </c>
      <c r="N208" s="298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3122</v>
      </c>
      <c r="AT208" s="238" t="s">
        <v>547</v>
      </c>
      <c r="AU208" s="238" t="s">
        <v>177</v>
      </c>
      <c r="AY208" s="18" t="s">
        <v>176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3122</v>
      </c>
      <c r="BM208" s="238" t="s">
        <v>4203</v>
      </c>
    </row>
    <row r="209" s="14" customFormat="1">
      <c r="A209" s="14"/>
      <c r="B209" s="251"/>
      <c r="C209" s="252"/>
      <c r="D209" s="242" t="s">
        <v>185</v>
      </c>
      <c r="E209" s="253" t="s">
        <v>1</v>
      </c>
      <c r="F209" s="254" t="s">
        <v>594</v>
      </c>
      <c r="G209" s="252"/>
      <c r="H209" s="255">
        <v>41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185</v>
      </c>
      <c r="AU209" s="261" t="s">
        <v>177</v>
      </c>
      <c r="AV209" s="14" t="s">
        <v>85</v>
      </c>
      <c r="AW209" s="14" t="s">
        <v>34</v>
      </c>
      <c r="AX209" s="14" t="s">
        <v>83</v>
      </c>
      <c r="AY209" s="261" t="s">
        <v>176</v>
      </c>
    </row>
    <row r="210" s="2" customFormat="1" ht="16.5" customHeight="1">
      <c r="A210" s="39"/>
      <c r="B210" s="40"/>
      <c r="C210" s="227" t="s">
        <v>498</v>
      </c>
      <c r="D210" s="227" t="s">
        <v>179</v>
      </c>
      <c r="E210" s="228" t="s">
        <v>4204</v>
      </c>
      <c r="F210" s="229" t="s">
        <v>4205</v>
      </c>
      <c r="G210" s="230" t="s">
        <v>182</v>
      </c>
      <c r="H210" s="231">
        <v>40</v>
      </c>
      <c r="I210" s="232"/>
      <c r="J210" s="233">
        <f>ROUND(I210*H210,2)</f>
        <v>0</v>
      </c>
      <c r="K210" s="229" t="s">
        <v>225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3122</v>
      </c>
      <c r="AT210" s="238" t="s">
        <v>179</v>
      </c>
      <c r="AU210" s="238" t="s">
        <v>177</v>
      </c>
      <c r="AY210" s="18" t="s">
        <v>176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3122</v>
      </c>
      <c r="BM210" s="238" t="s">
        <v>4206</v>
      </c>
    </row>
    <row r="211" s="2" customFormat="1">
      <c r="A211" s="39"/>
      <c r="B211" s="40"/>
      <c r="C211" s="41"/>
      <c r="D211" s="262" t="s">
        <v>194</v>
      </c>
      <c r="E211" s="41"/>
      <c r="F211" s="263" t="s">
        <v>4207</v>
      </c>
      <c r="G211" s="41"/>
      <c r="H211" s="41"/>
      <c r="I211" s="264"/>
      <c r="J211" s="41"/>
      <c r="K211" s="41"/>
      <c r="L211" s="45"/>
      <c r="M211" s="265"/>
      <c r="N211" s="26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194</v>
      </c>
      <c r="AU211" s="18" t="s">
        <v>177</v>
      </c>
    </row>
    <row r="212" s="14" customFormat="1">
      <c r="A212" s="14"/>
      <c r="B212" s="251"/>
      <c r="C212" s="252"/>
      <c r="D212" s="242" t="s">
        <v>185</v>
      </c>
      <c r="E212" s="253" t="s">
        <v>1</v>
      </c>
      <c r="F212" s="254" t="s">
        <v>589</v>
      </c>
      <c r="G212" s="252"/>
      <c r="H212" s="255">
        <v>40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185</v>
      </c>
      <c r="AU212" s="261" t="s">
        <v>177</v>
      </c>
      <c r="AV212" s="14" t="s">
        <v>85</v>
      </c>
      <c r="AW212" s="14" t="s">
        <v>34</v>
      </c>
      <c r="AX212" s="14" t="s">
        <v>83</v>
      </c>
      <c r="AY212" s="261" t="s">
        <v>176</v>
      </c>
    </row>
    <row r="213" s="2" customFormat="1" ht="24.15" customHeight="1">
      <c r="A213" s="39"/>
      <c r="B213" s="40"/>
      <c r="C213" s="227" t="s">
        <v>508</v>
      </c>
      <c r="D213" s="227" t="s">
        <v>179</v>
      </c>
      <c r="E213" s="228" t="s">
        <v>4208</v>
      </c>
      <c r="F213" s="229" t="s">
        <v>4209</v>
      </c>
      <c r="G213" s="230" t="s">
        <v>182</v>
      </c>
      <c r="H213" s="231">
        <v>8</v>
      </c>
      <c r="I213" s="232"/>
      <c r="J213" s="233">
        <f>ROUND(I213*H213,2)</f>
        <v>0</v>
      </c>
      <c r="K213" s="229" t="s">
        <v>225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3122</v>
      </c>
      <c r="AT213" s="238" t="s">
        <v>179</v>
      </c>
      <c r="AU213" s="238" t="s">
        <v>177</v>
      </c>
      <c r="AY213" s="18" t="s">
        <v>176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3122</v>
      </c>
      <c r="BM213" s="238" t="s">
        <v>4210</v>
      </c>
    </row>
    <row r="214" s="2" customFormat="1">
      <c r="A214" s="39"/>
      <c r="B214" s="40"/>
      <c r="C214" s="41"/>
      <c r="D214" s="262" t="s">
        <v>194</v>
      </c>
      <c r="E214" s="41"/>
      <c r="F214" s="263" t="s">
        <v>4211</v>
      </c>
      <c r="G214" s="41"/>
      <c r="H214" s="41"/>
      <c r="I214" s="264"/>
      <c r="J214" s="41"/>
      <c r="K214" s="41"/>
      <c r="L214" s="45"/>
      <c r="M214" s="265"/>
      <c r="N214" s="26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194</v>
      </c>
      <c r="AU214" s="18" t="s">
        <v>177</v>
      </c>
    </row>
    <row r="215" s="14" customFormat="1">
      <c r="A215" s="14"/>
      <c r="B215" s="251"/>
      <c r="C215" s="252"/>
      <c r="D215" s="242" t="s">
        <v>185</v>
      </c>
      <c r="E215" s="253" t="s">
        <v>1</v>
      </c>
      <c r="F215" s="254" t="s">
        <v>240</v>
      </c>
      <c r="G215" s="252"/>
      <c r="H215" s="255">
        <v>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185</v>
      </c>
      <c r="AU215" s="261" t="s">
        <v>177</v>
      </c>
      <c r="AV215" s="14" t="s">
        <v>85</v>
      </c>
      <c r="AW215" s="14" t="s">
        <v>34</v>
      </c>
      <c r="AX215" s="14" t="s">
        <v>83</v>
      </c>
      <c r="AY215" s="261" t="s">
        <v>176</v>
      </c>
    </row>
    <row r="216" s="2" customFormat="1" ht="16.5" customHeight="1">
      <c r="A216" s="39"/>
      <c r="B216" s="40"/>
      <c r="C216" s="227" t="s">
        <v>518</v>
      </c>
      <c r="D216" s="227" t="s">
        <v>179</v>
      </c>
      <c r="E216" s="228" t="s">
        <v>4212</v>
      </c>
      <c r="F216" s="229" t="s">
        <v>4213</v>
      </c>
      <c r="G216" s="230" t="s">
        <v>182</v>
      </c>
      <c r="H216" s="231">
        <v>88</v>
      </c>
      <c r="I216" s="232"/>
      <c r="J216" s="233">
        <f>ROUND(I216*H216,2)</f>
        <v>0</v>
      </c>
      <c r="K216" s="229" t="s">
        <v>225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3122</v>
      </c>
      <c r="AT216" s="238" t="s">
        <v>179</v>
      </c>
      <c r="AU216" s="238" t="s">
        <v>177</v>
      </c>
      <c r="AY216" s="18" t="s">
        <v>176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3122</v>
      </c>
      <c r="BM216" s="238" t="s">
        <v>4214</v>
      </c>
    </row>
    <row r="217" s="2" customFormat="1">
      <c r="A217" s="39"/>
      <c r="B217" s="40"/>
      <c r="C217" s="41"/>
      <c r="D217" s="262" t="s">
        <v>194</v>
      </c>
      <c r="E217" s="41"/>
      <c r="F217" s="263" t="s">
        <v>4215</v>
      </c>
      <c r="G217" s="41"/>
      <c r="H217" s="41"/>
      <c r="I217" s="264"/>
      <c r="J217" s="41"/>
      <c r="K217" s="41"/>
      <c r="L217" s="45"/>
      <c r="M217" s="265"/>
      <c r="N217" s="26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194</v>
      </c>
      <c r="AU217" s="18" t="s">
        <v>177</v>
      </c>
    </row>
    <row r="218" s="14" customFormat="1">
      <c r="A218" s="14"/>
      <c r="B218" s="251"/>
      <c r="C218" s="252"/>
      <c r="D218" s="242" t="s">
        <v>185</v>
      </c>
      <c r="E218" s="253" t="s">
        <v>1</v>
      </c>
      <c r="F218" s="254" t="s">
        <v>893</v>
      </c>
      <c r="G218" s="252"/>
      <c r="H218" s="255">
        <v>88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185</v>
      </c>
      <c r="AU218" s="261" t="s">
        <v>177</v>
      </c>
      <c r="AV218" s="14" t="s">
        <v>85</v>
      </c>
      <c r="AW218" s="14" t="s">
        <v>34</v>
      </c>
      <c r="AX218" s="14" t="s">
        <v>83</v>
      </c>
      <c r="AY218" s="261" t="s">
        <v>176</v>
      </c>
    </row>
    <row r="219" s="2" customFormat="1" ht="24.15" customHeight="1">
      <c r="A219" s="39"/>
      <c r="B219" s="40"/>
      <c r="C219" s="289" t="s">
        <v>535</v>
      </c>
      <c r="D219" s="289" t="s">
        <v>547</v>
      </c>
      <c r="E219" s="290" t="s">
        <v>4216</v>
      </c>
      <c r="F219" s="291" t="s">
        <v>4217</v>
      </c>
      <c r="G219" s="292" t="s">
        <v>252</v>
      </c>
      <c r="H219" s="293">
        <v>5500</v>
      </c>
      <c r="I219" s="294"/>
      <c r="J219" s="295">
        <f>ROUND(I219*H219,2)</f>
        <v>0</v>
      </c>
      <c r="K219" s="291" t="s">
        <v>1</v>
      </c>
      <c r="L219" s="296"/>
      <c r="M219" s="297" t="s">
        <v>1</v>
      </c>
      <c r="N219" s="298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3122</v>
      </c>
      <c r="AT219" s="238" t="s">
        <v>547</v>
      </c>
      <c r="AU219" s="238" t="s">
        <v>177</v>
      </c>
      <c r="AY219" s="18" t="s">
        <v>176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3122</v>
      </c>
      <c r="BM219" s="238" t="s">
        <v>4218</v>
      </c>
    </row>
    <row r="220" s="14" customFormat="1">
      <c r="A220" s="14"/>
      <c r="B220" s="251"/>
      <c r="C220" s="252"/>
      <c r="D220" s="242" t="s">
        <v>185</v>
      </c>
      <c r="E220" s="253" t="s">
        <v>1</v>
      </c>
      <c r="F220" s="254" t="s">
        <v>4219</v>
      </c>
      <c r="G220" s="252"/>
      <c r="H220" s="255">
        <v>5500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185</v>
      </c>
      <c r="AU220" s="261" t="s">
        <v>177</v>
      </c>
      <c r="AV220" s="14" t="s">
        <v>85</v>
      </c>
      <c r="AW220" s="14" t="s">
        <v>34</v>
      </c>
      <c r="AX220" s="14" t="s">
        <v>83</v>
      </c>
      <c r="AY220" s="261" t="s">
        <v>176</v>
      </c>
    </row>
    <row r="221" s="2" customFormat="1" ht="24.15" customHeight="1">
      <c r="A221" s="39"/>
      <c r="B221" s="40"/>
      <c r="C221" s="227" t="s">
        <v>540</v>
      </c>
      <c r="D221" s="227" t="s">
        <v>179</v>
      </c>
      <c r="E221" s="228" t="s">
        <v>4220</v>
      </c>
      <c r="F221" s="229" t="s">
        <v>4221</v>
      </c>
      <c r="G221" s="230" t="s">
        <v>252</v>
      </c>
      <c r="H221" s="231">
        <v>4000</v>
      </c>
      <c r="I221" s="232"/>
      <c r="J221" s="233">
        <f>ROUND(I221*H221,2)</f>
        <v>0</v>
      </c>
      <c r="K221" s="229" t="s">
        <v>225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3122</v>
      </c>
      <c r="AT221" s="238" t="s">
        <v>179</v>
      </c>
      <c r="AU221" s="238" t="s">
        <v>177</v>
      </c>
      <c r="AY221" s="18" t="s">
        <v>176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3122</v>
      </c>
      <c r="BM221" s="238" t="s">
        <v>4222</v>
      </c>
    </row>
    <row r="222" s="2" customFormat="1">
      <c r="A222" s="39"/>
      <c r="B222" s="40"/>
      <c r="C222" s="41"/>
      <c r="D222" s="262" t="s">
        <v>194</v>
      </c>
      <c r="E222" s="41"/>
      <c r="F222" s="263" t="s">
        <v>4223</v>
      </c>
      <c r="G222" s="41"/>
      <c r="H222" s="41"/>
      <c r="I222" s="264"/>
      <c r="J222" s="41"/>
      <c r="K222" s="41"/>
      <c r="L222" s="45"/>
      <c r="M222" s="265"/>
      <c r="N222" s="26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194</v>
      </c>
      <c r="AU222" s="18" t="s">
        <v>177</v>
      </c>
    </row>
    <row r="223" s="14" customFormat="1">
      <c r="A223" s="14"/>
      <c r="B223" s="251"/>
      <c r="C223" s="252"/>
      <c r="D223" s="242" t="s">
        <v>185</v>
      </c>
      <c r="E223" s="253" t="s">
        <v>1</v>
      </c>
      <c r="F223" s="254" t="s">
        <v>4224</v>
      </c>
      <c r="G223" s="252"/>
      <c r="H223" s="255">
        <v>4000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185</v>
      </c>
      <c r="AU223" s="261" t="s">
        <v>177</v>
      </c>
      <c r="AV223" s="14" t="s">
        <v>85</v>
      </c>
      <c r="AW223" s="14" t="s">
        <v>34</v>
      </c>
      <c r="AX223" s="14" t="s">
        <v>83</v>
      </c>
      <c r="AY223" s="261" t="s">
        <v>176</v>
      </c>
    </row>
    <row r="224" s="2" customFormat="1" ht="24.15" customHeight="1">
      <c r="A224" s="39"/>
      <c r="B224" s="40"/>
      <c r="C224" s="227" t="s">
        <v>546</v>
      </c>
      <c r="D224" s="227" t="s">
        <v>179</v>
      </c>
      <c r="E224" s="228" t="s">
        <v>4225</v>
      </c>
      <c r="F224" s="229" t="s">
        <v>4226</v>
      </c>
      <c r="G224" s="230" t="s">
        <v>252</v>
      </c>
      <c r="H224" s="231">
        <v>1000</v>
      </c>
      <c r="I224" s="232"/>
      <c r="J224" s="233">
        <f>ROUND(I224*H224,2)</f>
        <v>0</v>
      </c>
      <c r="K224" s="229" t="s">
        <v>225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3122</v>
      </c>
      <c r="AT224" s="238" t="s">
        <v>179</v>
      </c>
      <c r="AU224" s="238" t="s">
        <v>177</v>
      </c>
      <c r="AY224" s="18" t="s">
        <v>176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3122</v>
      </c>
      <c r="BM224" s="238" t="s">
        <v>4227</v>
      </c>
    </row>
    <row r="225" s="2" customFormat="1">
      <c r="A225" s="39"/>
      <c r="B225" s="40"/>
      <c r="C225" s="41"/>
      <c r="D225" s="262" t="s">
        <v>194</v>
      </c>
      <c r="E225" s="41"/>
      <c r="F225" s="263" t="s">
        <v>4228</v>
      </c>
      <c r="G225" s="41"/>
      <c r="H225" s="41"/>
      <c r="I225" s="264"/>
      <c r="J225" s="41"/>
      <c r="K225" s="41"/>
      <c r="L225" s="45"/>
      <c r="M225" s="265"/>
      <c r="N225" s="26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194</v>
      </c>
      <c r="AU225" s="18" t="s">
        <v>177</v>
      </c>
    </row>
    <row r="226" s="14" customFormat="1">
      <c r="A226" s="14"/>
      <c r="B226" s="251"/>
      <c r="C226" s="252"/>
      <c r="D226" s="242" t="s">
        <v>185</v>
      </c>
      <c r="E226" s="253" t="s">
        <v>1</v>
      </c>
      <c r="F226" s="254" t="s">
        <v>4106</v>
      </c>
      <c r="G226" s="252"/>
      <c r="H226" s="255">
        <v>1000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185</v>
      </c>
      <c r="AU226" s="261" t="s">
        <v>177</v>
      </c>
      <c r="AV226" s="14" t="s">
        <v>85</v>
      </c>
      <c r="AW226" s="14" t="s">
        <v>34</v>
      </c>
      <c r="AX226" s="14" t="s">
        <v>83</v>
      </c>
      <c r="AY226" s="261" t="s">
        <v>176</v>
      </c>
    </row>
    <row r="227" s="2" customFormat="1" ht="24.15" customHeight="1">
      <c r="A227" s="39"/>
      <c r="B227" s="40"/>
      <c r="C227" s="227" t="s">
        <v>553</v>
      </c>
      <c r="D227" s="227" t="s">
        <v>179</v>
      </c>
      <c r="E227" s="228" t="s">
        <v>4229</v>
      </c>
      <c r="F227" s="229" t="s">
        <v>4230</v>
      </c>
      <c r="G227" s="230" t="s">
        <v>182</v>
      </c>
      <c r="H227" s="231">
        <v>88</v>
      </c>
      <c r="I227" s="232"/>
      <c r="J227" s="233">
        <f>ROUND(I227*H227,2)</f>
        <v>0</v>
      </c>
      <c r="K227" s="229" t="s">
        <v>225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3122</v>
      </c>
      <c r="AT227" s="238" t="s">
        <v>179</v>
      </c>
      <c r="AU227" s="238" t="s">
        <v>177</v>
      </c>
      <c r="AY227" s="18" t="s">
        <v>176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3122</v>
      </c>
      <c r="BM227" s="238" t="s">
        <v>4231</v>
      </c>
    </row>
    <row r="228" s="2" customFormat="1">
      <c r="A228" s="39"/>
      <c r="B228" s="40"/>
      <c r="C228" s="41"/>
      <c r="D228" s="262" t="s">
        <v>194</v>
      </c>
      <c r="E228" s="41"/>
      <c r="F228" s="263" t="s">
        <v>4232</v>
      </c>
      <c r="G228" s="41"/>
      <c r="H228" s="41"/>
      <c r="I228" s="264"/>
      <c r="J228" s="41"/>
      <c r="K228" s="41"/>
      <c r="L228" s="45"/>
      <c r="M228" s="265"/>
      <c r="N228" s="26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194</v>
      </c>
      <c r="AU228" s="18" t="s">
        <v>177</v>
      </c>
    </row>
    <row r="229" s="14" customFormat="1">
      <c r="A229" s="14"/>
      <c r="B229" s="251"/>
      <c r="C229" s="252"/>
      <c r="D229" s="242" t="s">
        <v>185</v>
      </c>
      <c r="E229" s="253" t="s">
        <v>1</v>
      </c>
      <c r="F229" s="254" t="s">
        <v>893</v>
      </c>
      <c r="G229" s="252"/>
      <c r="H229" s="255">
        <v>88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185</v>
      </c>
      <c r="AU229" s="261" t="s">
        <v>177</v>
      </c>
      <c r="AV229" s="14" t="s">
        <v>85</v>
      </c>
      <c r="AW229" s="14" t="s">
        <v>34</v>
      </c>
      <c r="AX229" s="14" t="s">
        <v>83</v>
      </c>
      <c r="AY229" s="261" t="s">
        <v>176</v>
      </c>
    </row>
    <row r="230" s="2" customFormat="1" ht="16.5" customHeight="1">
      <c r="A230" s="39"/>
      <c r="B230" s="40"/>
      <c r="C230" s="289" t="s">
        <v>558</v>
      </c>
      <c r="D230" s="289" t="s">
        <v>547</v>
      </c>
      <c r="E230" s="290" t="s">
        <v>4233</v>
      </c>
      <c r="F230" s="291" t="s">
        <v>4234</v>
      </c>
      <c r="G230" s="292" t="s">
        <v>252</v>
      </c>
      <c r="H230" s="293">
        <v>150</v>
      </c>
      <c r="I230" s="294"/>
      <c r="J230" s="295">
        <f>ROUND(I230*H230,2)</f>
        <v>0</v>
      </c>
      <c r="K230" s="291" t="s">
        <v>1</v>
      </c>
      <c r="L230" s="296"/>
      <c r="M230" s="297" t="s">
        <v>1</v>
      </c>
      <c r="N230" s="298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3122</v>
      </c>
      <c r="AT230" s="238" t="s">
        <v>547</v>
      </c>
      <c r="AU230" s="238" t="s">
        <v>177</v>
      </c>
      <c r="AY230" s="18" t="s">
        <v>176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3122</v>
      </c>
      <c r="BM230" s="238" t="s">
        <v>4235</v>
      </c>
    </row>
    <row r="231" s="14" customFormat="1">
      <c r="A231" s="14"/>
      <c r="B231" s="251"/>
      <c r="C231" s="252"/>
      <c r="D231" s="242" t="s">
        <v>185</v>
      </c>
      <c r="E231" s="253" t="s">
        <v>1</v>
      </c>
      <c r="F231" s="254" t="s">
        <v>1266</v>
      </c>
      <c r="G231" s="252"/>
      <c r="H231" s="255">
        <v>150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1" t="s">
        <v>185</v>
      </c>
      <c r="AU231" s="261" t="s">
        <v>177</v>
      </c>
      <c r="AV231" s="14" t="s">
        <v>85</v>
      </c>
      <c r="AW231" s="14" t="s">
        <v>34</v>
      </c>
      <c r="AX231" s="14" t="s">
        <v>83</v>
      </c>
      <c r="AY231" s="261" t="s">
        <v>176</v>
      </c>
    </row>
    <row r="232" s="2" customFormat="1" ht="24.15" customHeight="1">
      <c r="A232" s="39"/>
      <c r="B232" s="40"/>
      <c r="C232" s="227" t="s">
        <v>564</v>
      </c>
      <c r="D232" s="227" t="s">
        <v>179</v>
      </c>
      <c r="E232" s="228" t="s">
        <v>4236</v>
      </c>
      <c r="F232" s="229" t="s">
        <v>4237</v>
      </c>
      <c r="G232" s="230" t="s">
        <v>252</v>
      </c>
      <c r="H232" s="231">
        <v>150</v>
      </c>
      <c r="I232" s="232"/>
      <c r="J232" s="233">
        <f>ROUND(I232*H232,2)</f>
        <v>0</v>
      </c>
      <c r="K232" s="229" t="s">
        <v>225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3122</v>
      </c>
      <c r="AT232" s="238" t="s">
        <v>179</v>
      </c>
      <c r="AU232" s="238" t="s">
        <v>177</v>
      </c>
      <c r="AY232" s="18" t="s">
        <v>176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3122</v>
      </c>
      <c r="BM232" s="238" t="s">
        <v>4238</v>
      </c>
    </row>
    <row r="233" s="2" customFormat="1">
      <c r="A233" s="39"/>
      <c r="B233" s="40"/>
      <c r="C233" s="41"/>
      <c r="D233" s="262" t="s">
        <v>194</v>
      </c>
      <c r="E233" s="41"/>
      <c r="F233" s="263" t="s">
        <v>4239</v>
      </c>
      <c r="G233" s="41"/>
      <c r="H233" s="41"/>
      <c r="I233" s="264"/>
      <c r="J233" s="41"/>
      <c r="K233" s="41"/>
      <c r="L233" s="45"/>
      <c r="M233" s="265"/>
      <c r="N233" s="26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194</v>
      </c>
      <c r="AU233" s="18" t="s">
        <v>177</v>
      </c>
    </row>
    <row r="234" s="14" customFormat="1">
      <c r="A234" s="14"/>
      <c r="B234" s="251"/>
      <c r="C234" s="252"/>
      <c r="D234" s="242" t="s">
        <v>185</v>
      </c>
      <c r="E234" s="253" t="s">
        <v>1</v>
      </c>
      <c r="F234" s="254" t="s">
        <v>1266</v>
      </c>
      <c r="G234" s="252"/>
      <c r="H234" s="255">
        <v>150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185</v>
      </c>
      <c r="AU234" s="261" t="s">
        <v>177</v>
      </c>
      <c r="AV234" s="14" t="s">
        <v>85</v>
      </c>
      <c r="AW234" s="14" t="s">
        <v>34</v>
      </c>
      <c r="AX234" s="14" t="s">
        <v>83</v>
      </c>
      <c r="AY234" s="261" t="s">
        <v>176</v>
      </c>
    </row>
    <row r="235" s="2" customFormat="1" ht="24.15" customHeight="1">
      <c r="A235" s="39"/>
      <c r="B235" s="40"/>
      <c r="C235" s="289" t="s">
        <v>572</v>
      </c>
      <c r="D235" s="289" t="s">
        <v>547</v>
      </c>
      <c r="E235" s="290" t="s">
        <v>4240</v>
      </c>
      <c r="F235" s="291" t="s">
        <v>4241</v>
      </c>
      <c r="G235" s="292" t="s">
        <v>252</v>
      </c>
      <c r="H235" s="293">
        <v>230</v>
      </c>
      <c r="I235" s="294"/>
      <c r="J235" s="295">
        <f>ROUND(I235*H235,2)</f>
        <v>0</v>
      </c>
      <c r="K235" s="291" t="s">
        <v>1</v>
      </c>
      <c r="L235" s="296"/>
      <c r="M235" s="297" t="s">
        <v>1</v>
      </c>
      <c r="N235" s="298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3122</v>
      </c>
      <c r="AT235" s="238" t="s">
        <v>547</v>
      </c>
      <c r="AU235" s="238" t="s">
        <v>177</v>
      </c>
      <c r="AY235" s="18" t="s">
        <v>176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3122</v>
      </c>
      <c r="BM235" s="238" t="s">
        <v>4242</v>
      </c>
    </row>
    <row r="236" s="14" customFormat="1">
      <c r="A236" s="14"/>
      <c r="B236" s="251"/>
      <c r="C236" s="252"/>
      <c r="D236" s="242" t="s">
        <v>185</v>
      </c>
      <c r="E236" s="253" t="s">
        <v>1</v>
      </c>
      <c r="F236" s="254" t="s">
        <v>1693</v>
      </c>
      <c r="G236" s="252"/>
      <c r="H236" s="255">
        <v>230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185</v>
      </c>
      <c r="AU236" s="261" t="s">
        <v>177</v>
      </c>
      <c r="AV236" s="14" t="s">
        <v>85</v>
      </c>
      <c r="AW236" s="14" t="s">
        <v>34</v>
      </c>
      <c r="AX236" s="14" t="s">
        <v>83</v>
      </c>
      <c r="AY236" s="261" t="s">
        <v>176</v>
      </c>
    </row>
    <row r="237" s="2" customFormat="1" ht="24.15" customHeight="1">
      <c r="A237" s="39"/>
      <c r="B237" s="40"/>
      <c r="C237" s="227" t="s">
        <v>578</v>
      </c>
      <c r="D237" s="227" t="s">
        <v>179</v>
      </c>
      <c r="E237" s="228" t="s">
        <v>4243</v>
      </c>
      <c r="F237" s="229" t="s">
        <v>4244</v>
      </c>
      <c r="G237" s="230" t="s">
        <v>252</v>
      </c>
      <c r="H237" s="231">
        <v>230</v>
      </c>
      <c r="I237" s="232"/>
      <c r="J237" s="233">
        <f>ROUND(I237*H237,2)</f>
        <v>0</v>
      </c>
      <c r="K237" s="229" t="s">
        <v>225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3122</v>
      </c>
      <c r="AT237" s="238" t="s">
        <v>179</v>
      </c>
      <c r="AU237" s="238" t="s">
        <v>177</v>
      </c>
      <c r="AY237" s="18" t="s">
        <v>176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3122</v>
      </c>
      <c r="BM237" s="238" t="s">
        <v>4245</v>
      </c>
    </row>
    <row r="238" s="2" customFormat="1">
      <c r="A238" s="39"/>
      <c r="B238" s="40"/>
      <c r="C238" s="41"/>
      <c r="D238" s="262" t="s">
        <v>194</v>
      </c>
      <c r="E238" s="41"/>
      <c r="F238" s="263" t="s">
        <v>4246</v>
      </c>
      <c r="G238" s="41"/>
      <c r="H238" s="41"/>
      <c r="I238" s="264"/>
      <c r="J238" s="41"/>
      <c r="K238" s="41"/>
      <c r="L238" s="45"/>
      <c r="M238" s="265"/>
      <c r="N238" s="26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194</v>
      </c>
      <c r="AU238" s="18" t="s">
        <v>177</v>
      </c>
    </row>
    <row r="239" s="14" customFormat="1">
      <c r="A239" s="14"/>
      <c r="B239" s="251"/>
      <c r="C239" s="252"/>
      <c r="D239" s="242" t="s">
        <v>185</v>
      </c>
      <c r="E239" s="253" t="s">
        <v>1</v>
      </c>
      <c r="F239" s="254" t="s">
        <v>1693</v>
      </c>
      <c r="G239" s="252"/>
      <c r="H239" s="255">
        <v>230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185</v>
      </c>
      <c r="AU239" s="261" t="s">
        <v>177</v>
      </c>
      <c r="AV239" s="14" t="s">
        <v>85</v>
      </c>
      <c r="AW239" s="14" t="s">
        <v>34</v>
      </c>
      <c r="AX239" s="14" t="s">
        <v>83</v>
      </c>
      <c r="AY239" s="261" t="s">
        <v>176</v>
      </c>
    </row>
    <row r="240" s="2" customFormat="1" ht="16.5" customHeight="1">
      <c r="A240" s="39"/>
      <c r="B240" s="40"/>
      <c r="C240" s="289" t="s">
        <v>583</v>
      </c>
      <c r="D240" s="289" t="s">
        <v>547</v>
      </c>
      <c r="E240" s="290" t="s">
        <v>4247</v>
      </c>
      <c r="F240" s="291" t="s">
        <v>4248</v>
      </c>
      <c r="G240" s="292" t="s">
        <v>252</v>
      </c>
      <c r="H240" s="293">
        <v>270</v>
      </c>
      <c r="I240" s="294"/>
      <c r="J240" s="295">
        <f>ROUND(I240*H240,2)</f>
        <v>0</v>
      </c>
      <c r="K240" s="291" t="s">
        <v>1</v>
      </c>
      <c r="L240" s="296"/>
      <c r="M240" s="297" t="s">
        <v>1</v>
      </c>
      <c r="N240" s="298" t="s">
        <v>41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3122</v>
      </c>
      <c r="AT240" s="238" t="s">
        <v>547</v>
      </c>
      <c r="AU240" s="238" t="s">
        <v>177</v>
      </c>
      <c r="AY240" s="18" t="s">
        <v>176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3122</v>
      </c>
      <c r="BM240" s="238" t="s">
        <v>4249</v>
      </c>
    </row>
    <row r="241" s="14" customFormat="1">
      <c r="A241" s="14"/>
      <c r="B241" s="251"/>
      <c r="C241" s="252"/>
      <c r="D241" s="242" t="s">
        <v>185</v>
      </c>
      <c r="E241" s="253" t="s">
        <v>1</v>
      </c>
      <c r="F241" s="254" t="s">
        <v>1857</v>
      </c>
      <c r="G241" s="252"/>
      <c r="H241" s="255">
        <v>270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185</v>
      </c>
      <c r="AU241" s="261" t="s">
        <v>177</v>
      </c>
      <c r="AV241" s="14" t="s">
        <v>85</v>
      </c>
      <c r="AW241" s="14" t="s">
        <v>34</v>
      </c>
      <c r="AX241" s="14" t="s">
        <v>83</v>
      </c>
      <c r="AY241" s="261" t="s">
        <v>176</v>
      </c>
    </row>
    <row r="242" s="2" customFormat="1" ht="24.15" customHeight="1">
      <c r="A242" s="39"/>
      <c r="B242" s="40"/>
      <c r="C242" s="227" t="s">
        <v>589</v>
      </c>
      <c r="D242" s="227" t="s">
        <v>179</v>
      </c>
      <c r="E242" s="228" t="s">
        <v>4250</v>
      </c>
      <c r="F242" s="229" t="s">
        <v>4251</v>
      </c>
      <c r="G242" s="230" t="s">
        <v>252</v>
      </c>
      <c r="H242" s="231">
        <v>230</v>
      </c>
      <c r="I242" s="232"/>
      <c r="J242" s="233">
        <f>ROUND(I242*H242,2)</f>
        <v>0</v>
      </c>
      <c r="K242" s="229" t="s">
        <v>225</v>
      </c>
      <c r="L242" s="45"/>
      <c r="M242" s="234" t="s">
        <v>1</v>
      </c>
      <c r="N242" s="235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3122</v>
      </c>
      <c r="AT242" s="238" t="s">
        <v>179</v>
      </c>
      <c r="AU242" s="238" t="s">
        <v>177</v>
      </c>
      <c r="AY242" s="18" t="s">
        <v>176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3122</v>
      </c>
      <c r="BM242" s="238" t="s">
        <v>4252</v>
      </c>
    </row>
    <row r="243" s="2" customFormat="1">
      <c r="A243" s="39"/>
      <c r="B243" s="40"/>
      <c r="C243" s="41"/>
      <c r="D243" s="262" t="s">
        <v>194</v>
      </c>
      <c r="E243" s="41"/>
      <c r="F243" s="263" t="s">
        <v>4253</v>
      </c>
      <c r="G243" s="41"/>
      <c r="H243" s="41"/>
      <c r="I243" s="264"/>
      <c r="J243" s="41"/>
      <c r="K243" s="41"/>
      <c r="L243" s="45"/>
      <c r="M243" s="265"/>
      <c r="N243" s="26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194</v>
      </c>
      <c r="AU243" s="18" t="s">
        <v>177</v>
      </c>
    </row>
    <row r="244" s="14" customFormat="1">
      <c r="A244" s="14"/>
      <c r="B244" s="251"/>
      <c r="C244" s="252"/>
      <c r="D244" s="242" t="s">
        <v>185</v>
      </c>
      <c r="E244" s="253" t="s">
        <v>1</v>
      </c>
      <c r="F244" s="254" t="s">
        <v>1693</v>
      </c>
      <c r="G244" s="252"/>
      <c r="H244" s="255">
        <v>230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185</v>
      </c>
      <c r="AU244" s="261" t="s">
        <v>177</v>
      </c>
      <c r="AV244" s="14" t="s">
        <v>85</v>
      </c>
      <c r="AW244" s="14" t="s">
        <v>34</v>
      </c>
      <c r="AX244" s="14" t="s">
        <v>83</v>
      </c>
      <c r="AY244" s="261" t="s">
        <v>176</v>
      </c>
    </row>
    <row r="245" s="2" customFormat="1" ht="21.75" customHeight="1">
      <c r="A245" s="39"/>
      <c r="B245" s="40"/>
      <c r="C245" s="227" t="s">
        <v>594</v>
      </c>
      <c r="D245" s="227" t="s">
        <v>179</v>
      </c>
      <c r="E245" s="228" t="s">
        <v>4254</v>
      </c>
      <c r="F245" s="229" t="s">
        <v>4255</v>
      </c>
      <c r="G245" s="230" t="s">
        <v>182</v>
      </c>
      <c r="H245" s="231">
        <v>88</v>
      </c>
      <c r="I245" s="232"/>
      <c r="J245" s="233">
        <f>ROUND(I245*H245,2)</f>
        <v>0</v>
      </c>
      <c r="K245" s="229" t="s">
        <v>225</v>
      </c>
      <c r="L245" s="45"/>
      <c r="M245" s="234" t="s">
        <v>1</v>
      </c>
      <c r="N245" s="235" t="s">
        <v>41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3122</v>
      </c>
      <c r="AT245" s="238" t="s">
        <v>179</v>
      </c>
      <c r="AU245" s="238" t="s">
        <v>177</v>
      </c>
      <c r="AY245" s="18" t="s">
        <v>176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3122</v>
      </c>
      <c r="BM245" s="238" t="s">
        <v>4256</v>
      </c>
    </row>
    <row r="246" s="2" customFormat="1">
      <c r="A246" s="39"/>
      <c r="B246" s="40"/>
      <c r="C246" s="41"/>
      <c r="D246" s="262" t="s">
        <v>194</v>
      </c>
      <c r="E246" s="41"/>
      <c r="F246" s="263" t="s">
        <v>4257</v>
      </c>
      <c r="G246" s="41"/>
      <c r="H246" s="41"/>
      <c r="I246" s="264"/>
      <c r="J246" s="41"/>
      <c r="K246" s="41"/>
      <c r="L246" s="45"/>
      <c r="M246" s="265"/>
      <c r="N246" s="26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194</v>
      </c>
      <c r="AU246" s="18" t="s">
        <v>177</v>
      </c>
    </row>
    <row r="247" s="14" customFormat="1">
      <c r="A247" s="14"/>
      <c r="B247" s="251"/>
      <c r="C247" s="252"/>
      <c r="D247" s="242" t="s">
        <v>185</v>
      </c>
      <c r="E247" s="253" t="s">
        <v>1</v>
      </c>
      <c r="F247" s="254" t="s">
        <v>893</v>
      </c>
      <c r="G247" s="252"/>
      <c r="H247" s="255">
        <v>88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185</v>
      </c>
      <c r="AU247" s="261" t="s">
        <v>177</v>
      </c>
      <c r="AV247" s="14" t="s">
        <v>85</v>
      </c>
      <c r="AW247" s="14" t="s">
        <v>34</v>
      </c>
      <c r="AX247" s="14" t="s">
        <v>83</v>
      </c>
      <c r="AY247" s="261" t="s">
        <v>176</v>
      </c>
    </row>
    <row r="248" s="12" customFormat="1" ht="20.88" customHeight="1">
      <c r="A248" s="12"/>
      <c r="B248" s="211"/>
      <c r="C248" s="212"/>
      <c r="D248" s="213" t="s">
        <v>75</v>
      </c>
      <c r="E248" s="225" t="s">
        <v>4258</v>
      </c>
      <c r="F248" s="225" t="s">
        <v>4259</v>
      </c>
      <c r="G248" s="212"/>
      <c r="H248" s="212"/>
      <c r="I248" s="215"/>
      <c r="J248" s="226">
        <f>BK248</f>
        <v>0</v>
      </c>
      <c r="K248" s="212"/>
      <c r="L248" s="217"/>
      <c r="M248" s="218"/>
      <c r="N248" s="219"/>
      <c r="O248" s="219"/>
      <c r="P248" s="220">
        <f>SUM(P249:P314)</f>
        <v>0</v>
      </c>
      <c r="Q248" s="219"/>
      <c r="R248" s="220">
        <f>SUM(R249:R314)</f>
        <v>0</v>
      </c>
      <c r="S248" s="219"/>
      <c r="T248" s="221">
        <f>SUM(T249:T314)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2" t="s">
        <v>83</v>
      </c>
      <c r="AT248" s="223" t="s">
        <v>75</v>
      </c>
      <c r="AU248" s="223" t="s">
        <v>85</v>
      </c>
      <c r="AY248" s="222" t="s">
        <v>176</v>
      </c>
      <c r="BK248" s="224">
        <f>SUM(BK249:BK314)</f>
        <v>0</v>
      </c>
    </row>
    <row r="249" s="2" customFormat="1" ht="24.15" customHeight="1">
      <c r="A249" s="39"/>
      <c r="B249" s="40"/>
      <c r="C249" s="289" t="s">
        <v>600</v>
      </c>
      <c r="D249" s="289" t="s">
        <v>547</v>
      </c>
      <c r="E249" s="290" t="s">
        <v>4260</v>
      </c>
      <c r="F249" s="291" t="s">
        <v>4261</v>
      </c>
      <c r="G249" s="292" t="s">
        <v>1528</v>
      </c>
      <c r="H249" s="293">
        <v>1</v>
      </c>
      <c r="I249" s="294"/>
      <c r="J249" s="295">
        <f>ROUND(I249*H249,2)</f>
        <v>0</v>
      </c>
      <c r="K249" s="291" t="s">
        <v>1</v>
      </c>
      <c r="L249" s="296"/>
      <c r="M249" s="297" t="s">
        <v>1</v>
      </c>
      <c r="N249" s="298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3122</v>
      </c>
      <c r="AT249" s="238" t="s">
        <v>547</v>
      </c>
      <c r="AU249" s="238" t="s">
        <v>177</v>
      </c>
      <c r="AY249" s="18" t="s">
        <v>176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3122</v>
      </c>
      <c r="BM249" s="238" t="s">
        <v>4262</v>
      </c>
    </row>
    <row r="250" s="14" customFormat="1">
      <c r="A250" s="14"/>
      <c r="B250" s="251"/>
      <c r="C250" s="252"/>
      <c r="D250" s="242" t="s">
        <v>185</v>
      </c>
      <c r="E250" s="253" t="s">
        <v>1</v>
      </c>
      <c r="F250" s="254" t="s">
        <v>83</v>
      </c>
      <c r="G250" s="252"/>
      <c r="H250" s="255">
        <v>1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1" t="s">
        <v>185</v>
      </c>
      <c r="AU250" s="261" t="s">
        <v>177</v>
      </c>
      <c r="AV250" s="14" t="s">
        <v>85</v>
      </c>
      <c r="AW250" s="14" t="s">
        <v>34</v>
      </c>
      <c r="AX250" s="14" t="s">
        <v>83</v>
      </c>
      <c r="AY250" s="261" t="s">
        <v>176</v>
      </c>
    </row>
    <row r="251" s="2" customFormat="1" ht="24.15" customHeight="1">
      <c r="A251" s="39"/>
      <c r="B251" s="40"/>
      <c r="C251" s="289" t="s">
        <v>607</v>
      </c>
      <c r="D251" s="289" t="s">
        <v>547</v>
      </c>
      <c r="E251" s="290" t="s">
        <v>4263</v>
      </c>
      <c r="F251" s="291" t="s">
        <v>4264</v>
      </c>
      <c r="G251" s="292" t="s">
        <v>1528</v>
      </c>
      <c r="H251" s="293">
        <v>1</v>
      </c>
      <c r="I251" s="294"/>
      <c r="J251" s="295">
        <f>ROUND(I251*H251,2)</f>
        <v>0</v>
      </c>
      <c r="K251" s="291" t="s">
        <v>1</v>
      </c>
      <c r="L251" s="296"/>
      <c r="M251" s="297" t="s">
        <v>1</v>
      </c>
      <c r="N251" s="298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3122</v>
      </c>
      <c r="AT251" s="238" t="s">
        <v>547</v>
      </c>
      <c r="AU251" s="238" t="s">
        <v>177</v>
      </c>
      <c r="AY251" s="18" t="s">
        <v>176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3122</v>
      </c>
      <c r="BM251" s="238" t="s">
        <v>4265</v>
      </c>
    </row>
    <row r="252" s="14" customFormat="1">
      <c r="A252" s="14"/>
      <c r="B252" s="251"/>
      <c r="C252" s="252"/>
      <c r="D252" s="242" t="s">
        <v>185</v>
      </c>
      <c r="E252" s="253" t="s">
        <v>1</v>
      </c>
      <c r="F252" s="254" t="s">
        <v>83</v>
      </c>
      <c r="G252" s="252"/>
      <c r="H252" s="255">
        <v>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185</v>
      </c>
      <c r="AU252" s="261" t="s">
        <v>177</v>
      </c>
      <c r="AV252" s="14" t="s">
        <v>85</v>
      </c>
      <c r="AW252" s="14" t="s">
        <v>34</v>
      </c>
      <c r="AX252" s="14" t="s">
        <v>83</v>
      </c>
      <c r="AY252" s="261" t="s">
        <v>176</v>
      </c>
    </row>
    <row r="253" s="2" customFormat="1" ht="16.5" customHeight="1">
      <c r="A253" s="39"/>
      <c r="B253" s="40"/>
      <c r="C253" s="227" t="s">
        <v>619</v>
      </c>
      <c r="D253" s="227" t="s">
        <v>179</v>
      </c>
      <c r="E253" s="228" t="s">
        <v>4266</v>
      </c>
      <c r="F253" s="229" t="s">
        <v>4267</v>
      </c>
      <c r="G253" s="230" t="s">
        <v>182</v>
      </c>
      <c r="H253" s="231">
        <v>1</v>
      </c>
      <c r="I253" s="232"/>
      <c r="J253" s="233">
        <f>ROUND(I253*H253,2)</f>
        <v>0</v>
      </c>
      <c r="K253" s="229" t="s">
        <v>225</v>
      </c>
      <c r="L253" s="45"/>
      <c r="M253" s="234" t="s">
        <v>1</v>
      </c>
      <c r="N253" s="235" t="s">
        <v>41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3122</v>
      </c>
      <c r="AT253" s="238" t="s">
        <v>179</v>
      </c>
      <c r="AU253" s="238" t="s">
        <v>177</v>
      </c>
      <c r="AY253" s="18" t="s">
        <v>176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3122</v>
      </c>
      <c r="BM253" s="238" t="s">
        <v>4268</v>
      </c>
    </row>
    <row r="254" s="2" customFormat="1">
      <c r="A254" s="39"/>
      <c r="B254" s="40"/>
      <c r="C254" s="41"/>
      <c r="D254" s="262" t="s">
        <v>194</v>
      </c>
      <c r="E254" s="41"/>
      <c r="F254" s="263" t="s">
        <v>4269</v>
      </c>
      <c r="G254" s="41"/>
      <c r="H254" s="41"/>
      <c r="I254" s="264"/>
      <c r="J254" s="41"/>
      <c r="K254" s="41"/>
      <c r="L254" s="45"/>
      <c r="M254" s="265"/>
      <c r="N254" s="26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194</v>
      </c>
      <c r="AU254" s="18" t="s">
        <v>177</v>
      </c>
    </row>
    <row r="255" s="14" customFormat="1">
      <c r="A255" s="14"/>
      <c r="B255" s="251"/>
      <c r="C255" s="252"/>
      <c r="D255" s="242" t="s">
        <v>185</v>
      </c>
      <c r="E255" s="253" t="s">
        <v>1</v>
      </c>
      <c r="F255" s="254" t="s">
        <v>83</v>
      </c>
      <c r="G255" s="252"/>
      <c r="H255" s="255">
        <v>1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185</v>
      </c>
      <c r="AU255" s="261" t="s">
        <v>177</v>
      </c>
      <c r="AV255" s="14" t="s">
        <v>85</v>
      </c>
      <c r="AW255" s="14" t="s">
        <v>34</v>
      </c>
      <c r="AX255" s="14" t="s">
        <v>83</v>
      </c>
      <c r="AY255" s="261" t="s">
        <v>176</v>
      </c>
    </row>
    <row r="256" s="2" customFormat="1" ht="24.15" customHeight="1">
      <c r="A256" s="39"/>
      <c r="B256" s="40"/>
      <c r="C256" s="289" t="s">
        <v>623</v>
      </c>
      <c r="D256" s="289" t="s">
        <v>547</v>
      </c>
      <c r="E256" s="290" t="s">
        <v>4270</v>
      </c>
      <c r="F256" s="291" t="s">
        <v>4271</v>
      </c>
      <c r="G256" s="292" t="s">
        <v>1528</v>
      </c>
      <c r="H256" s="293">
        <v>1</v>
      </c>
      <c r="I256" s="294"/>
      <c r="J256" s="295">
        <f>ROUND(I256*H256,2)</f>
        <v>0</v>
      </c>
      <c r="K256" s="291" t="s">
        <v>1</v>
      </c>
      <c r="L256" s="296"/>
      <c r="M256" s="297" t="s">
        <v>1</v>
      </c>
      <c r="N256" s="298" t="s">
        <v>41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3122</v>
      </c>
      <c r="AT256" s="238" t="s">
        <v>547</v>
      </c>
      <c r="AU256" s="238" t="s">
        <v>177</v>
      </c>
      <c r="AY256" s="18" t="s">
        <v>176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83</v>
      </c>
      <c r="BK256" s="239">
        <f>ROUND(I256*H256,2)</f>
        <v>0</v>
      </c>
      <c r="BL256" s="18" t="s">
        <v>3122</v>
      </c>
      <c r="BM256" s="238" t="s">
        <v>4272</v>
      </c>
    </row>
    <row r="257" s="14" customFormat="1">
      <c r="A257" s="14"/>
      <c r="B257" s="251"/>
      <c r="C257" s="252"/>
      <c r="D257" s="242" t="s">
        <v>185</v>
      </c>
      <c r="E257" s="253" t="s">
        <v>1</v>
      </c>
      <c r="F257" s="254" t="s">
        <v>83</v>
      </c>
      <c r="G257" s="252"/>
      <c r="H257" s="255">
        <v>1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185</v>
      </c>
      <c r="AU257" s="261" t="s">
        <v>177</v>
      </c>
      <c r="AV257" s="14" t="s">
        <v>85</v>
      </c>
      <c r="AW257" s="14" t="s">
        <v>34</v>
      </c>
      <c r="AX257" s="14" t="s">
        <v>83</v>
      </c>
      <c r="AY257" s="261" t="s">
        <v>176</v>
      </c>
    </row>
    <row r="258" s="2" customFormat="1" ht="24.15" customHeight="1">
      <c r="A258" s="39"/>
      <c r="B258" s="40"/>
      <c r="C258" s="227" t="s">
        <v>632</v>
      </c>
      <c r="D258" s="227" t="s">
        <v>179</v>
      </c>
      <c r="E258" s="228" t="s">
        <v>4273</v>
      </c>
      <c r="F258" s="229" t="s">
        <v>4274</v>
      </c>
      <c r="G258" s="230" t="s">
        <v>182</v>
      </c>
      <c r="H258" s="231">
        <v>1</v>
      </c>
      <c r="I258" s="232"/>
      <c r="J258" s="233">
        <f>ROUND(I258*H258,2)</f>
        <v>0</v>
      </c>
      <c r="K258" s="229" t="s">
        <v>225</v>
      </c>
      <c r="L258" s="45"/>
      <c r="M258" s="234" t="s">
        <v>1</v>
      </c>
      <c r="N258" s="235" t="s">
        <v>41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3122</v>
      </c>
      <c r="AT258" s="238" t="s">
        <v>179</v>
      </c>
      <c r="AU258" s="238" t="s">
        <v>177</v>
      </c>
      <c r="AY258" s="18" t="s">
        <v>176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3122</v>
      </c>
      <c r="BM258" s="238" t="s">
        <v>4275</v>
      </c>
    </row>
    <row r="259" s="2" customFormat="1">
      <c r="A259" s="39"/>
      <c r="B259" s="40"/>
      <c r="C259" s="41"/>
      <c r="D259" s="262" t="s">
        <v>194</v>
      </c>
      <c r="E259" s="41"/>
      <c r="F259" s="263" t="s">
        <v>4276</v>
      </c>
      <c r="G259" s="41"/>
      <c r="H259" s="41"/>
      <c r="I259" s="264"/>
      <c r="J259" s="41"/>
      <c r="K259" s="41"/>
      <c r="L259" s="45"/>
      <c r="M259" s="265"/>
      <c r="N259" s="26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194</v>
      </c>
      <c r="AU259" s="18" t="s">
        <v>177</v>
      </c>
    </row>
    <row r="260" s="14" customFormat="1">
      <c r="A260" s="14"/>
      <c r="B260" s="251"/>
      <c r="C260" s="252"/>
      <c r="D260" s="242" t="s">
        <v>185</v>
      </c>
      <c r="E260" s="253" t="s">
        <v>1</v>
      </c>
      <c r="F260" s="254" t="s">
        <v>83</v>
      </c>
      <c r="G260" s="252"/>
      <c r="H260" s="255">
        <v>1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185</v>
      </c>
      <c r="AU260" s="261" t="s">
        <v>177</v>
      </c>
      <c r="AV260" s="14" t="s">
        <v>85</v>
      </c>
      <c r="AW260" s="14" t="s">
        <v>34</v>
      </c>
      <c r="AX260" s="14" t="s">
        <v>83</v>
      </c>
      <c r="AY260" s="261" t="s">
        <v>176</v>
      </c>
    </row>
    <row r="261" s="2" customFormat="1" ht="16.5" customHeight="1">
      <c r="A261" s="39"/>
      <c r="B261" s="40"/>
      <c r="C261" s="227" t="s">
        <v>639</v>
      </c>
      <c r="D261" s="227" t="s">
        <v>179</v>
      </c>
      <c r="E261" s="228" t="s">
        <v>4277</v>
      </c>
      <c r="F261" s="229" t="s">
        <v>4278</v>
      </c>
      <c r="G261" s="230" t="s">
        <v>182</v>
      </c>
      <c r="H261" s="231">
        <v>1</v>
      </c>
      <c r="I261" s="232"/>
      <c r="J261" s="233">
        <f>ROUND(I261*H261,2)</f>
        <v>0</v>
      </c>
      <c r="K261" s="229" t="s">
        <v>225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3122</v>
      </c>
      <c r="AT261" s="238" t="s">
        <v>179</v>
      </c>
      <c r="AU261" s="238" t="s">
        <v>177</v>
      </c>
      <c r="AY261" s="18" t="s">
        <v>176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3122</v>
      </c>
      <c r="BM261" s="238" t="s">
        <v>4279</v>
      </c>
    </row>
    <row r="262" s="2" customFormat="1">
      <c r="A262" s="39"/>
      <c r="B262" s="40"/>
      <c r="C262" s="41"/>
      <c r="D262" s="262" t="s">
        <v>194</v>
      </c>
      <c r="E262" s="41"/>
      <c r="F262" s="263" t="s">
        <v>4280</v>
      </c>
      <c r="G262" s="41"/>
      <c r="H262" s="41"/>
      <c r="I262" s="264"/>
      <c r="J262" s="41"/>
      <c r="K262" s="41"/>
      <c r="L262" s="45"/>
      <c r="M262" s="265"/>
      <c r="N262" s="26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194</v>
      </c>
      <c r="AU262" s="18" t="s">
        <v>177</v>
      </c>
    </row>
    <row r="263" s="14" customFormat="1">
      <c r="A263" s="14"/>
      <c r="B263" s="251"/>
      <c r="C263" s="252"/>
      <c r="D263" s="242" t="s">
        <v>185</v>
      </c>
      <c r="E263" s="253" t="s">
        <v>1</v>
      </c>
      <c r="F263" s="254" t="s">
        <v>83</v>
      </c>
      <c r="G263" s="252"/>
      <c r="H263" s="255">
        <v>1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185</v>
      </c>
      <c r="AU263" s="261" t="s">
        <v>177</v>
      </c>
      <c r="AV263" s="14" t="s">
        <v>85</v>
      </c>
      <c r="AW263" s="14" t="s">
        <v>34</v>
      </c>
      <c r="AX263" s="14" t="s">
        <v>83</v>
      </c>
      <c r="AY263" s="261" t="s">
        <v>176</v>
      </c>
    </row>
    <row r="264" s="2" customFormat="1" ht="24.15" customHeight="1">
      <c r="A264" s="39"/>
      <c r="B264" s="40"/>
      <c r="C264" s="289" t="s">
        <v>644</v>
      </c>
      <c r="D264" s="289" t="s">
        <v>547</v>
      </c>
      <c r="E264" s="290" t="s">
        <v>4281</v>
      </c>
      <c r="F264" s="291" t="s">
        <v>4282</v>
      </c>
      <c r="G264" s="292" t="s">
        <v>1528</v>
      </c>
      <c r="H264" s="293">
        <v>1</v>
      </c>
      <c r="I264" s="294"/>
      <c r="J264" s="295">
        <f>ROUND(I264*H264,2)</f>
        <v>0</v>
      </c>
      <c r="K264" s="291" t="s">
        <v>1</v>
      </c>
      <c r="L264" s="296"/>
      <c r="M264" s="297" t="s">
        <v>1</v>
      </c>
      <c r="N264" s="298" t="s">
        <v>41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3122</v>
      </c>
      <c r="AT264" s="238" t="s">
        <v>547</v>
      </c>
      <c r="AU264" s="238" t="s">
        <v>177</v>
      </c>
      <c r="AY264" s="18" t="s">
        <v>176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83</v>
      </c>
      <c r="BK264" s="239">
        <f>ROUND(I264*H264,2)</f>
        <v>0</v>
      </c>
      <c r="BL264" s="18" t="s">
        <v>3122</v>
      </c>
      <c r="BM264" s="238" t="s">
        <v>4283</v>
      </c>
    </row>
    <row r="265" s="14" customFormat="1">
      <c r="A265" s="14"/>
      <c r="B265" s="251"/>
      <c r="C265" s="252"/>
      <c r="D265" s="242" t="s">
        <v>185</v>
      </c>
      <c r="E265" s="253" t="s">
        <v>1</v>
      </c>
      <c r="F265" s="254" t="s">
        <v>83</v>
      </c>
      <c r="G265" s="252"/>
      <c r="H265" s="255">
        <v>1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185</v>
      </c>
      <c r="AU265" s="261" t="s">
        <v>177</v>
      </c>
      <c r="AV265" s="14" t="s">
        <v>85</v>
      </c>
      <c r="AW265" s="14" t="s">
        <v>34</v>
      </c>
      <c r="AX265" s="14" t="s">
        <v>83</v>
      </c>
      <c r="AY265" s="261" t="s">
        <v>176</v>
      </c>
    </row>
    <row r="266" s="2" customFormat="1" ht="16.5" customHeight="1">
      <c r="A266" s="39"/>
      <c r="B266" s="40"/>
      <c r="C266" s="227" t="s">
        <v>649</v>
      </c>
      <c r="D266" s="227" t="s">
        <v>179</v>
      </c>
      <c r="E266" s="228" t="s">
        <v>4284</v>
      </c>
      <c r="F266" s="229" t="s">
        <v>4285</v>
      </c>
      <c r="G266" s="230" t="s">
        <v>182</v>
      </c>
      <c r="H266" s="231">
        <v>1</v>
      </c>
      <c r="I266" s="232"/>
      <c r="J266" s="233">
        <f>ROUND(I266*H266,2)</f>
        <v>0</v>
      </c>
      <c r="K266" s="229" t="s">
        <v>225</v>
      </c>
      <c r="L266" s="45"/>
      <c r="M266" s="234" t="s">
        <v>1</v>
      </c>
      <c r="N266" s="235" t="s">
        <v>41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3122</v>
      </c>
      <c r="AT266" s="238" t="s">
        <v>179</v>
      </c>
      <c r="AU266" s="238" t="s">
        <v>177</v>
      </c>
      <c r="AY266" s="18" t="s">
        <v>176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3122</v>
      </c>
      <c r="BM266" s="238" t="s">
        <v>4286</v>
      </c>
    </row>
    <row r="267" s="2" customFormat="1">
      <c r="A267" s="39"/>
      <c r="B267" s="40"/>
      <c r="C267" s="41"/>
      <c r="D267" s="262" t="s">
        <v>194</v>
      </c>
      <c r="E267" s="41"/>
      <c r="F267" s="263" t="s">
        <v>4287</v>
      </c>
      <c r="G267" s="41"/>
      <c r="H267" s="41"/>
      <c r="I267" s="264"/>
      <c r="J267" s="41"/>
      <c r="K267" s="41"/>
      <c r="L267" s="45"/>
      <c r="M267" s="265"/>
      <c r="N267" s="26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194</v>
      </c>
      <c r="AU267" s="18" t="s">
        <v>177</v>
      </c>
    </row>
    <row r="268" s="14" customFormat="1">
      <c r="A268" s="14"/>
      <c r="B268" s="251"/>
      <c r="C268" s="252"/>
      <c r="D268" s="242" t="s">
        <v>185</v>
      </c>
      <c r="E268" s="253" t="s">
        <v>1</v>
      </c>
      <c r="F268" s="254" t="s">
        <v>83</v>
      </c>
      <c r="G268" s="252"/>
      <c r="H268" s="255">
        <v>1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185</v>
      </c>
      <c r="AU268" s="261" t="s">
        <v>177</v>
      </c>
      <c r="AV268" s="14" t="s">
        <v>85</v>
      </c>
      <c r="AW268" s="14" t="s">
        <v>34</v>
      </c>
      <c r="AX268" s="14" t="s">
        <v>83</v>
      </c>
      <c r="AY268" s="261" t="s">
        <v>176</v>
      </c>
    </row>
    <row r="269" s="2" customFormat="1" ht="24.15" customHeight="1">
      <c r="A269" s="39"/>
      <c r="B269" s="40"/>
      <c r="C269" s="289" t="s">
        <v>654</v>
      </c>
      <c r="D269" s="289" t="s">
        <v>547</v>
      </c>
      <c r="E269" s="290" t="s">
        <v>4288</v>
      </c>
      <c r="F269" s="291" t="s">
        <v>4289</v>
      </c>
      <c r="G269" s="292" t="s">
        <v>1528</v>
      </c>
      <c r="H269" s="293">
        <v>6</v>
      </c>
      <c r="I269" s="294"/>
      <c r="J269" s="295">
        <f>ROUND(I269*H269,2)</f>
        <v>0</v>
      </c>
      <c r="K269" s="291" t="s">
        <v>1</v>
      </c>
      <c r="L269" s="296"/>
      <c r="M269" s="297" t="s">
        <v>1</v>
      </c>
      <c r="N269" s="298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3122</v>
      </c>
      <c r="AT269" s="238" t="s">
        <v>547</v>
      </c>
      <c r="AU269" s="238" t="s">
        <v>177</v>
      </c>
      <c r="AY269" s="18" t="s">
        <v>176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3122</v>
      </c>
      <c r="BM269" s="238" t="s">
        <v>4290</v>
      </c>
    </row>
    <row r="270" s="14" customFormat="1">
      <c r="A270" s="14"/>
      <c r="B270" s="251"/>
      <c r="C270" s="252"/>
      <c r="D270" s="242" t="s">
        <v>185</v>
      </c>
      <c r="E270" s="253" t="s">
        <v>1</v>
      </c>
      <c r="F270" s="254" t="s">
        <v>222</v>
      </c>
      <c r="G270" s="252"/>
      <c r="H270" s="255">
        <v>6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185</v>
      </c>
      <c r="AU270" s="261" t="s">
        <v>177</v>
      </c>
      <c r="AV270" s="14" t="s">
        <v>85</v>
      </c>
      <c r="AW270" s="14" t="s">
        <v>34</v>
      </c>
      <c r="AX270" s="14" t="s">
        <v>83</v>
      </c>
      <c r="AY270" s="261" t="s">
        <v>176</v>
      </c>
    </row>
    <row r="271" s="2" customFormat="1" ht="16.5" customHeight="1">
      <c r="A271" s="39"/>
      <c r="B271" s="40"/>
      <c r="C271" s="227" t="s">
        <v>659</v>
      </c>
      <c r="D271" s="227" t="s">
        <v>179</v>
      </c>
      <c r="E271" s="228" t="s">
        <v>4291</v>
      </c>
      <c r="F271" s="229" t="s">
        <v>4292</v>
      </c>
      <c r="G271" s="230" t="s">
        <v>182</v>
      </c>
      <c r="H271" s="231">
        <v>1</v>
      </c>
      <c r="I271" s="232"/>
      <c r="J271" s="233">
        <f>ROUND(I271*H271,2)</f>
        <v>0</v>
      </c>
      <c r="K271" s="229" t="s">
        <v>225</v>
      </c>
      <c r="L271" s="45"/>
      <c r="M271" s="234" t="s">
        <v>1</v>
      </c>
      <c r="N271" s="235" t="s">
        <v>41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3122</v>
      </c>
      <c r="AT271" s="238" t="s">
        <v>179</v>
      </c>
      <c r="AU271" s="238" t="s">
        <v>177</v>
      </c>
      <c r="AY271" s="18" t="s">
        <v>176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83</v>
      </c>
      <c r="BK271" s="239">
        <f>ROUND(I271*H271,2)</f>
        <v>0</v>
      </c>
      <c r="BL271" s="18" t="s">
        <v>3122</v>
      </c>
      <c r="BM271" s="238" t="s">
        <v>4293</v>
      </c>
    </row>
    <row r="272" s="2" customFormat="1">
      <c r="A272" s="39"/>
      <c r="B272" s="40"/>
      <c r="C272" s="41"/>
      <c r="D272" s="262" t="s">
        <v>194</v>
      </c>
      <c r="E272" s="41"/>
      <c r="F272" s="263" t="s">
        <v>4294</v>
      </c>
      <c r="G272" s="41"/>
      <c r="H272" s="41"/>
      <c r="I272" s="264"/>
      <c r="J272" s="41"/>
      <c r="K272" s="41"/>
      <c r="L272" s="45"/>
      <c r="M272" s="265"/>
      <c r="N272" s="26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194</v>
      </c>
      <c r="AU272" s="18" t="s">
        <v>177</v>
      </c>
    </row>
    <row r="273" s="14" customFormat="1">
      <c r="A273" s="14"/>
      <c r="B273" s="251"/>
      <c r="C273" s="252"/>
      <c r="D273" s="242" t="s">
        <v>185</v>
      </c>
      <c r="E273" s="253" t="s">
        <v>1</v>
      </c>
      <c r="F273" s="254" t="s">
        <v>83</v>
      </c>
      <c r="G273" s="252"/>
      <c r="H273" s="255">
        <v>1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185</v>
      </c>
      <c r="AU273" s="261" t="s">
        <v>177</v>
      </c>
      <c r="AV273" s="14" t="s">
        <v>85</v>
      </c>
      <c r="AW273" s="14" t="s">
        <v>34</v>
      </c>
      <c r="AX273" s="14" t="s">
        <v>83</v>
      </c>
      <c r="AY273" s="261" t="s">
        <v>176</v>
      </c>
    </row>
    <row r="274" s="2" customFormat="1" ht="37.8" customHeight="1">
      <c r="A274" s="39"/>
      <c r="B274" s="40"/>
      <c r="C274" s="289" t="s">
        <v>669</v>
      </c>
      <c r="D274" s="289" t="s">
        <v>547</v>
      </c>
      <c r="E274" s="290" t="s">
        <v>4295</v>
      </c>
      <c r="F274" s="291" t="s">
        <v>4296</v>
      </c>
      <c r="G274" s="292" t="s">
        <v>1528</v>
      </c>
      <c r="H274" s="293">
        <v>144</v>
      </c>
      <c r="I274" s="294"/>
      <c r="J274" s="295">
        <f>ROUND(I274*H274,2)</f>
        <v>0</v>
      </c>
      <c r="K274" s="291" t="s">
        <v>1</v>
      </c>
      <c r="L274" s="296"/>
      <c r="M274" s="297" t="s">
        <v>1</v>
      </c>
      <c r="N274" s="298" t="s">
        <v>41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3122</v>
      </c>
      <c r="AT274" s="238" t="s">
        <v>547</v>
      </c>
      <c r="AU274" s="238" t="s">
        <v>177</v>
      </c>
      <c r="AY274" s="18" t="s">
        <v>176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3122</v>
      </c>
      <c r="BM274" s="238" t="s">
        <v>4297</v>
      </c>
    </row>
    <row r="275" s="14" customFormat="1">
      <c r="A275" s="14"/>
      <c r="B275" s="251"/>
      <c r="C275" s="252"/>
      <c r="D275" s="242" t="s">
        <v>185</v>
      </c>
      <c r="E275" s="253" t="s">
        <v>1</v>
      </c>
      <c r="F275" s="254" t="s">
        <v>1230</v>
      </c>
      <c r="G275" s="252"/>
      <c r="H275" s="255">
        <v>144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185</v>
      </c>
      <c r="AU275" s="261" t="s">
        <v>177</v>
      </c>
      <c r="AV275" s="14" t="s">
        <v>85</v>
      </c>
      <c r="AW275" s="14" t="s">
        <v>34</v>
      </c>
      <c r="AX275" s="14" t="s">
        <v>83</v>
      </c>
      <c r="AY275" s="261" t="s">
        <v>176</v>
      </c>
    </row>
    <row r="276" s="2" customFormat="1" ht="24.15" customHeight="1">
      <c r="A276" s="39"/>
      <c r="B276" s="40"/>
      <c r="C276" s="227" t="s">
        <v>688</v>
      </c>
      <c r="D276" s="227" t="s">
        <v>179</v>
      </c>
      <c r="E276" s="228" t="s">
        <v>4229</v>
      </c>
      <c r="F276" s="229" t="s">
        <v>4230</v>
      </c>
      <c r="G276" s="230" t="s">
        <v>182</v>
      </c>
      <c r="H276" s="231">
        <v>88</v>
      </c>
      <c r="I276" s="232"/>
      <c r="J276" s="233">
        <f>ROUND(I276*H276,2)</f>
        <v>0</v>
      </c>
      <c r="K276" s="229" t="s">
        <v>225</v>
      </c>
      <c r="L276" s="45"/>
      <c r="M276" s="234" t="s">
        <v>1</v>
      </c>
      <c r="N276" s="235" t="s">
        <v>41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3122</v>
      </c>
      <c r="AT276" s="238" t="s">
        <v>179</v>
      </c>
      <c r="AU276" s="238" t="s">
        <v>177</v>
      </c>
      <c r="AY276" s="18" t="s">
        <v>176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3122</v>
      </c>
      <c r="BM276" s="238" t="s">
        <v>4298</v>
      </c>
    </row>
    <row r="277" s="2" customFormat="1">
      <c r="A277" s="39"/>
      <c r="B277" s="40"/>
      <c r="C277" s="41"/>
      <c r="D277" s="262" t="s">
        <v>194</v>
      </c>
      <c r="E277" s="41"/>
      <c r="F277" s="263" t="s">
        <v>4232</v>
      </c>
      <c r="G277" s="41"/>
      <c r="H277" s="41"/>
      <c r="I277" s="264"/>
      <c r="J277" s="41"/>
      <c r="K277" s="41"/>
      <c r="L277" s="45"/>
      <c r="M277" s="265"/>
      <c r="N277" s="26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194</v>
      </c>
      <c r="AU277" s="18" t="s">
        <v>177</v>
      </c>
    </row>
    <row r="278" s="14" customFormat="1">
      <c r="A278" s="14"/>
      <c r="B278" s="251"/>
      <c r="C278" s="252"/>
      <c r="D278" s="242" t="s">
        <v>185</v>
      </c>
      <c r="E278" s="253" t="s">
        <v>1</v>
      </c>
      <c r="F278" s="254" t="s">
        <v>893</v>
      </c>
      <c r="G278" s="252"/>
      <c r="H278" s="255">
        <v>88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185</v>
      </c>
      <c r="AU278" s="261" t="s">
        <v>177</v>
      </c>
      <c r="AV278" s="14" t="s">
        <v>85</v>
      </c>
      <c r="AW278" s="14" t="s">
        <v>34</v>
      </c>
      <c r="AX278" s="14" t="s">
        <v>83</v>
      </c>
      <c r="AY278" s="261" t="s">
        <v>176</v>
      </c>
    </row>
    <row r="279" s="2" customFormat="1" ht="24.15" customHeight="1">
      <c r="A279" s="39"/>
      <c r="B279" s="40"/>
      <c r="C279" s="289" t="s">
        <v>695</v>
      </c>
      <c r="D279" s="289" t="s">
        <v>547</v>
      </c>
      <c r="E279" s="290" t="s">
        <v>4299</v>
      </c>
      <c r="F279" s="291" t="s">
        <v>4300</v>
      </c>
      <c r="G279" s="292" t="s">
        <v>1528</v>
      </c>
      <c r="H279" s="293">
        <v>3</v>
      </c>
      <c r="I279" s="294"/>
      <c r="J279" s="295">
        <f>ROUND(I279*H279,2)</f>
        <v>0</v>
      </c>
      <c r="K279" s="291" t="s">
        <v>1</v>
      </c>
      <c r="L279" s="296"/>
      <c r="M279" s="297" t="s">
        <v>1</v>
      </c>
      <c r="N279" s="298" t="s">
        <v>41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3122</v>
      </c>
      <c r="AT279" s="238" t="s">
        <v>547</v>
      </c>
      <c r="AU279" s="238" t="s">
        <v>177</v>
      </c>
      <c r="AY279" s="18" t="s">
        <v>176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3122</v>
      </c>
      <c r="BM279" s="238" t="s">
        <v>4301</v>
      </c>
    </row>
    <row r="280" s="14" customFormat="1">
      <c r="A280" s="14"/>
      <c r="B280" s="251"/>
      <c r="C280" s="252"/>
      <c r="D280" s="242" t="s">
        <v>185</v>
      </c>
      <c r="E280" s="253" t="s">
        <v>1</v>
      </c>
      <c r="F280" s="254" t="s">
        <v>177</v>
      </c>
      <c r="G280" s="252"/>
      <c r="H280" s="255">
        <v>3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185</v>
      </c>
      <c r="AU280" s="261" t="s">
        <v>177</v>
      </c>
      <c r="AV280" s="14" t="s">
        <v>85</v>
      </c>
      <c r="AW280" s="14" t="s">
        <v>34</v>
      </c>
      <c r="AX280" s="14" t="s">
        <v>83</v>
      </c>
      <c r="AY280" s="261" t="s">
        <v>176</v>
      </c>
    </row>
    <row r="281" s="2" customFormat="1" ht="16.5" customHeight="1">
      <c r="A281" s="39"/>
      <c r="B281" s="40"/>
      <c r="C281" s="227" t="s">
        <v>711</v>
      </c>
      <c r="D281" s="227" t="s">
        <v>179</v>
      </c>
      <c r="E281" s="228" t="s">
        <v>4302</v>
      </c>
      <c r="F281" s="229" t="s">
        <v>4303</v>
      </c>
      <c r="G281" s="230" t="s">
        <v>182</v>
      </c>
      <c r="H281" s="231">
        <v>3</v>
      </c>
      <c r="I281" s="232"/>
      <c r="J281" s="233">
        <f>ROUND(I281*H281,2)</f>
        <v>0</v>
      </c>
      <c r="K281" s="229" t="s">
        <v>225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3122</v>
      </c>
      <c r="AT281" s="238" t="s">
        <v>179</v>
      </c>
      <c r="AU281" s="238" t="s">
        <v>177</v>
      </c>
      <c r="AY281" s="18" t="s">
        <v>176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3122</v>
      </c>
      <c r="BM281" s="238" t="s">
        <v>4304</v>
      </c>
    </row>
    <row r="282" s="2" customFormat="1">
      <c r="A282" s="39"/>
      <c r="B282" s="40"/>
      <c r="C282" s="41"/>
      <c r="D282" s="262" t="s">
        <v>194</v>
      </c>
      <c r="E282" s="41"/>
      <c r="F282" s="263" t="s">
        <v>4305</v>
      </c>
      <c r="G282" s="41"/>
      <c r="H282" s="41"/>
      <c r="I282" s="264"/>
      <c r="J282" s="41"/>
      <c r="K282" s="41"/>
      <c r="L282" s="45"/>
      <c r="M282" s="265"/>
      <c r="N282" s="26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194</v>
      </c>
      <c r="AU282" s="18" t="s">
        <v>177</v>
      </c>
    </row>
    <row r="283" s="14" customFormat="1">
      <c r="A283" s="14"/>
      <c r="B283" s="251"/>
      <c r="C283" s="252"/>
      <c r="D283" s="242" t="s">
        <v>185</v>
      </c>
      <c r="E283" s="253" t="s">
        <v>1</v>
      </c>
      <c r="F283" s="254" t="s">
        <v>177</v>
      </c>
      <c r="G283" s="252"/>
      <c r="H283" s="255">
        <v>3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185</v>
      </c>
      <c r="AU283" s="261" t="s">
        <v>177</v>
      </c>
      <c r="AV283" s="14" t="s">
        <v>85</v>
      </c>
      <c r="AW283" s="14" t="s">
        <v>34</v>
      </c>
      <c r="AX283" s="14" t="s">
        <v>83</v>
      </c>
      <c r="AY283" s="261" t="s">
        <v>176</v>
      </c>
    </row>
    <row r="284" s="2" customFormat="1" ht="16.5" customHeight="1">
      <c r="A284" s="39"/>
      <c r="B284" s="40"/>
      <c r="C284" s="289" t="s">
        <v>717</v>
      </c>
      <c r="D284" s="289" t="s">
        <v>547</v>
      </c>
      <c r="E284" s="290" t="s">
        <v>4306</v>
      </c>
      <c r="F284" s="291" t="s">
        <v>4307</v>
      </c>
      <c r="G284" s="292" t="s">
        <v>1528</v>
      </c>
      <c r="H284" s="293">
        <v>12</v>
      </c>
      <c r="I284" s="294"/>
      <c r="J284" s="295">
        <f>ROUND(I284*H284,2)</f>
        <v>0</v>
      </c>
      <c r="K284" s="291" t="s">
        <v>1</v>
      </c>
      <c r="L284" s="296"/>
      <c r="M284" s="297" t="s">
        <v>1</v>
      </c>
      <c r="N284" s="298" t="s">
        <v>41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3122</v>
      </c>
      <c r="AT284" s="238" t="s">
        <v>547</v>
      </c>
      <c r="AU284" s="238" t="s">
        <v>177</v>
      </c>
      <c r="AY284" s="18" t="s">
        <v>176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3122</v>
      </c>
      <c r="BM284" s="238" t="s">
        <v>4308</v>
      </c>
    </row>
    <row r="285" s="14" customFormat="1">
      <c r="A285" s="14"/>
      <c r="B285" s="251"/>
      <c r="C285" s="252"/>
      <c r="D285" s="242" t="s">
        <v>185</v>
      </c>
      <c r="E285" s="253" t="s">
        <v>1</v>
      </c>
      <c r="F285" s="254" t="s">
        <v>8</v>
      </c>
      <c r="G285" s="252"/>
      <c r="H285" s="255">
        <v>12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185</v>
      </c>
      <c r="AU285" s="261" t="s">
        <v>177</v>
      </c>
      <c r="AV285" s="14" t="s">
        <v>85</v>
      </c>
      <c r="AW285" s="14" t="s">
        <v>34</v>
      </c>
      <c r="AX285" s="14" t="s">
        <v>83</v>
      </c>
      <c r="AY285" s="261" t="s">
        <v>176</v>
      </c>
    </row>
    <row r="286" s="2" customFormat="1" ht="16.5" customHeight="1">
      <c r="A286" s="39"/>
      <c r="B286" s="40"/>
      <c r="C286" s="227" t="s">
        <v>722</v>
      </c>
      <c r="D286" s="227" t="s">
        <v>179</v>
      </c>
      <c r="E286" s="228" t="s">
        <v>4309</v>
      </c>
      <c r="F286" s="229" t="s">
        <v>4310</v>
      </c>
      <c r="G286" s="230" t="s">
        <v>182</v>
      </c>
      <c r="H286" s="231">
        <v>12</v>
      </c>
      <c r="I286" s="232"/>
      <c r="J286" s="233">
        <f>ROUND(I286*H286,2)</f>
        <v>0</v>
      </c>
      <c r="K286" s="229" t="s">
        <v>225</v>
      </c>
      <c r="L286" s="45"/>
      <c r="M286" s="234" t="s">
        <v>1</v>
      </c>
      <c r="N286" s="235" t="s">
        <v>41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3122</v>
      </c>
      <c r="AT286" s="238" t="s">
        <v>179</v>
      </c>
      <c r="AU286" s="238" t="s">
        <v>177</v>
      </c>
      <c r="AY286" s="18" t="s">
        <v>176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83</v>
      </c>
      <c r="BK286" s="239">
        <f>ROUND(I286*H286,2)</f>
        <v>0</v>
      </c>
      <c r="BL286" s="18" t="s">
        <v>3122</v>
      </c>
      <c r="BM286" s="238" t="s">
        <v>4311</v>
      </c>
    </row>
    <row r="287" s="2" customFormat="1">
      <c r="A287" s="39"/>
      <c r="B287" s="40"/>
      <c r="C287" s="41"/>
      <c r="D287" s="262" t="s">
        <v>194</v>
      </c>
      <c r="E287" s="41"/>
      <c r="F287" s="263" t="s">
        <v>4312</v>
      </c>
      <c r="G287" s="41"/>
      <c r="H287" s="41"/>
      <c r="I287" s="264"/>
      <c r="J287" s="41"/>
      <c r="K287" s="41"/>
      <c r="L287" s="45"/>
      <c r="M287" s="265"/>
      <c r="N287" s="26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194</v>
      </c>
      <c r="AU287" s="18" t="s">
        <v>177</v>
      </c>
    </row>
    <row r="288" s="14" customFormat="1">
      <c r="A288" s="14"/>
      <c r="B288" s="251"/>
      <c r="C288" s="252"/>
      <c r="D288" s="242" t="s">
        <v>185</v>
      </c>
      <c r="E288" s="253" t="s">
        <v>1</v>
      </c>
      <c r="F288" s="254" t="s">
        <v>8</v>
      </c>
      <c r="G288" s="252"/>
      <c r="H288" s="255">
        <v>12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185</v>
      </c>
      <c r="AU288" s="261" t="s">
        <v>177</v>
      </c>
      <c r="AV288" s="14" t="s">
        <v>85</v>
      </c>
      <c r="AW288" s="14" t="s">
        <v>34</v>
      </c>
      <c r="AX288" s="14" t="s">
        <v>83</v>
      </c>
      <c r="AY288" s="261" t="s">
        <v>176</v>
      </c>
    </row>
    <row r="289" s="2" customFormat="1" ht="24.15" customHeight="1">
      <c r="A289" s="39"/>
      <c r="B289" s="40"/>
      <c r="C289" s="289" t="s">
        <v>729</v>
      </c>
      <c r="D289" s="289" t="s">
        <v>547</v>
      </c>
      <c r="E289" s="290" t="s">
        <v>4313</v>
      </c>
      <c r="F289" s="291" t="s">
        <v>4314</v>
      </c>
      <c r="G289" s="292" t="s">
        <v>1528</v>
      </c>
      <c r="H289" s="293">
        <v>4</v>
      </c>
      <c r="I289" s="294"/>
      <c r="J289" s="295">
        <f>ROUND(I289*H289,2)</f>
        <v>0</v>
      </c>
      <c r="K289" s="291" t="s">
        <v>1</v>
      </c>
      <c r="L289" s="296"/>
      <c r="M289" s="297" t="s">
        <v>1</v>
      </c>
      <c r="N289" s="298" t="s">
        <v>41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3122</v>
      </c>
      <c r="AT289" s="238" t="s">
        <v>547</v>
      </c>
      <c r="AU289" s="238" t="s">
        <v>177</v>
      </c>
      <c r="AY289" s="18" t="s">
        <v>176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83</v>
      </c>
      <c r="BK289" s="239">
        <f>ROUND(I289*H289,2)</f>
        <v>0</v>
      </c>
      <c r="BL289" s="18" t="s">
        <v>3122</v>
      </c>
      <c r="BM289" s="238" t="s">
        <v>4315</v>
      </c>
    </row>
    <row r="290" s="14" customFormat="1">
      <c r="A290" s="14"/>
      <c r="B290" s="251"/>
      <c r="C290" s="252"/>
      <c r="D290" s="242" t="s">
        <v>185</v>
      </c>
      <c r="E290" s="253" t="s">
        <v>1</v>
      </c>
      <c r="F290" s="254" t="s">
        <v>183</v>
      </c>
      <c r="G290" s="252"/>
      <c r="H290" s="255">
        <v>4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185</v>
      </c>
      <c r="AU290" s="261" t="s">
        <v>177</v>
      </c>
      <c r="AV290" s="14" t="s">
        <v>85</v>
      </c>
      <c r="AW290" s="14" t="s">
        <v>34</v>
      </c>
      <c r="AX290" s="14" t="s">
        <v>83</v>
      </c>
      <c r="AY290" s="261" t="s">
        <v>176</v>
      </c>
    </row>
    <row r="291" s="2" customFormat="1" ht="16.5" customHeight="1">
      <c r="A291" s="39"/>
      <c r="B291" s="40"/>
      <c r="C291" s="227" t="s">
        <v>735</v>
      </c>
      <c r="D291" s="227" t="s">
        <v>179</v>
      </c>
      <c r="E291" s="228" t="s">
        <v>4316</v>
      </c>
      <c r="F291" s="229" t="s">
        <v>4317</v>
      </c>
      <c r="G291" s="230" t="s">
        <v>182</v>
      </c>
      <c r="H291" s="231">
        <v>4</v>
      </c>
      <c r="I291" s="232"/>
      <c r="J291" s="233">
        <f>ROUND(I291*H291,2)</f>
        <v>0</v>
      </c>
      <c r="K291" s="229" t="s">
        <v>225</v>
      </c>
      <c r="L291" s="45"/>
      <c r="M291" s="234" t="s">
        <v>1</v>
      </c>
      <c r="N291" s="235" t="s">
        <v>41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3122</v>
      </c>
      <c r="AT291" s="238" t="s">
        <v>179</v>
      </c>
      <c r="AU291" s="238" t="s">
        <v>177</v>
      </c>
      <c r="AY291" s="18" t="s">
        <v>176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83</v>
      </c>
      <c r="BK291" s="239">
        <f>ROUND(I291*H291,2)</f>
        <v>0</v>
      </c>
      <c r="BL291" s="18" t="s">
        <v>3122</v>
      </c>
      <c r="BM291" s="238" t="s">
        <v>4318</v>
      </c>
    </row>
    <row r="292" s="2" customFormat="1">
      <c r="A292" s="39"/>
      <c r="B292" s="40"/>
      <c r="C292" s="41"/>
      <c r="D292" s="262" t="s">
        <v>194</v>
      </c>
      <c r="E292" s="41"/>
      <c r="F292" s="263" t="s">
        <v>4319</v>
      </c>
      <c r="G292" s="41"/>
      <c r="H292" s="41"/>
      <c r="I292" s="264"/>
      <c r="J292" s="41"/>
      <c r="K292" s="41"/>
      <c r="L292" s="45"/>
      <c r="M292" s="265"/>
      <c r="N292" s="26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194</v>
      </c>
      <c r="AU292" s="18" t="s">
        <v>177</v>
      </c>
    </row>
    <row r="293" s="14" customFormat="1">
      <c r="A293" s="14"/>
      <c r="B293" s="251"/>
      <c r="C293" s="252"/>
      <c r="D293" s="242" t="s">
        <v>185</v>
      </c>
      <c r="E293" s="253" t="s">
        <v>1</v>
      </c>
      <c r="F293" s="254" t="s">
        <v>183</v>
      </c>
      <c r="G293" s="252"/>
      <c r="H293" s="255">
        <v>4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185</v>
      </c>
      <c r="AU293" s="261" t="s">
        <v>177</v>
      </c>
      <c r="AV293" s="14" t="s">
        <v>85</v>
      </c>
      <c r="AW293" s="14" t="s">
        <v>34</v>
      </c>
      <c r="AX293" s="14" t="s">
        <v>83</v>
      </c>
      <c r="AY293" s="261" t="s">
        <v>176</v>
      </c>
    </row>
    <row r="294" s="2" customFormat="1" ht="16.5" customHeight="1">
      <c r="A294" s="39"/>
      <c r="B294" s="40"/>
      <c r="C294" s="227" t="s">
        <v>740</v>
      </c>
      <c r="D294" s="227" t="s">
        <v>179</v>
      </c>
      <c r="E294" s="228" t="s">
        <v>4320</v>
      </c>
      <c r="F294" s="229" t="s">
        <v>4321</v>
      </c>
      <c r="G294" s="230" t="s">
        <v>182</v>
      </c>
      <c r="H294" s="231">
        <v>4</v>
      </c>
      <c r="I294" s="232"/>
      <c r="J294" s="233">
        <f>ROUND(I294*H294,2)</f>
        <v>0</v>
      </c>
      <c r="K294" s="229" t="s">
        <v>225</v>
      </c>
      <c r="L294" s="45"/>
      <c r="M294" s="234" t="s">
        <v>1</v>
      </c>
      <c r="N294" s="235" t="s">
        <v>41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3122</v>
      </c>
      <c r="AT294" s="238" t="s">
        <v>179</v>
      </c>
      <c r="AU294" s="238" t="s">
        <v>177</v>
      </c>
      <c r="AY294" s="18" t="s">
        <v>176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83</v>
      </c>
      <c r="BK294" s="239">
        <f>ROUND(I294*H294,2)</f>
        <v>0</v>
      </c>
      <c r="BL294" s="18" t="s">
        <v>3122</v>
      </c>
      <c r="BM294" s="238" t="s">
        <v>4322</v>
      </c>
    </row>
    <row r="295" s="2" customFormat="1">
      <c r="A295" s="39"/>
      <c r="B295" s="40"/>
      <c r="C295" s="41"/>
      <c r="D295" s="262" t="s">
        <v>194</v>
      </c>
      <c r="E295" s="41"/>
      <c r="F295" s="263" t="s">
        <v>4323</v>
      </c>
      <c r="G295" s="41"/>
      <c r="H295" s="41"/>
      <c r="I295" s="264"/>
      <c r="J295" s="41"/>
      <c r="K295" s="41"/>
      <c r="L295" s="45"/>
      <c r="M295" s="265"/>
      <c r="N295" s="26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194</v>
      </c>
      <c r="AU295" s="18" t="s">
        <v>177</v>
      </c>
    </row>
    <row r="296" s="14" customFormat="1">
      <c r="A296" s="14"/>
      <c r="B296" s="251"/>
      <c r="C296" s="252"/>
      <c r="D296" s="242" t="s">
        <v>185</v>
      </c>
      <c r="E296" s="253" t="s">
        <v>1</v>
      </c>
      <c r="F296" s="254" t="s">
        <v>183</v>
      </c>
      <c r="G296" s="252"/>
      <c r="H296" s="255">
        <v>4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185</v>
      </c>
      <c r="AU296" s="261" t="s">
        <v>177</v>
      </c>
      <c r="AV296" s="14" t="s">
        <v>85</v>
      </c>
      <c r="AW296" s="14" t="s">
        <v>34</v>
      </c>
      <c r="AX296" s="14" t="s">
        <v>83</v>
      </c>
      <c r="AY296" s="261" t="s">
        <v>176</v>
      </c>
    </row>
    <row r="297" s="2" customFormat="1" ht="24.15" customHeight="1">
      <c r="A297" s="39"/>
      <c r="B297" s="40"/>
      <c r="C297" s="289" t="s">
        <v>275</v>
      </c>
      <c r="D297" s="289" t="s">
        <v>547</v>
      </c>
      <c r="E297" s="290" t="s">
        <v>4324</v>
      </c>
      <c r="F297" s="291" t="s">
        <v>4325</v>
      </c>
      <c r="G297" s="292" t="s">
        <v>1528</v>
      </c>
      <c r="H297" s="293">
        <v>96</v>
      </c>
      <c r="I297" s="294"/>
      <c r="J297" s="295">
        <f>ROUND(I297*H297,2)</f>
        <v>0</v>
      </c>
      <c r="K297" s="291" t="s">
        <v>1</v>
      </c>
      <c r="L297" s="296"/>
      <c r="M297" s="297" t="s">
        <v>1</v>
      </c>
      <c r="N297" s="298" t="s">
        <v>41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3122</v>
      </c>
      <c r="AT297" s="238" t="s">
        <v>547</v>
      </c>
      <c r="AU297" s="238" t="s">
        <v>177</v>
      </c>
      <c r="AY297" s="18" t="s">
        <v>176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3122</v>
      </c>
      <c r="BM297" s="238" t="s">
        <v>4326</v>
      </c>
    </row>
    <row r="298" s="14" customFormat="1">
      <c r="A298" s="14"/>
      <c r="B298" s="251"/>
      <c r="C298" s="252"/>
      <c r="D298" s="242" t="s">
        <v>185</v>
      </c>
      <c r="E298" s="253" t="s">
        <v>1</v>
      </c>
      <c r="F298" s="254" t="s">
        <v>562</v>
      </c>
      <c r="G298" s="252"/>
      <c r="H298" s="255">
        <v>96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185</v>
      </c>
      <c r="AU298" s="261" t="s">
        <v>177</v>
      </c>
      <c r="AV298" s="14" t="s">
        <v>85</v>
      </c>
      <c r="AW298" s="14" t="s">
        <v>34</v>
      </c>
      <c r="AX298" s="14" t="s">
        <v>83</v>
      </c>
      <c r="AY298" s="261" t="s">
        <v>176</v>
      </c>
    </row>
    <row r="299" s="2" customFormat="1" ht="16.5" customHeight="1">
      <c r="A299" s="39"/>
      <c r="B299" s="40"/>
      <c r="C299" s="227" t="s">
        <v>753</v>
      </c>
      <c r="D299" s="227" t="s">
        <v>179</v>
      </c>
      <c r="E299" s="228" t="s">
        <v>4327</v>
      </c>
      <c r="F299" s="229" t="s">
        <v>4328</v>
      </c>
      <c r="G299" s="230" t="s">
        <v>182</v>
      </c>
      <c r="H299" s="231">
        <v>96</v>
      </c>
      <c r="I299" s="232"/>
      <c r="J299" s="233">
        <f>ROUND(I299*H299,2)</f>
        <v>0</v>
      </c>
      <c r="K299" s="229" t="s">
        <v>225</v>
      </c>
      <c r="L299" s="45"/>
      <c r="M299" s="234" t="s">
        <v>1</v>
      </c>
      <c r="N299" s="235" t="s">
        <v>41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3122</v>
      </c>
      <c r="AT299" s="238" t="s">
        <v>179</v>
      </c>
      <c r="AU299" s="238" t="s">
        <v>177</v>
      </c>
      <c r="AY299" s="18" t="s">
        <v>176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83</v>
      </c>
      <c r="BK299" s="239">
        <f>ROUND(I299*H299,2)</f>
        <v>0</v>
      </c>
      <c r="BL299" s="18" t="s">
        <v>3122</v>
      </c>
      <c r="BM299" s="238" t="s">
        <v>4329</v>
      </c>
    </row>
    <row r="300" s="2" customFormat="1">
      <c r="A300" s="39"/>
      <c r="B300" s="40"/>
      <c r="C300" s="41"/>
      <c r="D300" s="262" t="s">
        <v>194</v>
      </c>
      <c r="E300" s="41"/>
      <c r="F300" s="263" t="s">
        <v>4330</v>
      </c>
      <c r="G300" s="41"/>
      <c r="H300" s="41"/>
      <c r="I300" s="264"/>
      <c r="J300" s="41"/>
      <c r="K300" s="41"/>
      <c r="L300" s="45"/>
      <c r="M300" s="265"/>
      <c r="N300" s="26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194</v>
      </c>
      <c r="AU300" s="18" t="s">
        <v>177</v>
      </c>
    </row>
    <row r="301" s="14" customFormat="1">
      <c r="A301" s="14"/>
      <c r="B301" s="251"/>
      <c r="C301" s="252"/>
      <c r="D301" s="242" t="s">
        <v>185</v>
      </c>
      <c r="E301" s="253" t="s">
        <v>1</v>
      </c>
      <c r="F301" s="254" t="s">
        <v>562</v>
      </c>
      <c r="G301" s="252"/>
      <c r="H301" s="255">
        <v>96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185</v>
      </c>
      <c r="AU301" s="261" t="s">
        <v>177</v>
      </c>
      <c r="AV301" s="14" t="s">
        <v>85</v>
      </c>
      <c r="AW301" s="14" t="s">
        <v>34</v>
      </c>
      <c r="AX301" s="14" t="s">
        <v>83</v>
      </c>
      <c r="AY301" s="261" t="s">
        <v>176</v>
      </c>
    </row>
    <row r="302" s="2" customFormat="1" ht="16.5" customHeight="1">
      <c r="A302" s="39"/>
      <c r="B302" s="40"/>
      <c r="C302" s="227" t="s">
        <v>374</v>
      </c>
      <c r="D302" s="227" t="s">
        <v>179</v>
      </c>
      <c r="E302" s="228" t="s">
        <v>4331</v>
      </c>
      <c r="F302" s="229" t="s">
        <v>4332</v>
      </c>
      <c r="G302" s="230" t="s">
        <v>182</v>
      </c>
      <c r="H302" s="231">
        <v>96</v>
      </c>
      <c r="I302" s="232"/>
      <c r="J302" s="233">
        <f>ROUND(I302*H302,2)</f>
        <v>0</v>
      </c>
      <c r="K302" s="229" t="s">
        <v>225</v>
      </c>
      <c r="L302" s="45"/>
      <c r="M302" s="234" t="s">
        <v>1</v>
      </c>
      <c r="N302" s="235" t="s">
        <v>41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3122</v>
      </c>
      <c r="AT302" s="238" t="s">
        <v>179</v>
      </c>
      <c r="AU302" s="238" t="s">
        <v>177</v>
      </c>
      <c r="AY302" s="18" t="s">
        <v>176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83</v>
      </c>
      <c r="BK302" s="239">
        <f>ROUND(I302*H302,2)</f>
        <v>0</v>
      </c>
      <c r="BL302" s="18" t="s">
        <v>3122</v>
      </c>
      <c r="BM302" s="238" t="s">
        <v>4333</v>
      </c>
    </row>
    <row r="303" s="2" customFormat="1">
      <c r="A303" s="39"/>
      <c r="B303" s="40"/>
      <c r="C303" s="41"/>
      <c r="D303" s="262" t="s">
        <v>194</v>
      </c>
      <c r="E303" s="41"/>
      <c r="F303" s="263" t="s">
        <v>4334</v>
      </c>
      <c r="G303" s="41"/>
      <c r="H303" s="41"/>
      <c r="I303" s="264"/>
      <c r="J303" s="41"/>
      <c r="K303" s="41"/>
      <c r="L303" s="45"/>
      <c r="M303" s="265"/>
      <c r="N303" s="26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194</v>
      </c>
      <c r="AU303" s="18" t="s">
        <v>177</v>
      </c>
    </row>
    <row r="304" s="14" customFormat="1">
      <c r="A304" s="14"/>
      <c r="B304" s="251"/>
      <c r="C304" s="252"/>
      <c r="D304" s="242" t="s">
        <v>185</v>
      </c>
      <c r="E304" s="253" t="s">
        <v>1</v>
      </c>
      <c r="F304" s="254" t="s">
        <v>562</v>
      </c>
      <c r="G304" s="252"/>
      <c r="H304" s="255">
        <v>96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185</v>
      </c>
      <c r="AU304" s="261" t="s">
        <v>177</v>
      </c>
      <c r="AV304" s="14" t="s">
        <v>85</v>
      </c>
      <c r="AW304" s="14" t="s">
        <v>34</v>
      </c>
      <c r="AX304" s="14" t="s">
        <v>83</v>
      </c>
      <c r="AY304" s="261" t="s">
        <v>176</v>
      </c>
    </row>
    <row r="305" s="2" customFormat="1" ht="24.15" customHeight="1">
      <c r="A305" s="39"/>
      <c r="B305" s="40"/>
      <c r="C305" s="289" t="s">
        <v>567</v>
      </c>
      <c r="D305" s="289" t="s">
        <v>547</v>
      </c>
      <c r="E305" s="290" t="s">
        <v>4335</v>
      </c>
      <c r="F305" s="291" t="s">
        <v>4336</v>
      </c>
      <c r="G305" s="292" t="s">
        <v>1528</v>
      </c>
      <c r="H305" s="293">
        <v>2</v>
      </c>
      <c r="I305" s="294"/>
      <c r="J305" s="295">
        <f>ROUND(I305*H305,2)</f>
        <v>0</v>
      </c>
      <c r="K305" s="291" t="s">
        <v>1</v>
      </c>
      <c r="L305" s="296"/>
      <c r="M305" s="297" t="s">
        <v>1</v>
      </c>
      <c r="N305" s="298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3122</v>
      </c>
      <c r="AT305" s="238" t="s">
        <v>547</v>
      </c>
      <c r="AU305" s="238" t="s">
        <v>177</v>
      </c>
      <c r="AY305" s="18" t="s">
        <v>176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3122</v>
      </c>
      <c r="BM305" s="238" t="s">
        <v>4337</v>
      </c>
    </row>
    <row r="306" s="14" customFormat="1">
      <c r="A306" s="14"/>
      <c r="B306" s="251"/>
      <c r="C306" s="252"/>
      <c r="D306" s="242" t="s">
        <v>185</v>
      </c>
      <c r="E306" s="253" t="s">
        <v>1</v>
      </c>
      <c r="F306" s="254" t="s">
        <v>85</v>
      </c>
      <c r="G306" s="252"/>
      <c r="H306" s="255">
        <v>2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185</v>
      </c>
      <c r="AU306" s="261" t="s">
        <v>177</v>
      </c>
      <c r="AV306" s="14" t="s">
        <v>85</v>
      </c>
      <c r="AW306" s="14" t="s">
        <v>34</v>
      </c>
      <c r="AX306" s="14" t="s">
        <v>83</v>
      </c>
      <c r="AY306" s="261" t="s">
        <v>176</v>
      </c>
    </row>
    <row r="307" s="2" customFormat="1" ht="16.5" customHeight="1">
      <c r="A307" s="39"/>
      <c r="B307" s="40"/>
      <c r="C307" s="289" t="s">
        <v>770</v>
      </c>
      <c r="D307" s="289" t="s">
        <v>547</v>
      </c>
      <c r="E307" s="290" t="s">
        <v>4338</v>
      </c>
      <c r="F307" s="291" t="s">
        <v>4339</v>
      </c>
      <c r="G307" s="292" t="s">
        <v>1528</v>
      </c>
      <c r="H307" s="293">
        <v>15</v>
      </c>
      <c r="I307" s="294"/>
      <c r="J307" s="295">
        <f>ROUND(I307*H307,2)</f>
        <v>0</v>
      </c>
      <c r="K307" s="291" t="s">
        <v>1</v>
      </c>
      <c r="L307" s="296"/>
      <c r="M307" s="297" t="s">
        <v>1</v>
      </c>
      <c r="N307" s="298" t="s">
        <v>41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3122</v>
      </c>
      <c r="AT307" s="238" t="s">
        <v>547</v>
      </c>
      <c r="AU307" s="238" t="s">
        <v>177</v>
      </c>
      <c r="AY307" s="18" t="s">
        <v>176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83</v>
      </c>
      <c r="BK307" s="239">
        <f>ROUND(I307*H307,2)</f>
        <v>0</v>
      </c>
      <c r="BL307" s="18" t="s">
        <v>3122</v>
      </c>
      <c r="BM307" s="238" t="s">
        <v>4340</v>
      </c>
    </row>
    <row r="308" s="14" customFormat="1">
      <c r="A308" s="14"/>
      <c r="B308" s="251"/>
      <c r="C308" s="252"/>
      <c r="D308" s="242" t="s">
        <v>185</v>
      </c>
      <c r="E308" s="253" t="s">
        <v>1</v>
      </c>
      <c r="F308" s="254" t="s">
        <v>318</v>
      </c>
      <c r="G308" s="252"/>
      <c r="H308" s="255">
        <v>15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185</v>
      </c>
      <c r="AU308" s="261" t="s">
        <v>177</v>
      </c>
      <c r="AV308" s="14" t="s">
        <v>85</v>
      </c>
      <c r="AW308" s="14" t="s">
        <v>34</v>
      </c>
      <c r="AX308" s="14" t="s">
        <v>83</v>
      </c>
      <c r="AY308" s="261" t="s">
        <v>176</v>
      </c>
    </row>
    <row r="309" s="2" customFormat="1" ht="16.5" customHeight="1">
      <c r="A309" s="39"/>
      <c r="B309" s="40"/>
      <c r="C309" s="289" t="s">
        <v>778</v>
      </c>
      <c r="D309" s="289" t="s">
        <v>547</v>
      </c>
      <c r="E309" s="290" t="s">
        <v>4341</v>
      </c>
      <c r="F309" s="291" t="s">
        <v>4342</v>
      </c>
      <c r="G309" s="292" t="s">
        <v>1528</v>
      </c>
      <c r="H309" s="293">
        <v>15</v>
      </c>
      <c r="I309" s="294"/>
      <c r="J309" s="295">
        <f>ROUND(I309*H309,2)</f>
        <v>0</v>
      </c>
      <c r="K309" s="291" t="s">
        <v>1</v>
      </c>
      <c r="L309" s="296"/>
      <c r="M309" s="297" t="s">
        <v>1</v>
      </c>
      <c r="N309" s="298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3122</v>
      </c>
      <c r="AT309" s="238" t="s">
        <v>547</v>
      </c>
      <c r="AU309" s="238" t="s">
        <v>177</v>
      </c>
      <c r="AY309" s="18" t="s">
        <v>176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83</v>
      </c>
      <c r="BK309" s="239">
        <f>ROUND(I309*H309,2)</f>
        <v>0</v>
      </c>
      <c r="BL309" s="18" t="s">
        <v>3122</v>
      </c>
      <c r="BM309" s="238" t="s">
        <v>4343</v>
      </c>
    </row>
    <row r="310" s="14" customFormat="1">
      <c r="A310" s="14"/>
      <c r="B310" s="251"/>
      <c r="C310" s="252"/>
      <c r="D310" s="242" t="s">
        <v>185</v>
      </c>
      <c r="E310" s="253" t="s">
        <v>1</v>
      </c>
      <c r="F310" s="254" t="s">
        <v>318</v>
      </c>
      <c r="G310" s="252"/>
      <c r="H310" s="255">
        <v>15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185</v>
      </c>
      <c r="AU310" s="261" t="s">
        <v>177</v>
      </c>
      <c r="AV310" s="14" t="s">
        <v>85</v>
      </c>
      <c r="AW310" s="14" t="s">
        <v>34</v>
      </c>
      <c r="AX310" s="14" t="s">
        <v>83</v>
      </c>
      <c r="AY310" s="261" t="s">
        <v>176</v>
      </c>
    </row>
    <row r="311" s="2" customFormat="1" ht="16.5" customHeight="1">
      <c r="A311" s="39"/>
      <c r="B311" s="40"/>
      <c r="C311" s="289" t="s">
        <v>785</v>
      </c>
      <c r="D311" s="289" t="s">
        <v>547</v>
      </c>
      <c r="E311" s="290" t="s">
        <v>4344</v>
      </c>
      <c r="F311" s="291" t="s">
        <v>4345</v>
      </c>
      <c r="G311" s="292" t="s">
        <v>1528</v>
      </c>
      <c r="H311" s="293">
        <v>5</v>
      </c>
      <c r="I311" s="294"/>
      <c r="J311" s="295">
        <f>ROUND(I311*H311,2)</f>
        <v>0</v>
      </c>
      <c r="K311" s="291" t="s">
        <v>1</v>
      </c>
      <c r="L311" s="296"/>
      <c r="M311" s="297" t="s">
        <v>1</v>
      </c>
      <c r="N311" s="298" t="s">
        <v>41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3122</v>
      </c>
      <c r="AT311" s="238" t="s">
        <v>547</v>
      </c>
      <c r="AU311" s="238" t="s">
        <v>177</v>
      </c>
      <c r="AY311" s="18" t="s">
        <v>176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83</v>
      </c>
      <c r="BK311" s="239">
        <f>ROUND(I311*H311,2)</f>
        <v>0</v>
      </c>
      <c r="BL311" s="18" t="s">
        <v>3122</v>
      </c>
      <c r="BM311" s="238" t="s">
        <v>4346</v>
      </c>
    </row>
    <row r="312" s="14" customFormat="1">
      <c r="A312" s="14"/>
      <c r="B312" s="251"/>
      <c r="C312" s="252"/>
      <c r="D312" s="242" t="s">
        <v>185</v>
      </c>
      <c r="E312" s="253" t="s">
        <v>1</v>
      </c>
      <c r="F312" s="254" t="s">
        <v>210</v>
      </c>
      <c r="G312" s="252"/>
      <c r="H312" s="255">
        <v>5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185</v>
      </c>
      <c r="AU312" s="261" t="s">
        <v>177</v>
      </c>
      <c r="AV312" s="14" t="s">
        <v>85</v>
      </c>
      <c r="AW312" s="14" t="s">
        <v>34</v>
      </c>
      <c r="AX312" s="14" t="s">
        <v>83</v>
      </c>
      <c r="AY312" s="261" t="s">
        <v>176</v>
      </c>
    </row>
    <row r="313" s="2" customFormat="1" ht="24.15" customHeight="1">
      <c r="A313" s="39"/>
      <c r="B313" s="40"/>
      <c r="C313" s="289" t="s">
        <v>790</v>
      </c>
      <c r="D313" s="289" t="s">
        <v>547</v>
      </c>
      <c r="E313" s="290" t="s">
        <v>4347</v>
      </c>
      <c r="F313" s="291" t="s">
        <v>4348</v>
      </c>
      <c r="G313" s="292" t="s">
        <v>1528</v>
      </c>
      <c r="H313" s="293">
        <v>8</v>
      </c>
      <c r="I313" s="294"/>
      <c r="J313" s="295">
        <f>ROUND(I313*H313,2)</f>
        <v>0</v>
      </c>
      <c r="K313" s="291" t="s">
        <v>1</v>
      </c>
      <c r="L313" s="296"/>
      <c r="M313" s="297" t="s">
        <v>1</v>
      </c>
      <c r="N313" s="298" t="s">
        <v>41</v>
      </c>
      <c r="O313" s="92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3122</v>
      </c>
      <c r="AT313" s="238" t="s">
        <v>547</v>
      </c>
      <c r="AU313" s="238" t="s">
        <v>177</v>
      </c>
      <c r="AY313" s="18" t="s">
        <v>176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83</v>
      </c>
      <c r="BK313" s="239">
        <f>ROUND(I313*H313,2)</f>
        <v>0</v>
      </c>
      <c r="BL313" s="18" t="s">
        <v>3122</v>
      </c>
      <c r="BM313" s="238" t="s">
        <v>4349</v>
      </c>
    </row>
    <row r="314" s="14" customFormat="1">
      <c r="A314" s="14"/>
      <c r="B314" s="251"/>
      <c r="C314" s="252"/>
      <c r="D314" s="242" t="s">
        <v>185</v>
      </c>
      <c r="E314" s="253" t="s">
        <v>1</v>
      </c>
      <c r="F314" s="254" t="s">
        <v>240</v>
      </c>
      <c r="G314" s="252"/>
      <c r="H314" s="255">
        <v>8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185</v>
      </c>
      <c r="AU314" s="261" t="s">
        <v>177</v>
      </c>
      <c r="AV314" s="14" t="s">
        <v>85</v>
      </c>
      <c r="AW314" s="14" t="s">
        <v>34</v>
      </c>
      <c r="AX314" s="14" t="s">
        <v>83</v>
      </c>
      <c r="AY314" s="261" t="s">
        <v>176</v>
      </c>
    </row>
    <row r="315" s="12" customFormat="1" ht="20.88" customHeight="1">
      <c r="A315" s="12"/>
      <c r="B315" s="211"/>
      <c r="C315" s="212"/>
      <c r="D315" s="213" t="s">
        <v>75</v>
      </c>
      <c r="E315" s="225" t="s">
        <v>4350</v>
      </c>
      <c r="F315" s="225" t="s">
        <v>4351</v>
      </c>
      <c r="G315" s="212"/>
      <c r="H315" s="212"/>
      <c r="I315" s="215"/>
      <c r="J315" s="226">
        <f>BK315</f>
        <v>0</v>
      </c>
      <c r="K315" s="212"/>
      <c r="L315" s="217"/>
      <c r="M315" s="218"/>
      <c r="N315" s="219"/>
      <c r="O315" s="219"/>
      <c r="P315" s="220">
        <f>SUM(P316:P335)</f>
        <v>0</v>
      </c>
      <c r="Q315" s="219"/>
      <c r="R315" s="220">
        <f>SUM(R316:R335)</f>
        <v>0</v>
      </c>
      <c r="S315" s="219"/>
      <c r="T315" s="221">
        <f>SUM(T316:T335)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2" t="s">
        <v>83</v>
      </c>
      <c r="AT315" s="223" t="s">
        <v>75</v>
      </c>
      <c r="AU315" s="223" t="s">
        <v>85</v>
      </c>
      <c r="AY315" s="222" t="s">
        <v>176</v>
      </c>
      <c r="BK315" s="224">
        <f>SUM(BK316:BK335)</f>
        <v>0</v>
      </c>
    </row>
    <row r="316" s="2" customFormat="1" ht="21.75" customHeight="1">
      <c r="A316" s="39"/>
      <c r="B316" s="40"/>
      <c r="C316" s="289" t="s">
        <v>797</v>
      </c>
      <c r="D316" s="289" t="s">
        <v>547</v>
      </c>
      <c r="E316" s="290" t="s">
        <v>4352</v>
      </c>
      <c r="F316" s="291" t="s">
        <v>4353</v>
      </c>
      <c r="G316" s="292" t="s">
        <v>1528</v>
      </c>
      <c r="H316" s="293">
        <v>2</v>
      </c>
      <c r="I316" s="294"/>
      <c r="J316" s="295">
        <f>ROUND(I316*H316,2)</f>
        <v>0</v>
      </c>
      <c r="K316" s="291" t="s">
        <v>1</v>
      </c>
      <c r="L316" s="296"/>
      <c r="M316" s="297" t="s">
        <v>1</v>
      </c>
      <c r="N316" s="298" t="s">
        <v>41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3122</v>
      </c>
      <c r="AT316" s="238" t="s">
        <v>547</v>
      </c>
      <c r="AU316" s="238" t="s">
        <v>177</v>
      </c>
      <c r="AY316" s="18" t="s">
        <v>176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83</v>
      </c>
      <c r="BK316" s="239">
        <f>ROUND(I316*H316,2)</f>
        <v>0</v>
      </c>
      <c r="BL316" s="18" t="s">
        <v>3122</v>
      </c>
      <c r="BM316" s="238" t="s">
        <v>4354</v>
      </c>
    </row>
    <row r="317" s="14" customFormat="1">
      <c r="A317" s="14"/>
      <c r="B317" s="251"/>
      <c r="C317" s="252"/>
      <c r="D317" s="242" t="s">
        <v>185</v>
      </c>
      <c r="E317" s="253" t="s">
        <v>1</v>
      </c>
      <c r="F317" s="254" t="s">
        <v>85</v>
      </c>
      <c r="G317" s="252"/>
      <c r="H317" s="255">
        <v>2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185</v>
      </c>
      <c r="AU317" s="261" t="s">
        <v>177</v>
      </c>
      <c r="AV317" s="14" t="s">
        <v>85</v>
      </c>
      <c r="AW317" s="14" t="s">
        <v>34</v>
      </c>
      <c r="AX317" s="14" t="s">
        <v>83</v>
      </c>
      <c r="AY317" s="261" t="s">
        <v>176</v>
      </c>
    </row>
    <row r="318" s="2" customFormat="1" ht="21.75" customHeight="1">
      <c r="A318" s="39"/>
      <c r="B318" s="40"/>
      <c r="C318" s="289" t="s">
        <v>802</v>
      </c>
      <c r="D318" s="289" t="s">
        <v>547</v>
      </c>
      <c r="E318" s="290" t="s">
        <v>4355</v>
      </c>
      <c r="F318" s="291" t="s">
        <v>4356</v>
      </c>
      <c r="G318" s="292" t="s">
        <v>1528</v>
      </c>
      <c r="H318" s="293">
        <v>2</v>
      </c>
      <c r="I318" s="294"/>
      <c r="J318" s="295">
        <f>ROUND(I318*H318,2)</f>
        <v>0</v>
      </c>
      <c r="K318" s="291" t="s">
        <v>1</v>
      </c>
      <c r="L318" s="296"/>
      <c r="M318" s="297" t="s">
        <v>1</v>
      </c>
      <c r="N318" s="298" t="s">
        <v>41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3122</v>
      </c>
      <c r="AT318" s="238" t="s">
        <v>547</v>
      </c>
      <c r="AU318" s="238" t="s">
        <v>177</v>
      </c>
      <c r="AY318" s="18" t="s">
        <v>176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83</v>
      </c>
      <c r="BK318" s="239">
        <f>ROUND(I318*H318,2)</f>
        <v>0</v>
      </c>
      <c r="BL318" s="18" t="s">
        <v>3122</v>
      </c>
      <c r="BM318" s="238" t="s">
        <v>4357</v>
      </c>
    </row>
    <row r="319" s="14" customFormat="1">
      <c r="A319" s="14"/>
      <c r="B319" s="251"/>
      <c r="C319" s="252"/>
      <c r="D319" s="242" t="s">
        <v>185</v>
      </c>
      <c r="E319" s="253" t="s">
        <v>1</v>
      </c>
      <c r="F319" s="254" t="s">
        <v>85</v>
      </c>
      <c r="G319" s="252"/>
      <c r="H319" s="255">
        <v>2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185</v>
      </c>
      <c r="AU319" s="261" t="s">
        <v>177</v>
      </c>
      <c r="AV319" s="14" t="s">
        <v>85</v>
      </c>
      <c r="AW319" s="14" t="s">
        <v>34</v>
      </c>
      <c r="AX319" s="14" t="s">
        <v>83</v>
      </c>
      <c r="AY319" s="261" t="s">
        <v>176</v>
      </c>
    </row>
    <row r="320" s="2" customFormat="1" ht="24.15" customHeight="1">
      <c r="A320" s="39"/>
      <c r="B320" s="40"/>
      <c r="C320" s="289" t="s">
        <v>807</v>
      </c>
      <c r="D320" s="289" t="s">
        <v>547</v>
      </c>
      <c r="E320" s="290" t="s">
        <v>4358</v>
      </c>
      <c r="F320" s="291" t="s">
        <v>4359</v>
      </c>
      <c r="G320" s="292" t="s">
        <v>1528</v>
      </c>
      <c r="H320" s="293">
        <v>2</v>
      </c>
      <c r="I320" s="294"/>
      <c r="J320" s="295">
        <f>ROUND(I320*H320,2)</f>
        <v>0</v>
      </c>
      <c r="K320" s="291" t="s">
        <v>1</v>
      </c>
      <c r="L320" s="296"/>
      <c r="M320" s="297" t="s">
        <v>1</v>
      </c>
      <c r="N320" s="298" t="s">
        <v>41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3122</v>
      </c>
      <c r="AT320" s="238" t="s">
        <v>547</v>
      </c>
      <c r="AU320" s="238" t="s">
        <v>177</v>
      </c>
      <c r="AY320" s="18" t="s">
        <v>176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83</v>
      </c>
      <c r="BK320" s="239">
        <f>ROUND(I320*H320,2)</f>
        <v>0</v>
      </c>
      <c r="BL320" s="18" t="s">
        <v>3122</v>
      </c>
      <c r="BM320" s="238" t="s">
        <v>4360</v>
      </c>
    </row>
    <row r="321" s="14" customFormat="1">
      <c r="A321" s="14"/>
      <c r="B321" s="251"/>
      <c r="C321" s="252"/>
      <c r="D321" s="242" t="s">
        <v>185</v>
      </c>
      <c r="E321" s="253" t="s">
        <v>1</v>
      </c>
      <c r="F321" s="254" t="s">
        <v>85</v>
      </c>
      <c r="G321" s="252"/>
      <c r="H321" s="255">
        <v>2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185</v>
      </c>
      <c r="AU321" s="261" t="s">
        <v>177</v>
      </c>
      <c r="AV321" s="14" t="s">
        <v>85</v>
      </c>
      <c r="AW321" s="14" t="s">
        <v>34</v>
      </c>
      <c r="AX321" s="14" t="s">
        <v>83</v>
      </c>
      <c r="AY321" s="261" t="s">
        <v>176</v>
      </c>
    </row>
    <row r="322" s="2" customFormat="1" ht="24.15" customHeight="1">
      <c r="A322" s="39"/>
      <c r="B322" s="40"/>
      <c r="C322" s="289" t="s">
        <v>812</v>
      </c>
      <c r="D322" s="289" t="s">
        <v>547</v>
      </c>
      <c r="E322" s="290" t="s">
        <v>4361</v>
      </c>
      <c r="F322" s="291" t="s">
        <v>4362</v>
      </c>
      <c r="G322" s="292" t="s">
        <v>1528</v>
      </c>
      <c r="H322" s="293">
        <v>2</v>
      </c>
      <c r="I322" s="294"/>
      <c r="J322" s="295">
        <f>ROUND(I322*H322,2)</f>
        <v>0</v>
      </c>
      <c r="K322" s="291" t="s">
        <v>1</v>
      </c>
      <c r="L322" s="296"/>
      <c r="M322" s="297" t="s">
        <v>1</v>
      </c>
      <c r="N322" s="298" t="s">
        <v>41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3122</v>
      </c>
      <c r="AT322" s="238" t="s">
        <v>547</v>
      </c>
      <c r="AU322" s="238" t="s">
        <v>177</v>
      </c>
      <c r="AY322" s="18" t="s">
        <v>176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83</v>
      </c>
      <c r="BK322" s="239">
        <f>ROUND(I322*H322,2)</f>
        <v>0</v>
      </c>
      <c r="BL322" s="18" t="s">
        <v>3122</v>
      </c>
      <c r="BM322" s="238" t="s">
        <v>4363</v>
      </c>
    </row>
    <row r="323" s="14" customFormat="1">
      <c r="A323" s="14"/>
      <c r="B323" s="251"/>
      <c r="C323" s="252"/>
      <c r="D323" s="242" t="s">
        <v>185</v>
      </c>
      <c r="E323" s="253" t="s">
        <v>1</v>
      </c>
      <c r="F323" s="254" t="s">
        <v>85</v>
      </c>
      <c r="G323" s="252"/>
      <c r="H323" s="255">
        <v>2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185</v>
      </c>
      <c r="AU323" s="261" t="s">
        <v>177</v>
      </c>
      <c r="AV323" s="14" t="s">
        <v>85</v>
      </c>
      <c r="AW323" s="14" t="s">
        <v>34</v>
      </c>
      <c r="AX323" s="14" t="s">
        <v>83</v>
      </c>
      <c r="AY323" s="261" t="s">
        <v>176</v>
      </c>
    </row>
    <row r="324" s="2" customFormat="1" ht="16.5" customHeight="1">
      <c r="A324" s="39"/>
      <c r="B324" s="40"/>
      <c r="C324" s="289" t="s">
        <v>817</v>
      </c>
      <c r="D324" s="289" t="s">
        <v>547</v>
      </c>
      <c r="E324" s="290" t="s">
        <v>4364</v>
      </c>
      <c r="F324" s="291" t="s">
        <v>4365</v>
      </c>
      <c r="G324" s="292" t="s">
        <v>1528</v>
      </c>
      <c r="H324" s="293">
        <v>2</v>
      </c>
      <c r="I324" s="294"/>
      <c r="J324" s="295">
        <f>ROUND(I324*H324,2)</f>
        <v>0</v>
      </c>
      <c r="K324" s="291" t="s">
        <v>1</v>
      </c>
      <c r="L324" s="296"/>
      <c r="M324" s="297" t="s">
        <v>1</v>
      </c>
      <c r="N324" s="298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3122</v>
      </c>
      <c r="AT324" s="238" t="s">
        <v>547</v>
      </c>
      <c r="AU324" s="238" t="s">
        <v>177</v>
      </c>
      <c r="AY324" s="18" t="s">
        <v>176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83</v>
      </c>
      <c r="BK324" s="239">
        <f>ROUND(I324*H324,2)</f>
        <v>0</v>
      </c>
      <c r="BL324" s="18" t="s">
        <v>3122</v>
      </c>
      <c r="BM324" s="238" t="s">
        <v>4366</v>
      </c>
    </row>
    <row r="325" s="14" customFormat="1">
      <c r="A325" s="14"/>
      <c r="B325" s="251"/>
      <c r="C325" s="252"/>
      <c r="D325" s="242" t="s">
        <v>185</v>
      </c>
      <c r="E325" s="253" t="s">
        <v>1</v>
      </c>
      <c r="F325" s="254" t="s">
        <v>85</v>
      </c>
      <c r="G325" s="252"/>
      <c r="H325" s="255">
        <v>2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185</v>
      </c>
      <c r="AU325" s="261" t="s">
        <v>177</v>
      </c>
      <c r="AV325" s="14" t="s">
        <v>85</v>
      </c>
      <c r="AW325" s="14" t="s">
        <v>34</v>
      </c>
      <c r="AX325" s="14" t="s">
        <v>83</v>
      </c>
      <c r="AY325" s="261" t="s">
        <v>176</v>
      </c>
    </row>
    <row r="326" s="2" customFormat="1" ht="21.75" customHeight="1">
      <c r="A326" s="39"/>
      <c r="B326" s="40"/>
      <c r="C326" s="289" t="s">
        <v>822</v>
      </c>
      <c r="D326" s="289" t="s">
        <v>547</v>
      </c>
      <c r="E326" s="290" t="s">
        <v>4367</v>
      </c>
      <c r="F326" s="291" t="s">
        <v>4368</v>
      </c>
      <c r="G326" s="292" t="s">
        <v>1528</v>
      </c>
      <c r="H326" s="293">
        <v>8</v>
      </c>
      <c r="I326" s="294"/>
      <c r="J326" s="295">
        <f>ROUND(I326*H326,2)</f>
        <v>0</v>
      </c>
      <c r="K326" s="291" t="s">
        <v>1</v>
      </c>
      <c r="L326" s="296"/>
      <c r="M326" s="297" t="s">
        <v>1</v>
      </c>
      <c r="N326" s="298" t="s">
        <v>41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3122</v>
      </c>
      <c r="AT326" s="238" t="s">
        <v>547</v>
      </c>
      <c r="AU326" s="238" t="s">
        <v>177</v>
      </c>
      <c r="AY326" s="18" t="s">
        <v>176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3122</v>
      </c>
      <c r="BM326" s="238" t="s">
        <v>4369</v>
      </c>
    </row>
    <row r="327" s="14" customFormat="1">
      <c r="A327" s="14"/>
      <c r="B327" s="251"/>
      <c r="C327" s="252"/>
      <c r="D327" s="242" t="s">
        <v>185</v>
      </c>
      <c r="E327" s="253" t="s">
        <v>1</v>
      </c>
      <c r="F327" s="254" t="s">
        <v>240</v>
      </c>
      <c r="G327" s="252"/>
      <c r="H327" s="255">
        <v>8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1" t="s">
        <v>185</v>
      </c>
      <c r="AU327" s="261" t="s">
        <v>177</v>
      </c>
      <c r="AV327" s="14" t="s">
        <v>85</v>
      </c>
      <c r="AW327" s="14" t="s">
        <v>34</v>
      </c>
      <c r="AX327" s="14" t="s">
        <v>83</v>
      </c>
      <c r="AY327" s="261" t="s">
        <v>176</v>
      </c>
    </row>
    <row r="328" s="2" customFormat="1" ht="24.15" customHeight="1">
      <c r="A328" s="39"/>
      <c r="B328" s="40"/>
      <c r="C328" s="227" t="s">
        <v>827</v>
      </c>
      <c r="D328" s="227" t="s">
        <v>179</v>
      </c>
      <c r="E328" s="228" t="s">
        <v>4370</v>
      </c>
      <c r="F328" s="229" t="s">
        <v>4371</v>
      </c>
      <c r="G328" s="230" t="s">
        <v>182</v>
      </c>
      <c r="H328" s="231">
        <v>2</v>
      </c>
      <c r="I328" s="232"/>
      <c r="J328" s="233">
        <f>ROUND(I328*H328,2)</f>
        <v>0</v>
      </c>
      <c r="K328" s="229" t="s">
        <v>225</v>
      </c>
      <c r="L328" s="45"/>
      <c r="M328" s="234" t="s">
        <v>1</v>
      </c>
      <c r="N328" s="235" t="s">
        <v>41</v>
      </c>
      <c r="O328" s="92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3122</v>
      </c>
      <c r="AT328" s="238" t="s">
        <v>179</v>
      </c>
      <c r="AU328" s="238" t="s">
        <v>177</v>
      </c>
      <c r="AY328" s="18" t="s">
        <v>176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83</v>
      </c>
      <c r="BK328" s="239">
        <f>ROUND(I328*H328,2)</f>
        <v>0</v>
      </c>
      <c r="BL328" s="18" t="s">
        <v>3122</v>
      </c>
      <c r="BM328" s="238" t="s">
        <v>4372</v>
      </c>
    </row>
    <row r="329" s="2" customFormat="1">
      <c r="A329" s="39"/>
      <c r="B329" s="40"/>
      <c r="C329" s="41"/>
      <c r="D329" s="262" t="s">
        <v>194</v>
      </c>
      <c r="E329" s="41"/>
      <c r="F329" s="263" t="s">
        <v>4373</v>
      </c>
      <c r="G329" s="41"/>
      <c r="H329" s="41"/>
      <c r="I329" s="264"/>
      <c r="J329" s="41"/>
      <c r="K329" s="41"/>
      <c r="L329" s="45"/>
      <c r="M329" s="265"/>
      <c r="N329" s="26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194</v>
      </c>
      <c r="AU329" s="18" t="s">
        <v>177</v>
      </c>
    </row>
    <row r="330" s="14" customFormat="1">
      <c r="A330" s="14"/>
      <c r="B330" s="251"/>
      <c r="C330" s="252"/>
      <c r="D330" s="242" t="s">
        <v>185</v>
      </c>
      <c r="E330" s="253" t="s">
        <v>1</v>
      </c>
      <c r="F330" s="254" t="s">
        <v>85</v>
      </c>
      <c r="G330" s="252"/>
      <c r="H330" s="255">
        <v>2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185</v>
      </c>
      <c r="AU330" s="261" t="s">
        <v>177</v>
      </c>
      <c r="AV330" s="14" t="s">
        <v>85</v>
      </c>
      <c r="AW330" s="14" t="s">
        <v>34</v>
      </c>
      <c r="AX330" s="14" t="s">
        <v>83</v>
      </c>
      <c r="AY330" s="261" t="s">
        <v>176</v>
      </c>
    </row>
    <row r="331" s="2" customFormat="1" ht="37.8" customHeight="1">
      <c r="A331" s="39"/>
      <c r="B331" s="40"/>
      <c r="C331" s="289" t="s">
        <v>832</v>
      </c>
      <c r="D331" s="289" t="s">
        <v>547</v>
      </c>
      <c r="E331" s="290" t="s">
        <v>4374</v>
      </c>
      <c r="F331" s="291" t="s">
        <v>4375</v>
      </c>
      <c r="G331" s="292" t="s">
        <v>1528</v>
      </c>
      <c r="H331" s="293">
        <v>5</v>
      </c>
      <c r="I331" s="294"/>
      <c r="J331" s="295">
        <f>ROUND(I331*H331,2)</f>
        <v>0</v>
      </c>
      <c r="K331" s="291" t="s">
        <v>1</v>
      </c>
      <c r="L331" s="296"/>
      <c r="M331" s="297" t="s">
        <v>1</v>
      </c>
      <c r="N331" s="298" t="s">
        <v>41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3122</v>
      </c>
      <c r="AT331" s="238" t="s">
        <v>547</v>
      </c>
      <c r="AU331" s="238" t="s">
        <v>177</v>
      </c>
      <c r="AY331" s="18" t="s">
        <v>176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83</v>
      </c>
      <c r="BK331" s="239">
        <f>ROUND(I331*H331,2)</f>
        <v>0</v>
      </c>
      <c r="BL331" s="18" t="s">
        <v>3122</v>
      </c>
      <c r="BM331" s="238" t="s">
        <v>4376</v>
      </c>
    </row>
    <row r="332" s="14" customFormat="1">
      <c r="A332" s="14"/>
      <c r="B332" s="251"/>
      <c r="C332" s="252"/>
      <c r="D332" s="242" t="s">
        <v>185</v>
      </c>
      <c r="E332" s="253" t="s">
        <v>1</v>
      </c>
      <c r="F332" s="254" t="s">
        <v>210</v>
      </c>
      <c r="G332" s="252"/>
      <c r="H332" s="255">
        <v>5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185</v>
      </c>
      <c r="AU332" s="261" t="s">
        <v>177</v>
      </c>
      <c r="AV332" s="14" t="s">
        <v>85</v>
      </c>
      <c r="AW332" s="14" t="s">
        <v>34</v>
      </c>
      <c r="AX332" s="14" t="s">
        <v>83</v>
      </c>
      <c r="AY332" s="261" t="s">
        <v>176</v>
      </c>
    </row>
    <row r="333" s="2" customFormat="1" ht="16.5" customHeight="1">
      <c r="A333" s="39"/>
      <c r="B333" s="40"/>
      <c r="C333" s="227" t="s">
        <v>837</v>
      </c>
      <c r="D333" s="227" t="s">
        <v>179</v>
      </c>
      <c r="E333" s="228" t="s">
        <v>4377</v>
      </c>
      <c r="F333" s="229" t="s">
        <v>4378</v>
      </c>
      <c r="G333" s="230" t="s">
        <v>182</v>
      </c>
      <c r="H333" s="231">
        <v>5</v>
      </c>
      <c r="I333" s="232"/>
      <c r="J333" s="233">
        <f>ROUND(I333*H333,2)</f>
        <v>0</v>
      </c>
      <c r="K333" s="229" t="s">
        <v>225</v>
      </c>
      <c r="L333" s="45"/>
      <c r="M333" s="234" t="s">
        <v>1</v>
      </c>
      <c r="N333" s="235" t="s">
        <v>41</v>
      </c>
      <c r="O333" s="92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3122</v>
      </c>
      <c r="AT333" s="238" t="s">
        <v>179</v>
      </c>
      <c r="AU333" s="238" t="s">
        <v>177</v>
      </c>
      <c r="AY333" s="18" t="s">
        <v>176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83</v>
      </c>
      <c r="BK333" s="239">
        <f>ROUND(I333*H333,2)</f>
        <v>0</v>
      </c>
      <c r="BL333" s="18" t="s">
        <v>3122</v>
      </c>
      <c r="BM333" s="238" t="s">
        <v>4379</v>
      </c>
    </row>
    <row r="334" s="2" customFormat="1">
      <c r="A334" s="39"/>
      <c r="B334" s="40"/>
      <c r="C334" s="41"/>
      <c r="D334" s="262" t="s">
        <v>194</v>
      </c>
      <c r="E334" s="41"/>
      <c r="F334" s="263" t="s">
        <v>4380</v>
      </c>
      <c r="G334" s="41"/>
      <c r="H334" s="41"/>
      <c r="I334" s="264"/>
      <c r="J334" s="41"/>
      <c r="K334" s="41"/>
      <c r="L334" s="45"/>
      <c r="M334" s="265"/>
      <c r="N334" s="26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194</v>
      </c>
      <c r="AU334" s="18" t="s">
        <v>177</v>
      </c>
    </row>
    <row r="335" s="14" customFormat="1">
      <c r="A335" s="14"/>
      <c r="B335" s="251"/>
      <c r="C335" s="252"/>
      <c r="D335" s="242" t="s">
        <v>185</v>
      </c>
      <c r="E335" s="253" t="s">
        <v>1</v>
      </c>
      <c r="F335" s="254" t="s">
        <v>210</v>
      </c>
      <c r="G335" s="252"/>
      <c r="H335" s="255">
        <v>5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185</v>
      </c>
      <c r="AU335" s="261" t="s">
        <v>177</v>
      </c>
      <c r="AV335" s="14" t="s">
        <v>85</v>
      </c>
      <c r="AW335" s="14" t="s">
        <v>34</v>
      </c>
      <c r="AX335" s="14" t="s">
        <v>83</v>
      </c>
      <c r="AY335" s="261" t="s">
        <v>176</v>
      </c>
    </row>
    <row r="336" s="12" customFormat="1" ht="22.8" customHeight="1">
      <c r="A336" s="12"/>
      <c r="B336" s="211"/>
      <c r="C336" s="212"/>
      <c r="D336" s="213" t="s">
        <v>75</v>
      </c>
      <c r="E336" s="225" t="s">
        <v>4381</v>
      </c>
      <c r="F336" s="225" t="s">
        <v>4382</v>
      </c>
      <c r="G336" s="212"/>
      <c r="H336" s="212"/>
      <c r="I336" s="215"/>
      <c r="J336" s="226">
        <f>BK336</f>
        <v>0</v>
      </c>
      <c r="K336" s="212"/>
      <c r="L336" s="217"/>
      <c r="M336" s="218"/>
      <c r="N336" s="219"/>
      <c r="O336" s="219"/>
      <c r="P336" s="220">
        <f>SUM(P337:P374)</f>
        <v>0</v>
      </c>
      <c r="Q336" s="219"/>
      <c r="R336" s="220">
        <f>SUM(R337:R374)</f>
        <v>0</v>
      </c>
      <c r="S336" s="219"/>
      <c r="T336" s="221">
        <f>SUM(T337:T374)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2" t="s">
        <v>83</v>
      </c>
      <c r="AT336" s="223" t="s">
        <v>75</v>
      </c>
      <c r="AU336" s="223" t="s">
        <v>83</v>
      </c>
      <c r="AY336" s="222" t="s">
        <v>176</v>
      </c>
      <c r="BK336" s="224">
        <f>SUM(BK337:BK374)</f>
        <v>0</v>
      </c>
    </row>
    <row r="337" s="2" customFormat="1" ht="16.5" customHeight="1">
      <c r="A337" s="39"/>
      <c r="B337" s="40"/>
      <c r="C337" s="289" t="s">
        <v>842</v>
      </c>
      <c r="D337" s="289" t="s">
        <v>547</v>
      </c>
      <c r="E337" s="290" t="s">
        <v>4383</v>
      </c>
      <c r="F337" s="291" t="s">
        <v>4384</v>
      </c>
      <c r="G337" s="292" t="s">
        <v>1528</v>
      </c>
      <c r="H337" s="293">
        <v>1</v>
      </c>
      <c r="I337" s="294"/>
      <c r="J337" s="295">
        <f>ROUND(I337*H337,2)</f>
        <v>0</v>
      </c>
      <c r="K337" s="291" t="s">
        <v>1</v>
      </c>
      <c r="L337" s="296"/>
      <c r="M337" s="297" t="s">
        <v>1</v>
      </c>
      <c r="N337" s="298" t="s">
        <v>41</v>
      </c>
      <c r="O337" s="92"/>
      <c r="P337" s="236">
        <f>O337*H337</f>
        <v>0</v>
      </c>
      <c r="Q337" s="236">
        <v>0</v>
      </c>
      <c r="R337" s="236">
        <f>Q337*H337</f>
        <v>0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3122</v>
      </c>
      <c r="AT337" s="238" t="s">
        <v>547</v>
      </c>
      <c r="AU337" s="238" t="s">
        <v>85</v>
      </c>
      <c r="AY337" s="18" t="s">
        <v>176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83</v>
      </c>
      <c r="BK337" s="239">
        <f>ROUND(I337*H337,2)</f>
        <v>0</v>
      </c>
      <c r="BL337" s="18" t="s">
        <v>3122</v>
      </c>
      <c r="BM337" s="238" t="s">
        <v>4385</v>
      </c>
    </row>
    <row r="338" s="14" customFormat="1">
      <c r="A338" s="14"/>
      <c r="B338" s="251"/>
      <c r="C338" s="252"/>
      <c r="D338" s="242" t="s">
        <v>185</v>
      </c>
      <c r="E338" s="253" t="s">
        <v>1</v>
      </c>
      <c r="F338" s="254" t="s">
        <v>83</v>
      </c>
      <c r="G338" s="252"/>
      <c r="H338" s="255">
        <v>1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1" t="s">
        <v>185</v>
      </c>
      <c r="AU338" s="261" t="s">
        <v>85</v>
      </c>
      <c r="AV338" s="14" t="s">
        <v>85</v>
      </c>
      <c r="AW338" s="14" t="s">
        <v>34</v>
      </c>
      <c r="AX338" s="14" t="s">
        <v>83</v>
      </c>
      <c r="AY338" s="261" t="s">
        <v>176</v>
      </c>
    </row>
    <row r="339" s="2" customFormat="1" ht="16.5" customHeight="1">
      <c r="A339" s="39"/>
      <c r="B339" s="40"/>
      <c r="C339" s="227" t="s">
        <v>847</v>
      </c>
      <c r="D339" s="227" t="s">
        <v>179</v>
      </c>
      <c r="E339" s="228" t="s">
        <v>4386</v>
      </c>
      <c r="F339" s="229" t="s">
        <v>4387</v>
      </c>
      <c r="G339" s="230" t="s">
        <v>182</v>
      </c>
      <c r="H339" s="231">
        <v>1</v>
      </c>
      <c r="I339" s="232"/>
      <c r="J339" s="233">
        <f>ROUND(I339*H339,2)</f>
        <v>0</v>
      </c>
      <c r="K339" s="229" t="s">
        <v>225</v>
      </c>
      <c r="L339" s="45"/>
      <c r="M339" s="234" t="s">
        <v>1</v>
      </c>
      <c r="N339" s="235" t="s">
        <v>41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3122</v>
      </c>
      <c r="AT339" s="238" t="s">
        <v>179</v>
      </c>
      <c r="AU339" s="238" t="s">
        <v>85</v>
      </c>
      <c r="AY339" s="18" t="s">
        <v>176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83</v>
      </c>
      <c r="BK339" s="239">
        <f>ROUND(I339*H339,2)</f>
        <v>0</v>
      </c>
      <c r="BL339" s="18" t="s">
        <v>3122</v>
      </c>
      <c r="BM339" s="238" t="s">
        <v>4388</v>
      </c>
    </row>
    <row r="340" s="2" customFormat="1">
      <c r="A340" s="39"/>
      <c r="B340" s="40"/>
      <c r="C340" s="41"/>
      <c r="D340" s="262" t="s">
        <v>194</v>
      </c>
      <c r="E340" s="41"/>
      <c r="F340" s="263" t="s">
        <v>4389</v>
      </c>
      <c r="G340" s="41"/>
      <c r="H340" s="41"/>
      <c r="I340" s="264"/>
      <c r="J340" s="41"/>
      <c r="K340" s="41"/>
      <c r="L340" s="45"/>
      <c r="M340" s="265"/>
      <c r="N340" s="266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194</v>
      </c>
      <c r="AU340" s="18" t="s">
        <v>85</v>
      </c>
    </row>
    <row r="341" s="14" customFormat="1">
      <c r="A341" s="14"/>
      <c r="B341" s="251"/>
      <c r="C341" s="252"/>
      <c r="D341" s="242" t="s">
        <v>185</v>
      </c>
      <c r="E341" s="253" t="s">
        <v>1</v>
      </c>
      <c r="F341" s="254" t="s">
        <v>83</v>
      </c>
      <c r="G341" s="252"/>
      <c r="H341" s="255">
        <v>1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185</v>
      </c>
      <c r="AU341" s="261" t="s">
        <v>85</v>
      </c>
      <c r="AV341" s="14" t="s">
        <v>85</v>
      </c>
      <c r="AW341" s="14" t="s">
        <v>34</v>
      </c>
      <c r="AX341" s="14" t="s">
        <v>83</v>
      </c>
      <c r="AY341" s="261" t="s">
        <v>176</v>
      </c>
    </row>
    <row r="342" s="2" customFormat="1" ht="21.75" customHeight="1">
      <c r="A342" s="39"/>
      <c r="B342" s="40"/>
      <c r="C342" s="289" t="s">
        <v>852</v>
      </c>
      <c r="D342" s="289" t="s">
        <v>547</v>
      </c>
      <c r="E342" s="290" t="s">
        <v>4390</v>
      </c>
      <c r="F342" s="291" t="s">
        <v>4391</v>
      </c>
      <c r="G342" s="292" t="s">
        <v>1528</v>
      </c>
      <c r="H342" s="293">
        <v>1</v>
      </c>
      <c r="I342" s="294"/>
      <c r="J342" s="295">
        <f>ROUND(I342*H342,2)</f>
        <v>0</v>
      </c>
      <c r="K342" s="291" t="s">
        <v>1</v>
      </c>
      <c r="L342" s="296"/>
      <c r="M342" s="297" t="s">
        <v>1</v>
      </c>
      <c r="N342" s="298" t="s">
        <v>41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3122</v>
      </c>
      <c r="AT342" s="238" t="s">
        <v>547</v>
      </c>
      <c r="AU342" s="238" t="s">
        <v>85</v>
      </c>
      <c r="AY342" s="18" t="s">
        <v>176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83</v>
      </c>
      <c r="BK342" s="239">
        <f>ROUND(I342*H342,2)</f>
        <v>0</v>
      </c>
      <c r="BL342" s="18" t="s">
        <v>3122</v>
      </c>
      <c r="BM342" s="238" t="s">
        <v>4392</v>
      </c>
    </row>
    <row r="343" s="14" customFormat="1">
      <c r="A343" s="14"/>
      <c r="B343" s="251"/>
      <c r="C343" s="252"/>
      <c r="D343" s="242" t="s">
        <v>185</v>
      </c>
      <c r="E343" s="253" t="s">
        <v>1</v>
      </c>
      <c r="F343" s="254" t="s">
        <v>83</v>
      </c>
      <c r="G343" s="252"/>
      <c r="H343" s="255">
        <v>1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1" t="s">
        <v>185</v>
      </c>
      <c r="AU343" s="261" t="s">
        <v>85</v>
      </c>
      <c r="AV343" s="14" t="s">
        <v>85</v>
      </c>
      <c r="AW343" s="14" t="s">
        <v>34</v>
      </c>
      <c r="AX343" s="14" t="s">
        <v>83</v>
      </c>
      <c r="AY343" s="261" t="s">
        <v>176</v>
      </c>
    </row>
    <row r="344" s="2" customFormat="1" ht="16.5" customHeight="1">
      <c r="A344" s="39"/>
      <c r="B344" s="40"/>
      <c r="C344" s="227" t="s">
        <v>857</v>
      </c>
      <c r="D344" s="227" t="s">
        <v>179</v>
      </c>
      <c r="E344" s="228" t="s">
        <v>4393</v>
      </c>
      <c r="F344" s="229" t="s">
        <v>4394</v>
      </c>
      <c r="G344" s="230" t="s">
        <v>182</v>
      </c>
      <c r="H344" s="231">
        <v>1</v>
      </c>
      <c r="I344" s="232"/>
      <c r="J344" s="233">
        <f>ROUND(I344*H344,2)</f>
        <v>0</v>
      </c>
      <c r="K344" s="229" t="s">
        <v>225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3122</v>
      </c>
      <c r="AT344" s="238" t="s">
        <v>179</v>
      </c>
      <c r="AU344" s="238" t="s">
        <v>85</v>
      </c>
      <c r="AY344" s="18" t="s">
        <v>176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3122</v>
      </c>
      <c r="BM344" s="238" t="s">
        <v>4395</v>
      </c>
    </row>
    <row r="345" s="2" customFormat="1">
      <c r="A345" s="39"/>
      <c r="B345" s="40"/>
      <c r="C345" s="41"/>
      <c r="D345" s="262" t="s">
        <v>194</v>
      </c>
      <c r="E345" s="41"/>
      <c r="F345" s="263" t="s">
        <v>4396</v>
      </c>
      <c r="G345" s="41"/>
      <c r="H345" s="41"/>
      <c r="I345" s="264"/>
      <c r="J345" s="41"/>
      <c r="K345" s="41"/>
      <c r="L345" s="45"/>
      <c r="M345" s="265"/>
      <c r="N345" s="26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194</v>
      </c>
      <c r="AU345" s="18" t="s">
        <v>85</v>
      </c>
    </row>
    <row r="346" s="14" customFormat="1">
      <c r="A346" s="14"/>
      <c r="B346" s="251"/>
      <c r="C346" s="252"/>
      <c r="D346" s="242" t="s">
        <v>185</v>
      </c>
      <c r="E346" s="253" t="s">
        <v>1</v>
      </c>
      <c r="F346" s="254" t="s">
        <v>83</v>
      </c>
      <c r="G346" s="252"/>
      <c r="H346" s="255">
        <v>1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185</v>
      </c>
      <c r="AU346" s="261" t="s">
        <v>85</v>
      </c>
      <c r="AV346" s="14" t="s">
        <v>85</v>
      </c>
      <c r="AW346" s="14" t="s">
        <v>34</v>
      </c>
      <c r="AX346" s="14" t="s">
        <v>83</v>
      </c>
      <c r="AY346" s="261" t="s">
        <v>176</v>
      </c>
    </row>
    <row r="347" s="2" customFormat="1" ht="16.5" customHeight="1">
      <c r="A347" s="39"/>
      <c r="B347" s="40"/>
      <c r="C347" s="289" t="s">
        <v>862</v>
      </c>
      <c r="D347" s="289" t="s">
        <v>547</v>
      </c>
      <c r="E347" s="290" t="s">
        <v>4397</v>
      </c>
      <c r="F347" s="291" t="s">
        <v>4398</v>
      </c>
      <c r="G347" s="292" t="s">
        <v>1528</v>
      </c>
      <c r="H347" s="293">
        <v>1</v>
      </c>
      <c r="I347" s="294"/>
      <c r="J347" s="295">
        <f>ROUND(I347*H347,2)</f>
        <v>0</v>
      </c>
      <c r="K347" s="291" t="s">
        <v>1</v>
      </c>
      <c r="L347" s="296"/>
      <c r="M347" s="297" t="s">
        <v>1</v>
      </c>
      <c r="N347" s="298" t="s">
        <v>41</v>
      </c>
      <c r="O347" s="92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3122</v>
      </c>
      <c r="AT347" s="238" t="s">
        <v>547</v>
      </c>
      <c r="AU347" s="238" t="s">
        <v>85</v>
      </c>
      <c r="AY347" s="18" t="s">
        <v>176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83</v>
      </c>
      <c r="BK347" s="239">
        <f>ROUND(I347*H347,2)</f>
        <v>0</v>
      </c>
      <c r="BL347" s="18" t="s">
        <v>3122</v>
      </c>
      <c r="BM347" s="238" t="s">
        <v>4399</v>
      </c>
    </row>
    <row r="348" s="14" customFormat="1">
      <c r="A348" s="14"/>
      <c r="B348" s="251"/>
      <c r="C348" s="252"/>
      <c r="D348" s="242" t="s">
        <v>185</v>
      </c>
      <c r="E348" s="253" t="s">
        <v>1</v>
      </c>
      <c r="F348" s="254" t="s">
        <v>83</v>
      </c>
      <c r="G348" s="252"/>
      <c r="H348" s="255">
        <v>1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185</v>
      </c>
      <c r="AU348" s="261" t="s">
        <v>85</v>
      </c>
      <c r="AV348" s="14" t="s">
        <v>85</v>
      </c>
      <c r="AW348" s="14" t="s">
        <v>34</v>
      </c>
      <c r="AX348" s="14" t="s">
        <v>83</v>
      </c>
      <c r="AY348" s="261" t="s">
        <v>176</v>
      </c>
    </row>
    <row r="349" s="2" customFormat="1" ht="16.5" customHeight="1">
      <c r="A349" s="39"/>
      <c r="B349" s="40"/>
      <c r="C349" s="227" t="s">
        <v>868</v>
      </c>
      <c r="D349" s="227" t="s">
        <v>179</v>
      </c>
      <c r="E349" s="228" t="s">
        <v>4400</v>
      </c>
      <c r="F349" s="229" t="s">
        <v>4401</v>
      </c>
      <c r="G349" s="230" t="s">
        <v>182</v>
      </c>
      <c r="H349" s="231">
        <v>1</v>
      </c>
      <c r="I349" s="232"/>
      <c r="J349" s="233">
        <f>ROUND(I349*H349,2)</f>
        <v>0</v>
      </c>
      <c r="K349" s="229" t="s">
        <v>225</v>
      </c>
      <c r="L349" s="45"/>
      <c r="M349" s="234" t="s">
        <v>1</v>
      </c>
      <c r="N349" s="235" t="s">
        <v>41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3122</v>
      </c>
      <c r="AT349" s="238" t="s">
        <v>179</v>
      </c>
      <c r="AU349" s="238" t="s">
        <v>85</v>
      </c>
      <c r="AY349" s="18" t="s">
        <v>176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83</v>
      </c>
      <c r="BK349" s="239">
        <f>ROUND(I349*H349,2)</f>
        <v>0</v>
      </c>
      <c r="BL349" s="18" t="s">
        <v>3122</v>
      </c>
      <c r="BM349" s="238" t="s">
        <v>4402</v>
      </c>
    </row>
    <row r="350" s="2" customFormat="1">
      <c r="A350" s="39"/>
      <c r="B350" s="40"/>
      <c r="C350" s="41"/>
      <c r="D350" s="262" t="s">
        <v>194</v>
      </c>
      <c r="E350" s="41"/>
      <c r="F350" s="263" t="s">
        <v>4403</v>
      </c>
      <c r="G350" s="41"/>
      <c r="H350" s="41"/>
      <c r="I350" s="264"/>
      <c r="J350" s="41"/>
      <c r="K350" s="41"/>
      <c r="L350" s="45"/>
      <c r="M350" s="265"/>
      <c r="N350" s="26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194</v>
      </c>
      <c r="AU350" s="18" t="s">
        <v>85</v>
      </c>
    </row>
    <row r="351" s="14" customFormat="1">
      <c r="A351" s="14"/>
      <c r="B351" s="251"/>
      <c r="C351" s="252"/>
      <c r="D351" s="242" t="s">
        <v>185</v>
      </c>
      <c r="E351" s="253" t="s">
        <v>1</v>
      </c>
      <c r="F351" s="254" t="s">
        <v>83</v>
      </c>
      <c r="G351" s="252"/>
      <c r="H351" s="255">
        <v>1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185</v>
      </c>
      <c r="AU351" s="261" t="s">
        <v>85</v>
      </c>
      <c r="AV351" s="14" t="s">
        <v>85</v>
      </c>
      <c r="AW351" s="14" t="s">
        <v>34</v>
      </c>
      <c r="AX351" s="14" t="s">
        <v>83</v>
      </c>
      <c r="AY351" s="261" t="s">
        <v>176</v>
      </c>
    </row>
    <row r="352" s="2" customFormat="1" ht="16.5" customHeight="1">
      <c r="A352" s="39"/>
      <c r="B352" s="40"/>
      <c r="C352" s="289" t="s">
        <v>873</v>
      </c>
      <c r="D352" s="289" t="s">
        <v>547</v>
      </c>
      <c r="E352" s="290" t="s">
        <v>4404</v>
      </c>
      <c r="F352" s="291" t="s">
        <v>4405</v>
      </c>
      <c r="G352" s="292" t="s">
        <v>1528</v>
      </c>
      <c r="H352" s="293">
        <v>1</v>
      </c>
      <c r="I352" s="294"/>
      <c r="J352" s="295">
        <f>ROUND(I352*H352,2)</f>
        <v>0</v>
      </c>
      <c r="K352" s="291" t="s">
        <v>1</v>
      </c>
      <c r="L352" s="296"/>
      <c r="M352" s="297" t="s">
        <v>1</v>
      </c>
      <c r="N352" s="298" t="s">
        <v>41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3122</v>
      </c>
      <c r="AT352" s="238" t="s">
        <v>547</v>
      </c>
      <c r="AU352" s="238" t="s">
        <v>85</v>
      </c>
      <c r="AY352" s="18" t="s">
        <v>176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83</v>
      </c>
      <c r="BK352" s="239">
        <f>ROUND(I352*H352,2)</f>
        <v>0</v>
      </c>
      <c r="BL352" s="18" t="s">
        <v>3122</v>
      </c>
      <c r="BM352" s="238" t="s">
        <v>4406</v>
      </c>
    </row>
    <row r="353" s="14" customFormat="1">
      <c r="A353" s="14"/>
      <c r="B353" s="251"/>
      <c r="C353" s="252"/>
      <c r="D353" s="242" t="s">
        <v>185</v>
      </c>
      <c r="E353" s="253" t="s">
        <v>1</v>
      </c>
      <c r="F353" s="254" t="s">
        <v>83</v>
      </c>
      <c r="G353" s="252"/>
      <c r="H353" s="255">
        <v>1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185</v>
      </c>
      <c r="AU353" s="261" t="s">
        <v>85</v>
      </c>
      <c r="AV353" s="14" t="s">
        <v>85</v>
      </c>
      <c r="AW353" s="14" t="s">
        <v>34</v>
      </c>
      <c r="AX353" s="14" t="s">
        <v>83</v>
      </c>
      <c r="AY353" s="261" t="s">
        <v>176</v>
      </c>
    </row>
    <row r="354" s="2" customFormat="1" ht="16.5" customHeight="1">
      <c r="A354" s="39"/>
      <c r="B354" s="40"/>
      <c r="C354" s="289" t="s">
        <v>878</v>
      </c>
      <c r="D354" s="289" t="s">
        <v>547</v>
      </c>
      <c r="E354" s="290" t="s">
        <v>4407</v>
      </c>
      <c r="F354" s="291" t="s">
        <v>4408</v>
      </c>
      <c r="G354" s="292" t="s">
        <v>1528</v>
      </c>
      <c r="H354" s="293">
        <v>1</v>
      </c>
      <c r="I354" s="294"/>
      <c r="J354" s="295">
        <f>ROUND(I354*H354,2)</f>
        <v>0</v>
      </c>
      <c r="K354" s="291" t="s">
        <v>1</v>
      </c>
      <c r="L354" s="296"/>
      <c r="M354" s="297" t="s">
        <v>1</v>
      </c>
      <c r="N354" s="298" t="s">
        <v>41</v>
      </c>
      <c r="O354" s="92"/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3122</v>
      </c>
      <c r="AT354" s="238" t="s">
        <v>547</v>
      </c>
      <c r="AU354" s="238" t="s">
        <v>85</v>
      </c>
      <c r="AY354" s="18" t="s">
        <v>176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83</v>
      </c>
      <c r="BK354" s="239">
        <f>ROUND(I354*H354,2)</f>
        <v>0</v>
      </c>
      <c r="BL354" s="18" t="s">
        <v>3122</v>
      </c>
      <c r="BM354" s="238" t="s">
        <v>4409</v>
      </c>
    </row>
    <row r="355" s="14" customFormat="1">
      <c r="A355" s="14"/>
      <c r="B355" s="251"/>
      <c r="C355" s="252"/>
      <c r="D355" s="242" t="s">
        <v>185</v>
      </c>
      <c r="E355" s="253" t="s">
        <v>1</v>
      </c>
      <c r="F355" s="254" t="s">
        <v>83</v>
      </c>
      <c r="G355" s="252"/>
      <c r="H355" s="255">
        <v>1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1" t="s">
        <v>185</v>
      </c>
      <c r="AU355" s="261" t="s">
        <v>85</v>
      </c>
      <c r="AV355" s="14" t="s">
        <v>85</v>
      </c>
      <c r="AW355" s="14" t="s">
        <v>34</v>
      </c>
      <c r="AX355" s="14" t="s">
        <v>83</v>
      </c>
      <c r="AY355" s="261" t="s">
        <v>176</v>
      </c>
    </row>
    <row r="356" s="2" customFormat="1" ht="16.5" customHeight="1">
      <c r="A356" s="39"/>
      <c r="B356" s="40"/>
      <c r="C356" s="289" t="s">
        <v>883</v>
      </c>
      <c r="D356" s="289" t="s">
        <v>547</v>
      </c>
      <c r="E356" s="290" t="s">
        <v>4410</v>
      </c>
      <c r="F356" s="291" t="s">
        <v>4411</v>
      </c>
      <c r="G356" s="292" t="s">
        <v>1528</v>
      </c>
      <c r="H356" s="293">
        <v>1</v>
      </c>
      <c r="I356" s="294"/>
      <c r="J356" s="295">
        <f>ROUND(I356*H356,2)</f>
        <v>0</v>
      </c>
      <c r="K356" s="291" t="s">
        <v>1</v>
      </c>
      <c r="L356" s="296"/>
      <c r="M356" s="297" t="s">
        <v>1</v>
      </c>
      <c r="N356" s="298" t="s">
        <v>41</v>
      </c>
      <c r="O356" s="92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3122</v>
      </c>
      <c r="AT356" s="238" t="s">
        <v>547</v>
      </c>
      <c r="AU356" s="238" t="s">
        <v>85</v>
      </c>
      <c r="AY356" s="18" t="s">
        <v>176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83</v>
      </c>
      <c r="BK356" s="239">
        <f>ROUND(I356*H356,2)</f>
        <v>0</v>
      </c>
      <c r="BL356" s="18" t="s">
        <v>3122</v>
      </c>
      <c r="BM356" s="238" t="s">
        <v>4412</v>
      </c>
    </row>
    <row r="357" s="14" customFormat="1">
      <c r="A357" s="14"/>
      <c r="B357" s="251"/>
      <c r="C357" s="252"/>
      <c r="D357" s="242" t="s">
        <v>185</v>
      </c>
      <c r="E357" s="253" t="s">
        <v>1</v>
      </c>
      <c r="F357" s="254" t="s">
        <v>83</v>
      </c>
      <c r="G357" s="252"/>
      <c r="H357" s="255">
        <v>1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185</v>
      </c>
      <c r="AU357" s="261" t="s">
        <v>85</v>
      </c>
      <c r="AV357" s="14" t="s">
        <v>85</v>
      </c>
      <c r="AW357" s="14" t="s">
        <v>34</v>
      </c>
      <c r="AX357" s="14" t="s">
        <v>83</v>
      </c>
      <c r="AY357" s="261" t="s">
        <v>176</v>
      </c>
    </row>
    <row r="358" s="2" customFormat="1" ht="16.5" customHeight="1">
      <c r="A358" s="39"/>
      <c r="B358" s="40"/>
      <c r="C358" s="289" t="s">
        <v>888</v>
      </c>
      <c r="D358" s="289" t="s">
        <v>547</v>
      </c>
      <c r="E358" s="290" t="s">
        <v>4413</v>
      </c>
      <c r="F358" s="291" t="s">
        <v>4414</v>
      </c>
      <c r="G358" s="292" t="s">
        <v>1</v>
      </c>
      <c r="H358" s="293">
        <v>1</v>
      </c>
      <c r="I358" s="294"/>
      <c r="J358" s="295">
        <f>ROUND(I358*H358,2)</f>
        <v>0</v>
      </c>
      <c r="K358" s="291" t="s">
        <v>1</v>
      </c>
      <c r="L358" s="296"/>
      <c r="M358" s="297" t="s">
        <v>1</v>
      </c>
      <c r="N358" s="298" t="s">
        <v>41</v>
      </c>
      <c r="O358" s="92"/>
      <c r="P358" s="236">
        <f>O358*H358</f>
        <v>0</v>
      </c>
      <c r="Q358" s="236">
        <v>0</v>
      </c>
      <c r="R358" s="236">
        <f>Q358*H358</f>
        <v>0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3122</v>
      </c>
      <c r="AT358" s="238" t="s">
        <v>547</v>
      </c>
      <c r="AU358" s="238" t="s">
        <v>85</v>
      </c>
      <c r="AY358" s="18" t="s">
        <v>176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83</v>
      </c>
      <c r="BK358" s="239">
        <f>ROUND(I358*H358,2)</f>
        <v>0</v>
      </c>
      <c r="BL358" s="18" t="s">
        <v>3122</v>
      </c>
      <c r="BM358" s="238" t="s">
        <v>4415</v>
      </c>
    </row>
    <row r="359" s="14" customFormat="1">
      <c r="A359" s="14"/>
      <c r="B359" s="251"/>
      <c r="C359" s="252"/>
      <c r="D359" s="242" t="s">
        <v>185</v>
      </c>
      <c r="E359" s="253" t="s">
        <v>1</v>
      </c>
      <c r="F359" s="254" t="s">
        <v>83</v>
      </c>
      <c r="G359" s="252"/>
      <c r="H359" s="255">
        <v>1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185</v>
      </c>
      <c r="AU359" s="261" t="s">
        <v>85</v>
      </c>
      <c r="AV359" s="14" t="s">
        <v>85</v>
      </c>
      <c r="AW359" s="14" t="s">
        <v>34</v>
      </c>
      <c r="AX359" s="14" t="s">
        <v>83</v>
      </c>
      <c r="AY359" s="261" t="s">
        <v>176</v>
      </c>
    </row>
    <row r="360" s="2" customFormat="1" ht="21.75" customHeight="1">
      <c r="A360" s="39"/>
      <c r="B360" s="40"/>
      <c r="C360" s="289" t="s">
        <v>893</v>
      </c>
      <c r="D360" s="289" t="s">
        <v>547</v>
      </c>
      <c r="E360" s="290" t="s">
        <v>4180</v>
      </c>
      <c r="F360" s="291" t="s">
        <v>4181</v>
      </c>
      <c r="G360" s="292" t="s">
        <v>252</v>
      </c>
      <c r="H360" s="293">
        <v>30</v>
      </c>
      <c r="I360" s="294"/>
      <c r="J360" s="295">
        <f>ROUND(I360*H360,2)</f>
        <v>0</v>
      </c>
      <c r="K360" s="291" t="s">
        <v>1</v>
      </c>
      <c r="L360" s="296"/>
      <c r="M360" s="297" t="s">
        <v>1</v>
      </c>
      <c r="N360" s="298" t="s">
        <v>41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3122</v>
      </c>
      <c r="AT360" s="238" t="s">
        <v>547</v>
      </c>
      <c r="AU360" s="238" t="s">
        <v>85</v>
      </c>
      <c r="AY360" s="18" t="s">
        <v>176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83</v>
      </c>
      <c r="BK360" s="239">
        <f>ROUND(I360*H360,2)</f>
        <v>0</v>
      </c>
      <c r="BL360" s="18" t="s">
        <v>3122</v>
      </c>
      <c r="BM360" s="238" t="s">
        <v>4416</v>
      </c>
    </row>
    <row r="361" s="14" customFormat="1">
      <c r="A361" s="14"/>
      <c r="B361" s="251"/>
      <c r="C361" s="252"/>
      <c r="D361" s="242" t="s">
        <v>185</v>
      </c>
      <c r="E361" s="253" t="s">
        <v>1</v>
      </c>
      <c r="F361" s="254" t="s">
        <v>518</v>
      </c>
      <c r="G361" s="252"/>
      <c r="H361" s="255">
        <v>30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185</v>
      </c>
      <c r="AU361" s="261" t="s">
        <v>85</v>
      </c>
      <c r="AV361" s="14" t="s">
        <v>85</v>
      </c>
      <c r="AW361" s="14" t="s">
        <v>34</v>
      </c>
      <c r="AX361" s="14" t="s">
        <v>83</v>
      </c>
      <c r="AY361" s="261" t="s">
        <v>176</v>
      </c>
    </row>
    <row r="362" s="2" customFormat="1" ht="24.15" customHeight="1">
      <c r="A362" s="39"/>
      <c r="B362" s="40"/>
      <c r="C362" s="227" t="s">
        <v>898</v>
      </c>
      <c r="D362" s="227" t="s">
        <v>179</v>
      </c>
      <c r="E362" s="228" t="s">
        <v>4184</v>
      </c>
      <c r="F362" s="229" t="s">
        <v>4185</v>
      </c>
      <c r="G362" s="230" t="s">
        <v>252</v>
      </c>
      <c r="H362" s="231">
        <v>30</v>
      </c>
      <c r="I362" s="232"/>
      <c r="J362" s="233">
        <f>ROUND(I362*H362,2)</f>
        <v>0</v>
      </c>
      <c r="K362" s="229" t="s">
        <v>225</v>
      </c>
      <c r="L362" s="45"/>
      <c r="M362" s="234" t="s">
        <v>1</v>
      </c>
      <c r="N362" s="235" t="s">
        <v>41</v>
      </c>
      <c r="O362" s="92"/>
      <c r="P362" s="236">
        <f>O362*H362</f>
        <v>0</v>
      </c>
      <c r="Q362" s="236">
        <v>0</v>
      </c>
      <c r="R362" s="236">
        <f>Q362*H362</f>
        <v>0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3122</v>
      </c>
      <c r="AT362" s="238" t="s">
        <v>179</v>
      </c>
      <c r="AU362" s="238" t="s">
        <v>85</v>
      </c>
      <c r="AY362" s="18" t="s">
        <v>176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83</v>
      </c>
      <c r="BK362" s="239">
        <f>ROUND(I362*H362,2)</f>
        <v>0</v>
      </c>
      <c r="BL362" s="18" t="s">
        <v>3122</v>
      </c>
      <c r="BM362" s="238" t="s">
        <v>4417</v>
      </c>
    </row>
    <row r="363" s="2" customFormat="1">
      <c r="A363" s="39"/>
      <c r="B363" s="40"/>
      <c r="C363" s="41"/>
      <c r="D363" s="262" t="s">
        <v>194</v>
      </c>
      <c r="E363" s="41"/>
      <c r="F363" s="263" t="s">
        <v>4187</v>
      </c>
      <c r="G363" s="41"/>
      <c r="H363" s="41"/>
      <c r="I363" s="264"/>
      <c r="J363" s="41"/>
      <c r="K363" s="41"/>
      <c r="L363" s="45"/>
      <c r="M363" s="265"/>
      <c r="N363" s="266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194</v>
      </c>
      <c r="AU363" s="18" t="s">
        <v>85</v>
      </c>
    </row>
    <row r="364" s="14" customFormat="1">
      <c r="A364" s="14"/>
      <c r="B364" s="251"/>
      <c r="C364" s="252"/>
      <c r="D364" s="242" t="s">
        <v>185</v>
      </c>
      <c r="E364" s="253" t="s">
        <v>1</v>
      </c>
      <c r="F364" s="254" t="s">
        <v>518</v>
      </c>
      <c r="G364" s="252"/>
      <c r="H364" s="255">
        <v>30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1" t="s">
        <v>185</v>
      </c>
      <c r="AU364" s="261" t="s">
        <v>85</v>
      </c>
      <c r="AV364" s="14" t="s">
        <v>85</v>
      </c>
      <c r="AW364" s="14" t="s">
        <v>34</v>
      </c>
      <c r="AX364" s="14" t="s">
        <v>83</v>
      </c>
      <c r="AY364" s="261" t="s">
        <v>176</v>
      </c>
    </row>
    <row r="365" s="2" customFormat="1" ht="24.15" customHeight="1">
      <c r="A365" s="39"/>
      <c r="B365" s="40"/>
      <c r="C365" s="289" t="s">
        <v>903</v>
      </c>
      <c r="D365" s="289" t="s">
        <v>547</v>
      </c>
      <c r="E365" s="290" t="s">
        <v>4216</v>
      </c>
      <c r="F365" s="291" t="s">
        <v>4217</v>
      </c>
      <c r="G365" s="292" t="s">
        <v>252</v>
      </c>
      <c r="H365" s="293">
        <v>250</v>
      </c>
      <c r="I365" s="294"/>
      <c r="J365" s="295">
        <f>ROUND(I365*H365,2)</f>
        <v>0</v>
      </c>
      <c r="K365" s="291" t="s">
        <v>1</v>
      </c>
      <c r="L365" s="296"/>
      <c r="M365" s="297" t="s">
        <v>1</v>
      </c>
      <c r="N365" s="298" t="s">
        <v>41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3122</v>
      </c>
      <c r="AT365" s="238" t="s">
        <v>547</v>
      </c>
      <c r="AU365" s="238" t="s">
        <v>85</v>
      </c>
      <c r="AY365" s="18" t="s">
        <v>176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83</v>
      </c>
      <c r="BK365" s="239">
        <f>ROUND(I365*H365,2)</f>
        <v>0</v>
      </c>
      <c r="BL365" s="18" t="s">
        <v>3122</v>
      </c>
      <c r="BM365" s="238" t="s">
        <v>4418</v>
      </c>
    </row>
    <row r="366" s="14" customFormat="1">
      <c r="A366" s="14"/>
      <c r="B366" s="251"/>
      <c r="C366" s="252"/>
      <c r="D366" s="242" t="s">
        <v>185</v>
      </c>
      <c r="E366" s="253" t="s">
        <v>1</v>
      </c>
      <c r="F366" s="254" t="s">
        <v>1777</v>
      </c>
      <c r="G366" s="252"/>
      <c r="H366" s="255">
        <v>250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1" t="s">
        <v>185</v>
      </c>
      <c r="AU366" s="261" t="s">
        <v>85</v>
      </c>
      <c r="AV366" s="14" t="s">
        <v>85</v>
      </c>
      <c r="AW366" s="14" t="s">
        <v>34</v>
      </c>
      <c r="AX366" s="14" t="s">
        <v>83</v>
      </c>
      <c r="AY366" s="261" t="s">
        <v>176</v>
      </c>
    </row>
    <row r="367" s="2" customFormat="1" ht="21.75" customHeight="1">
      <c r="A367" s="39"/>
      <c r="B367" s="40"/>
      <c r="C367" s="227" t="s">
        <v>908</v>
      </c>
      <c r="D367" s="227" t="s">
        <v>179</v>
      </c>
      <c r="E367" s="228" t="s">
        <v>4419</v>
      </c>
      <c r="F367" s="229" t="s">
        <v>4420</v>
      </c>
      <c r="G367" s="230" t="s">
        <v>252</v>
      </c>
      <c r="H367" s="231">
        <v>250</v>
      </c>
      <c r="I367" s="232"/>
      <c r="J367" s="233">
        <f>ROUND(I367*H367,2)</f>
        <v>0</v>
      </c>
      <c r="K367" s="229" t="s">
        <v>225</v>
      </c>
      <c r="L367" s="45"/>
      <c r="M367" s="234" t="s">
        <v>1</v>
      </c>
      <c r="N367" s="235" t="s">
        <v>41</v>
      </c>
      <c r="O367" s="92"/>
      <c r="P367" s="236">
        <f>O367*H367</f>
        <v>0</v>
      </c>
      <c r="Q367" s="236">
        <v>0</v>
      </c>
      <c r="R367" s="236">
        <f>Q367*H367</f>
        <v>0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3122</v>
      </c>
      <c r="AT367" s="238" t="s">
        <v>179</v>
      </c>
      <c r="AU367" s="238" t="s">
        <v>85</v>
      </c>
      <c r="AY367" s="18" t="s">
        <v>176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83</v>
      </c>
      <c r="BK367" s="239">
        <f>ROUND(I367*H367,2)</f>
        <v>0</v>
      </c>
      <c r="BL367" s="18" t="s">
        <v>3122</v>
      </c>
      <c r="BM367" s="238" t="s">
        <v>4421</v>
      </c>
    </row>
    <row r="368" s="2" customFormat="1">
      <c r="A368" s="39"/>
      <c r="B368" s="40"/>
      <c r="C368" s="41"/>
      <c r="D368" s="262" t="s">
        <v>194</v>
      </c>
      <c r="E368" s="41"/>
      <c r="F368" s="263" t="s">
        <v>4422</v>
      </c>
      <c r="G368" s="41"/>
      <c r="H368" s="41"/>
      <c r="I368" s="264"/>
      <c r="J368" s="41"/>
      <c r="K368" s="41"/>
      <c r="L368" s="45"/>
      <c r="M368" s="265"/>
      <c r="N368" s="266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194</v>
      </c>
      <c r="AU368" s="18" t="s">
        <v>85</v>
      </c>
    </row>
    <row r="369" s="14" customFormat="1">
      <c r="A369" s="14"/>
      <c r="B369" s="251"/>
      <c r="C369" s="252"/>
      <c r="D369" s="242" t="s">
        <v>185</v>
      </c>
      <c r="E369" s="253" t="s">
        <v>1</v>
      </c>
      <c r="F369" s="254" t="s">
        <v>1777</v>
      </c>
      <c r="G369" s="252"/>
      <c r="H369" s="255">
        <v>250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185</v>
      </c>
      <c r="AU369" s="261" t="s">
        <v>85</v>
      </c>
      <c r="AV369" s="14" t="s">
        <v>85</v>
      </c>
      <c r="AW369" s="14" t="s">
        <v>34</v>
      </c>
      <c r="AX369" s="14" t="s">
        <v>83</v>
      </c>
      <c r="AY369" s="261" t="s">
        <v>176</v>
      </c>
    </row>
    <row r="370" s="2" customFormat="1" ht="16.5" customHeight="1">
      <c r="A370" s="39"/>
      <c r="B370" s="40"/>
      <c r="C370" s="227" t="s">
        <v>913</v>
      </c>
      <c r="D370" s="227" t="s">
        <v>179</v>
      </c>
      <c r="E370" s="228" t="s">
        <v>4423</v>
      </c>
      <c r="F370" s="229" t="s">
        <v>4424</v>
      </c>
      <c r="G370" s="230" t="s">
        <v>182</v>
      </c>
      <c r="H370" s="231">
        <v>1</v>
      </c>
      <c r="I370" s="232"/>
      <c r="J370" s="233">
        <f>ROUND(I370*H370,2)</f>
        <v>0</v>
      </c>
      <c r="K370" s="229" t="s">
        <v>225</v>
      </c>
      <c r="L370" s="45"/>
      <c r="M370" s="234" t="s">
        <v>1</v>
      </c>
      <c r="N370" s="235" t="s">
        <v>41</v>
      </c>
      <c r="O370" s="92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3122</v>
      </c>
      <c r="AT370" s="238" t="s">
        <v>179</v>
      </c>
      <c r="AU370" s="238" t="s">
        <v>85</v>
      </c>
      <c r="AY370" s="18" t="s">
        <v>176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83</v>
      </c>
      <c r="BK370" s="239">
        <f>ROUND(I370*H370,2)</f>
        <v>0</v>
      </c>
      <c r="BL370" s="18" t="s">
        <v>3122</v>
      </c>
      <c r="BM370" s="238" t="s">
        <v>4425</v>
      </c>
    </row>
    <row r="371" s="2" customFormat="1">
      <c r="A371" s="39"/>
      <c r="B371" s="40"/>
      <c r="C371" s="41"/>
      <c r="D371" s="262" t="s">
        <v>194</v>
      </c>
      <c r="E371" s="41"/>
      <c r="F371" s="263" t="s">
        <v>4426</v>
      </c>
      <c r="G371" s="41"/>
      <c r="H371" s="41"/>
      <c r="I371" s="264"/>
      <c r="J371" s="41"/>
      <c r="K371" s="41"/>
      <c r="L371" s="45"/>
      <c r="M371" s="265"/>
      <c r="N371" s="26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194</v>
      </c>
      <c r="AU371" s="18" t="s">
        <v>85</v>
      </c>
    </row>
    <row r="372" s="14" customFormat="1">
      <c r="A372" s="14"/>
      <c r="B372" s="251"/>
      <c r="C372" s="252"/>
      <c r="D372" s="242" t="s">
        <v>185</v>
      </c>
      <c r="E372" s="253" t="s">
        <v>1</v>
      </c>
      <c r="F372" s="254" t="s">
        <v>83</v>
      </c>
      <c r="G372" s="252"/>
      <c r="H372" s="255">
        <v>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185</v>
      </c>
      <c r="AU372" s="261" t="s">
        <v>85</v>
      </c>
      <c r="AV372" s="14" t="s">
        <v>85</v>
      </c>
      <c r="AW372" s="14" t="s">
        <v>34</v>
      </c>
      <c r="AX372" s="14" t="s">
        <v>83</v>
      </c>
      <c r="AY372" s="261" t="s">
        <v>176</v>
      </c>
    </row>
    <row r="373" s="2" customFormat="1" ht="16.5" customHeight="1">
      <c r="A373" s="39"/>
      <c r="B373" s="40"/>
      <c r="C373" s="227" t="s">
        <v>918</v>
      </c>
      <c r="D373" s="227" t="s">
        <v>179</v>
      </c>
      <c r="E373" s="228" t="s">
        <v>4427</v>
      </c>
      <c r="F373" s="229" t="s">
        <v>4428</v>
      </c>
      <c r="G373" s="230" t="s">
        <v>1528</v>
      </c>
      <c r="H373" s="231">
        <v>1</v>
      </c>
      <c r="I373" s="232"/>
      <c r="J373" s="233">
        <f>ROUND(I373*H373,2)</f>
        <v>0</v>
      </c>
      <c r="K373" s="229" t="s">
        <v>1</v>
      </c>
      <c r="L373" s="45"/>
      <c r="M373" s="234" t="s">
        <v>1</v>
      </c>
      <c r="N373" s="235" t="s">
        <v>41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3122</v>
      </c>
      <c r="AT373" s="238" t="s">
        <v>179</v>
      </c>
      <c r="AU373" s="238" t="s">
        <v>85</v>
      </c>
      <c r="AY373" s="18" t="s">
        <v>176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83</v>
      </c>
      <c r="BK373" s="239">
        <f>ROUND(I373*H373,2)</f>
        <v>0</v>
      </c>
      <c r="BL373" s="18" t="s">
        <v>3122</v>
      </c>
      <c r="BM373" s="238" t="s">
        <v>4429</v>
      </c>
    </row>
    <row r="374" s="14" customFormat="1">
      <c r="A374" s="14"/>
      <c r="B374" s="251"/>
      <c r="C374" s="252"/>
      <c r="D374" s="242" t="s">
        <v>185</v>
      </c>
      <c r="E374" s="253" t="s">
        <v>1</v>
      </c>
      <c r="F374" s="254" t="s">
        <v>83</v>
      </c>
      <c r="G374" s="252"/>
      <c r="H374" s="255">
        <v>1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185</v>
      </c>
      <c r="AU374" s="261" t="s">
        <v>85</v>
      </c>
      <c r="AV374" s="14" t="s">
        <v>85</v>
      </c>
      <c r="AW374" s="14" t="s">
        <v>34</v>
      </c>
      <c r="AX374" s="14" t="s">
        <v>83</v>
      </c>
      <c r="AY374" s="261" t="s">
        <v>176</v>
      </c>
    </row>
    <row r="375" s="12" customFormat="1" ht="22.8" customHeight="1">
      <c r="A375" s="12"/>
      <c r="B375" s="211"/>
      <c r="C375" s="212"/>
      <c r="D375" s="213" t="s">
        <v>75</v>
      </c>
      <c r="E375" s="225" t="s">
        <v>4430</v>
      </c>
      <c r="F375" s="225" t="s">
        <v>4431</v>
      </c>
      <c r="G375" s="212"/>
      <c r="H375" s="212"/>
      <c r="I375" s="215"/>
      <c r="J375" s="226">
        <f>BK375</f>
        <v>0</v>
      </c>
      <c r="K375" s="212"/>
      <c r="L375" s="217"/>
      <c r="M375" s="218"/>
      <c r="N375" s="219"/>
      <c r="O375" s="219"/>
      <c r="P375" s="220">
        <f>SUM(P376:P406)</f>
        <v>0</v>
      </c>
      <c r="Q375" s="219"/>
      <c r="R375" s="220">
        <f>SUM(R376:R406)</f>
        <v>0</v>
      </c>
      <c r="S375" s="219"/>
      <c r="T375" s="221">
        <f>SUM(T376:T406)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2" t="s">
        <v>83</v>
      </c>
      <c r="AT375" s="223" t="s">
        <v>75</v>
      </c>
      <c r="AU375" s="223" t="s">
        <v>83</v>
      </c>
      <c r="AY375" s="222" t="s">
        <v>176</v>
      </c>
      <c r="BK375" s="224">
        <f>SUM(BK376:BK406)</f>
        <v>0</v>
      </c>
    </row>
    <row r="376" s="2" customFormat="1" ht="16.5" customHeight="1">
      <c r="A376" s="39"/>
      <c r="B376" s="40"/>
      <c r="C376" s="289" t="s">
        <v>923</v>
      </c>
      <c r="D376" s="289" t="s">
        <v>547</v>
      </c>
      <c r="E376" s="290" t="s">
        <v>4432</v>
      </c>
      <c r="F376" s="291" t="s">
        <v>4189</v>
      </c>
      <c r="G376" s="292" t="s">
        <v>1528</v>
      </c>
      <c r="H376" s="293">
        <v>1</v>
      </c>
      <c r="I376" s="294"/>
      <c r="J376" s="295">
        <f>ROUND(I376*H376,2)</f>
        <v>0</v>
      </c>
      <c r="K376" s="291" t="s">
        <v>1</v>
      </c>
      <c r="L376" s="296"/>
      <c r="M376" s="297" t="s">
        <v>1</v>
      </c>
      <c r="N376" s="298" t="s">
        <v>41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3122</v>
      </c>
      <c r="AT376" s="238" t="s">
        <v>547</v>
      </c>
      <c r="AU376" s="238" t="s">
        <v>85</v>
      </c>
      <c r="AY376" s="18" t="s">
        <v>176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83</v>
      </c>
      <c r="BK376" s="239">
        <f>ROUND(I376*H376,2)</f>
        <v>0</v>
      </c>
      <c r="BL376" s="18" t="s">
        <v>3122</v>
      </c>
      <c r="BM376" s="238" t="s">
        <v>4433</v>
      </c>
    </row>
    <row r="377" s="14" customFormat="1">
      <c r="A377" s="14"/>
      <c r="B377" s="251"/>
      <c r="C377" s="252"/>
      <c r="D377" s="242" t="s">
        <v>185</v>
      </c>
      <c r="E377" s="253" t="s">
        <v>1</v>
      </c>
      <c r="F377" s="254" t="s">
        <v>83</v>
      </c>
      <c r="G377" s="252"/>
      <c r="H377" s="255">
        <v>1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185</v>
      </c>
      <c r="AU377" s="261" t="s">
        <v>85</v>
      </c>
      <c r="AV377" s="14" t="s">
        <v>85</v>
      </c>
      <c r="AW377" s="14" t="s">
        <v>34</v>
      </c>
      <c r="AX377" s="14" t="s">
        <v>83</v>
      </c>
      <c r="AY377" s="261" t="s">
        <v>176</v>
      </c>
    </row>
    <row r="378" s="2" customFormat="1" ht="24.15" customHeight="1">
      <c r="A378" s="39"/>
      <c r="B378" s="40"/>
      <c r="C378" s="227" t="s">
        <v>928</v>
      </c>
      <c r="D378" s="227" t="s">
        <v>179</v>
      </c>
      <c r="E378" s="228" t="s">
        <v>4197</v>
      </c>
      <c r="F378" s="229" t="s">
        <v>4198</v>
      </c>
      <c r="G378" s="230" t="s">
        <v>182</v>
      </c>
      <c r="H378" s="231">
        <v>1</v>
      </c>
      <c r="I378" s="232"/>
      <c r="J378" s="233">
        <f>ROUND(I378*H378,2)</f>
        <v>0</v>
      </c>
      <c r="K378" s="229" t="s">
        <v>225</v>
      </c>
      <c r="L378" s="45"/>
      <c r="M378" s="234" t="s">
        <v>1</v>
      </c>
      <c r="N378" s="235" t="s">
        <v>41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3122</v>
      </c>
      <c r="AT378" s="238" t="s">
        <v>179</v>
      </c>
      <c r="AU378" s="238" t="s">
        <v>85</v>
      </c>
      <c r="AY378" s="18" t="s">
        <v>176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83</v>
      </c>
      <c r="BK378" s="239">
        <f>ROUND(I378*H378,2)</f>
        <v>0</v>
      </c>
      <c r="BL378" s="18" t="s">
        <v>3122</v>
      </c>
      <c r="BM378" s="238" t="s">
        <v>4434</v>
      </c>
    </row>
    <row r="379" s="2" customFormat="1">
      <c r="A379" s="39"/>
      <c r="B379" s="40"/>
      <c r="C379" s="41"/>
      <c r="D379" s="262" t="s">
        <v>194</v>
      </c>
      <c r="E379" s="41"/>
      <c r="F379" s="263" t="s">
        <v>4200</v>
      </c>
      <c r="G379" s="41"/>
      <c r="H379" s="41"/>
      <c r="I379" s="264"/>
      <c r="J379" s="41"/>
      <c r="K379" s="41"/>
      <c r="L379" s="45"/>
      <c r="M379" s="265"/>
      <c r="N379" s="26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194</v>
      </c>
      <c r="AU379" s="18" t="s">
        <v>85</v>
      </c>
    </row>
    <row r="380" s="14" customFormat="1">
      <c r="A380" s="14"/>
      <c r="B380" s="251"/>
      <c r="C380" s="252"/>
      <c r="D380" s="242" t="s">
        <v>185</v>
      </c>
      <c r="E380" s="253" t="s">
        <v>1</v>
      </c>
      <c r="F380" s="254" t="s">
        <v>83</v>
      </c>
      <c r="G380" s="252"/>
      <c r="H380" s="255">
        <v>1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185</v>
      </c>
      <c r="AU380" s="261" t="s">
        <v>85</v>
      </c>
      <c r="AV380" s="14" t="s">
        <v>85</v>
      </c>
      <c r="AW380" s="14" t="s">
        <v>34</v>
      </c>
      <c r="AX380" s="14" t="s">
        <v>83</v>
      </c>
      <c r="AY380" s="261" t="s">
        <v>176</v>
      </c>
    </row>
    <row r="381" s="2" customFormat="1" ht="24.15" customHeight="1">
      <c r="A381" s="39"/>
      <c r="B381" s="40"/>
      <c r="C381" s="289" t="s">
        <v>562</v>
      </c>
      <c r="D381" s="289" t="s">
        <v>547</v>
      </c>
      <c r="E381" s="290" t="s">
        <v>4435</v>
      </c>
      <c r="F381" s="291" t="s">
        <v>4436</v>
      </c>
      <c r="G381" s="292" t="s">
        <v>252</v>
      </c>
      <c r="H381" s="293">
        <v>6</v>
      </c>
      <c r="I381" s="294"/>
      <c r="J381" s="295">
        <f>ROUND(I381*H381,2)</f>
        <v>0</v>
      </c>
      <c r="K381" s="291" t="s">
        <v>1</v>
      </c>
      <c r="L381" s="296"/>
      <c r="M381" s="297" t="s">
        <v>1</v>
      </c>
      <c r="N381" s="298" t="s">
        <v>41</v>
      </c>
      <c r="O381" s="92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3122</v>
      </c>
      <c r="AT381" s="238" t="s">
        <v>547</v>
      </c>
      <c r="AU381" s="238" t="s">
        <v>85</v>
      </c>
      <c r="AY381" s="18" t="s">
        <v>176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83</v>
      </c>
      <c r="BK381" s="239">
        <f>ROUND(I381*H381,2)</f>
        <v>0</v>
      </c>
      <c r="BL381" s="18" t="s">
        <v>3122</v>
      </c>
      <c r="BM381" s="238" t="s">
        <v>4437</v>
      </c>
    </row>
    <row r="382" s="14" customFormat="1">
      <c r="A382" s="14"/>
      <c r="B382" s="251"/>
      <c r="C382" s="252"/>
      <c r="D382" s="242" t="s">
        <v>185</v>
      </c>
      <c r="E382" s="253" t="s">
        <v>1</v>
      </c>
      <c r="F382" s="254" t="s">
        <v>222</v>
      </c>
      <c r="G382" s="252"/>
      <c r="H382" s="255">
        <v>6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1" t="s">
        <v>185</v>
      </c>
      <c r="AU382" s="261" t="s">
        <v>85</v>
      </c>
      <c r="AV382" s="14" t="s">
        <v>85</v>
      </c>
      <c r="AW382" s="14" t="s">
        <v>34</v>
      </c>
      <c r="AX382" s="14" t="s">
        <v>83</v>
      </c>
      <c r="AY382" s="261" t="s">
        <v>176</v>
      </c>
    </row>
    <row r="383" s="2" customFormat="1" ht="24.15" customHeight="1">
      <c r="A383" s="39"/>
      <c r="B383" s="40"/>
      <c r="C383" s="227" t="s">
        <v>937</v>
      </c>
      <c r="D383" s="227" t="s">
        <v>179</v>
      </c>
      <c r="E383" s="228" t="s">
        <v>4184</v>
      </c>
      <c r="F383" s="229" t="s">
        <v>4185</v>
      </c>
      <c r="G383" s="230" t="s">
        <v>252</v>
      </c>
      <c r="H383" s="231">
        <v>6</v>
      </c>
      <c r="I383" s="232"/>
      <c r="J383" s="233">
        <f>ROUND(I383*H383,2)</f>
        <v>0</v>
      </c>
      <c r="K383" s="229" t="s">
        <v>225</v>
      </c>
      <c r="L383" s="45"/>
      <c r="M383" s="234" t="s">
        <v>1</v>
      </c>
      <c r="N383" s="235" t="s">
        <v>41</v>
      </c>
      <c r="O383" s="92"/>
      <c r="P383" s="236">
        <f>O383*H383</f>
        <v>0</v>
      </c>
      <c r="Q383" s="236">
        <v>0</v>
      </c>
      <c r="R383" s="236">
        <f>Q383*H383</f>
        <v>0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3122</v>
      </c>
      <c r="AT383" s="238" t="s">
        <v>179</v>
      </c>
      <c r="AU383" s="238" t="s">
        <v>85</v>
      </c>
      <c r="AY383" s="18" t="s">
        <v>176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83</v>
      </c>
      <c r="BK383" s="239">
        <f>ROUND(I383*H383,2)</f>
        <v>0</v>
      </c>
      <c r="BL383" s="18" t="s">
        <v>3122</v>
      </c>
      <c r="BM383" s="238" t="s">
        <v>4438</v>
      </c>
    </row>
    <row r="384" s="2" customFormat="1">
      <c r="A384" s="39"/>
      <c r="B384" s="40"/>
      <c r="C384" s="41"/>
      <c r="D384" s="262" t="s">
        <v>194</v>
      </c>
      <c r="E384" s="41"/>
      <c r="F384" s="263" t="s">
        <v>4187</v>
      </c>
      <c r="G384" s="41"/>
      <c r="H384" s="41"/>
      <c r="I384" s="264"/>
      <c r="J384" s="41"/>
      <c r="K384" s="41"/>
      <c r="L384" s="45"/>
      <c r="M384" s="265"/>
      <c r="N384" s="266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194</v>
      </c>
      <c r="AU384" s="18" t="s">
        <v>85</v>
      </c>
    </row>
    <row r="385" s="14" customFormat="1">
      <c r="A385" s="14"/>
      <c r="B385" s="251"/>
      <c r="C385" s="252"/>
      <c r="D385" s="242" t="s">
        <v>185</v>
      </c>
      <c r="E385" s="253" t="s">
        <v>1</v>
      </c>
      <c r="F385" s="254" t="s">
        <v>222</v>
      </c>
      <c r="G385" s="252"/>
      <c r="H385" s="255">
        <v>6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1" t="s">
        <v>185</v>
      </c>
      <c r="AU385" s="261" t="s">
        <v>85</v>
      </c>
      <c r="AV385" s="14" t="s">
        <v>85</v>
      </c>
      <c r="AW385" s="14" t="s">
        <v>34</v>
      </c>
      <c r="AX385" s="14" t="s">
        <v>83</v>
      </c>
      <c r="AY385" s="261" t="s">
        <v>176</v>
      </c>
    </row>
    <row r="386" s="2" customFormat="1" ht="24.15" customHeight="1">
      <c r="A386" s="39"/>
      <c r="B386" s="40"/>
      <c r="C386" s="289" t="s">
        <v>942</v>
      </c>
      <c r="D386" s="289" t="s">
        <v>547</v>
      </c>
      <c r="E386" s="290" t="s">
        <v>4439</v>
      </c>
      <c r="F386" s="291" t="s">
        <v>4440</v>
      </c>
      <c r="G386" s="292" t="s">
        <v>252</v>
      </c>
      <c r="H386" s="293">
        <v>70</v>
      </c>
      <c r="I386" s="294"/>
      <c r="J386" s="295">
        <f>ROUND(I386*H386,2)</f>
        <v>0</v>
      </c>
      <c r="K386" s="291" t="s">
        <v>1</v>
      </c>
      <c r="L386" s="296"/>
      <c r="M386" s="297" t="s">
        <v>1</v>
      </c>
      <c r="N386" s="298" t="s">
        <v>41</v>
      </c>
      <c r="O386" s="92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3122</v>
      </c>
      <c r="AT386" s="238" t="s">
        <v>547</v>
      </c>
      <c r="AU386" s="238" t="s">
        <v>85</v>
      </c>
      <c r="AY386" s="18" t="s">
        <v>176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83</v>
      </c>
      <c r="BK386" s="239">
        <f>ROUND(I386*H386,2)</f>
        <v>0</v>
      </c>
      <c r="BL386" s="18" t="s">
        <v>3122</v>
      </c>
      <c r="BM386" s="238" t="s">
        <v>4441</v>
      </c>
    </row>
    <row r="387" s="14" customFormat="1">
      <c r="A387" s="14"/>
      <c r="B387" s="251"/>
      <c r="C387" s="252"/>
      <c r="D387" s="242" t="s">
        <v>185</v>
      </c>
      <c r="E387" s="253" t="s">
        <v>1</v>
      </c>
      <c r="F387" s="254" t="s">
        <v>802</v>
      </c>
      <c r="G387" s="252"/>
      <c r="H387" s="255">
        <v>70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1" t="s">
        <v>185</v>
      </c>
      <c r="AU387" s="261" t="s">
        <v>85</v>
      </c>
      <c r="AV387" s="14" t="s">
        <v>85</v>
      </c>
      <c r="AW387" s="14" t="s">
        <v>34</v>
      </c>
      <c r="AX387" s="14" t="s">
        <v>83</v>
      </c>
      <c r="AY387" s="261" t="s">
        <v>176</v>
      </c>
    </row>
    <row r="388" s="2" customFormat="1" ht="21.75" customHeight="1">
      <c r="A388" s="39"/>
      <c r="B388" s="40"/>
      <c r="C388" s="227" t="s">
        <v>949</v>
      </c>
      <c r="D388" s="227" t="s">
        <v>179</v>
      </c>
      <c r="E388" s="228" t="s">
        <v>4419</v>
      </c>
      <c r="F388" s="229" t="s">
        <v>4420</v>
      </c>
      <c r="G388" s="230" t="s">
        <v>252</v>
      </c>
      <c r="H388" s="231">
        <v>70</v>
      </c>
      <c r="I388" s="232"/>
      <c r="J388" s="233">
        <f>ROUND(I388*H388,2)</f>
        <v>0</v>
      </c>
      <c r="K388" s="229" t="s">
        <v>225</v>
      </c>
      <c r="L388" s="45"/>
      <c r="M388" s="234" t="s">
        <v>1</v>
      </c>
      <c r="N388" s="235" t="s">
        <v>41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3122</v>
      </c>
      <c r="AT388" s="238" t="s">
        <v>179</v>
      </c>
      <c r="AU388" s="238" t="s">
        <v>85</v>
      </c>
      <c r="AY388" s="18" t="s">
        <v>176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83</v>
      </c>
      <c r="BK388" s="239">
        <f>ROUND(I388*H388,2)</f>
        <v>0</v>
      </c>
      <c r="BL388" s="18" t="s">
        <v>3122</v>
      </c>
      <c r="BM388" s="238" t="s">
        <v>4442</v>
      </c>
    </row>
    <row r="389" s="2" customFormat="1">
      <c r="A389" s="39"/>
      <c r="B389" s="40"/>
      <c r="C389" s="41"/>
      <c r="D389" s="262" t="s">
        <v>194</v>
      </c>
      <c r="E389" s="41"/>
      <c r="F389" s="263" t="s">
        <v>4422</v>
      </c>
      <c r="G389" s="41"/>
      <c r="H389" s="41"/>
      <c r="I389" s="264"/>
      <c r="J389" s="41"/>
      <c r="K389" s="41"/>
      <c r="L389" s="45"/>
      <c r="M389" s="265"/>
      <c r="N389" s="26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194</v>
      </c>
      <c r="AU389" s="18" t="s">
        <v>85</v>
      </c>
    </row>
    <row r="390" s="14" customFormat="1">
      <c r="A390" s="14"/>
      <c r="B390" s="251"/>
      <c r="C390" s="252"/>
      <c r="D390" s="242" t="s">
        <v>185</v>
      </c>
      <c r="E390" s="253" t="s">
        <v>1</v>
      </c>
      <c r="F390" s="254" t="s">
        <v>802</v>
      </c>
      <c r="G390" s="252"/>
      <c r="H390" s="255">
        <v>70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1" t="s">
        <v>185</v>
      </c>
      <c r="AU390" s="261" t="s">
        <v>85</v>
      </c>
      <c r="AV390" s="14" t="s">
        <v>85</v>
      </c>
      <c r="AW390" s="14" t="s">
        <v>34</v>
      </c>
      <c r="AX390" s="14" t="s">
        <v>83</v>
      </c>
      <c r="AY390" s="261" t="s">
        <v>176</v>
      </c>
    </row>
    <row r="391" s="2" customFormat="1" ht="21.75" customHeight="1">
      <c r="A391" s="39"/>
      <c r="B391" s="40"/>
      <c r="C391" s="289" t="s">
        <v>957</v>
      </c>
      <c r="D391" s="289" t="s">
        <v>547</v>
      </c>
      <c r="E391" s="290" t="s">
        <v>4443</v>
      </c>
      <c r="F391" s="291" t="s">
        <v>4444</v>
      </c>
      <c r="G391" s="292" t="s">
        <v>1528</v>
      </c>
      <c r="H391" s="293">
        <v>1</v>
      </c>
      <c r="I391" s="294"/>
      <c r="J391" s="295">
        <f>ROUND(I391*H391,2)</f>
        <v>0</v>
      </c>
      <c r="K391" s="291" t="s">
        <v>1</v>
      </c>
      <c r="L391" s="296"/>
      <c r="M391" s="297" t="s">
        <v>1</v>
      </c>
      <c r="N391" s="298" t="s">
        <v>41</v>
      </c>
      <c r="O391" s="92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3122</v>
      </c>
      <c r="AT391" s="238" t="s">
        <v>547</v>
      </c>
      <c r="AU391" s="238" t="s">
        <v>85</v>
      </c>
      <c r="AY391" s="18" t="s">
        <v>176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83</v>
      </c>
      <c r="BK391" s="239">
        <f>ROUND(I391*H391,2)</f>
        <v>0</v>
      </c>
      <c r="BL391" s="18" t="s">
        <v>3122</v>
      </c>
      <c r="BM391" s="238" t="s">
        <v>4445</v>
      </c>
    </row>
    <row r="392" s="14" customFormat="1">
      <c r="A392" s="14"/>
      <c r="B392" s="251"/>
      <c r="C392" s="252"/>
      <c r="D392" s="242" t="s">
        <v>185</v>
      </c>
      <c r="E392" s="253" t="s">
        <v>1</v>
      </c>
      <c r="F392" s="254" t="s">
        <v>83</v>
      </c>
      <c r="G392" s="252"/>
      <c r="H392" s="255">
        <v>1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185</v>
      </c>
      <c r="AU392" s="261" t="s">
        <v>85</v>
      </c>
      <c r="AV392" s="14" t="s">
        <v>85</v>
      </c>
      <c r="AW392" s="14" t="s">
        <v>34</v>
      </c>
      <c r="AX392" s="14" t="s">
        <v>83</v>
      </c>
      <c r="AY392" s="261" t="s">
        <v>176</v>
      </c>
    </row>
    <row r="393" s="2" customFormat="1" ht="16.5" customHeight="1">
      <c r="A393" s="39"/>
      <c r="B393" s="40"/>
      <c r="C393" s="227" t="s">
        <v>963</v>
      </c>
      <c r="D393" s="227" t="s">
        <v>179</v>
      </c>
      <c r="E393" s="228" t="s">
        <v>4446</v>
      </c>
      <c r="F393" s="229" t="s">
        <v>4447</v>
      </c>
      <c r="G393" s="230" t="s">
        <v>182</v>
      </c>
      <c r="H393" s="231">
        <v>1</v>
      </c>
      <c r="I393" s="232"/>
      <c r="J393" s="233">
        <f>ROUND(I393*H393,2)</f>
        <v>0</v>
      </c>
      <c r="K393" s="229" t="s">
        <v>225</v>
      </c>
      <c r="L393" s="45"/>
      <c r="M393" s="234" t="s">
        <v>1</v>
      </c>
      <c r="N393" s="235" t="s">
        <v>41</v>
      </c>
      <c r="O393" s="92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3122</v>
      </c>
      <c r="AT393" s="238" t="s">
        <v>179</v>
      </c>
      <c r="AU393" s="238" t="s">
        <v>85</v>
      </c>
      <c r="AY393" s="18" t="s">
        <v>176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83</v>
      </c>
      <c r="BK393" s="239">
        <f>ROUND(I393*H393,2)</f>
        <v>0</v>
      </c>
      <c r="BL393" s="18" t="s">
        <v>3122</v>
      </c>
      <c r="BM393" s="238" t="s">
        <v>4448</v>
      </c>
    </row>
    <row r="394" s="2" customFormat="1">
      <c r="A394" s="39"/>
      <c r="B394" s="40"/>
      <c r="C394" s="41"/>
      <c r="D394" s="262" t="s">
        <v>194</v>
      </c>
      <c r="E394" s="41"/>
      <c r="F394" s="263" t="s">
        <v>4449</v>
      </c>
      <c r="G394" s="41"/>
      <c r="H394" s="41"/>
      <c r="I394" s="264"/>
      <c r="J394" s="41"/>
      <c r="K394" s="41"/>
      <c r="L394" s="45"/>
      <c r="M394" s="265"/>
      <c r="N394" s="266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194</v>
      </c>
      <c r="AU394" s="18" t="s">
        <v>85</v>
      </c>
    </row>
    <row r="395" s="14" customFormat="1">
      <c r="A395" s="14"/>
      <c r="B395" s="251"/>
      <c r="C395" s="252"/>
      <c r="D395" s="242" t="s">
        <v>185</v>
      </c>
      <c r="E395" s="253" t="s">
        <v>1</v>
      </c>
      <c r="F395" s="254" t="s">
        <v>83</v>
      </c>
      <c r="G395" s="252"/>
      <c r="H395" s="255">
        <v>1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185</v>
      </c>
      <c r="AU395" s="261" t="s">
        <v>85</v>
      </c>
      <c r="AV395" s="14" t="s">
        <v>85</v>
      </c>
      <c r="AW395" s="14" t="s">
        <v>34</v>
      </c>
      <c r="AX395" s="14" t="s">
        <v>83</v>
      </c>
      <c r="AY395" s="261" t="s">
        <v>176</v>
      </c>
    </row>
    <row r="396" s="2" customFormat="1" ht="16.5" customHeight="1">
      <c r="A396" s="39"/>
      <c r="B396" s="40"/>
      <c r="C396" s="289" t="s">
        <v>970</v>
      </c>
      <c r="D396" s="289" t="s">
        <v>547</v>
      </c>
      <c r="E396" s="290" t="s">
        <v>4450</v>
      </c>
      <c r="F396" s="291" t="s">
        <v>4451</v>
      </c>
      <c r="G396" s="292" t="s">
        <v>1528</v>
      </c>
      <c r="H396" s="293">
        <v>1</v>
      </c>
      <c r="I396" s="294"/>
      <c r="J396" s="295">
        <f>ROUND(I396*H396,2)</f>
        <v>0</v>
      </c>
      <c r="K396" s="291" t="s">
        <v>1</v>
      </c>
      <c r="L396" s="296"/>
      <c r="M396" s="297" t="s">
        <v>1</v>
      </c>
      <c r="N396" s="298" t="s">
        <v>41</v>
      </c>
      <c r="O396" s="92"/>
      <c r="P396" s="236">
        <f>O396*H396</f>
        <v>0</v>
      </c>
      <c r="Q396" s="236">
        <v>0</v>
      </c>
      <c r="R396" s="236">
        <f>Q396*H396</f>
        <v>0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3122</v>
      </c>
      <c r="AT396" s="238" t="s">
        <v>547</v>
      </c>
      <c r="AU396" s="238" t="s">
        <v>85</v>
      </c>
      <c r="AY396" s="18" t="s">
        <v>176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83</v>
      </c>
      <c r="BK396" s="239">
        <f>ROUND(I396*H396,2)</f>
        <v>0</v>
      </c>
      <c r="BL396" s="18" t="s">
        <v>3122</v>
      </c>
      <c r="BM396" s="238" t="s">
        <v>4452</v>
      </c>
    </row>
    <row r="397" s="14" customFormat="1">
      <c r="A397" s="14"/>
      <c r="B397" s="251"/>
      <c r="C397" s="252"/>
      <c r="D397" s="242" t="s">
        <v>185</v>
      </c>
      <c r="E397" s="253" t="s">
        <v>1</v>
      </c>
      <c r="F397" s="254" t="s">
        <v>83</v>
      </c>
      <c r="G397" s="252"/>
      <c r="H397" s="255">
        <v>1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185</v>
      </c>
      <c r="AU397" s="261" t="s">
        <v>85</v>
      </c>
      <c r="AV397" s="14" t="s">
        <v>85</v>
      </c>
      <c r="AW397" s="14" t="s">
        <v>34</v>
      </c>
      <c r="AX397" s="14" t="s">
        <v>83</v>
      </c>
      <c r="AY397" s="261" t="s">
        <v>176</v>
      </c>
    </row>
    <row r="398" s="2" customFormat="1" ht="16.5" customHeight="1">
      <c r="A398" s="39"/>
      <c r="B398" s="40"/>
      <c r="C398" s="289" t="s">
        <v>977</v>
      </c>
      <c r="D398" s="289" t="s">
        <v>547</v>
      </c>
      <c r="E398" s="290" t="s">
        <v>4453</v>
      </c>
      <c r="F398" s="291" t="s">
        <v>4454</v>
      </c>
      <c r="G398" s="292" t="s">
        <v>1528</v>
      </c>
      <c r="H398" s="293">
        <v>1</v>
      </c>
      <c r="I398" s="294"/>
      <c r="J398" s="295">
        <f>ROUND(I398*H398,2)</f>
        <v>0</v>
      </c>
      <c r="K398" s="291" t="s">
        <v>1</v>
      </c>
      <c r="L398" s="296"/>
      <c r="M398" s="297" t="s">
        <v>1</v>
      </c>
      <c r="N398" s="298" t="s">
        <v>41</v>
      </c>
      <c r="O398" s="92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3122</v>
      </c>
      <c r="AT398" s="238" t="s">
        <v>547</v>
      </c>
      <c r="AU398" s="238" t="s">
        <v>85</v>
      </c>
      <c r="AY398" s="18" t="s">
        <v>176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83</v>
      </c>
      <c r="BK398" s="239">
        <f>ROUND(I398*H398,2)</f>
        <v>0</v>
      </c>
      <c r="BL398" s="18" t="s">
        <v>3122</v>
      </c>
      <c r="BM398" s="238" t="s">
        <v>4455</v>
      </c>
    </row>
    <row r="399" s="14" customFormat="1">
      <c r="A399" s="14"/>
      <c r="B399" s="251"/>
      <c r="C399" s="252"/>
      <c r="D399" s="242" t="s">
        <v>185</v>
      </c>
      <c r="E399" s="253" t="s">
        <v>1</v>
      </c>
      <c r="F399" s="254" t="s">
        <v>83</v>
      </c>
      <c r="G399" s="252"/>
      <c r="H399" s="255">
        <v>1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185</v>
      </c>
      <c r="AU399" s="261" t="s">
        <v>85</v>
      </c>
      <c r="AV399" s="14" t="s">
        <v>85</v>
      </c>
      <c r="AW399" s="14" t="s">
        <v>34</v>
      </c>
      <c r="AX399" s="14" t="s">
        <v>83</v>
      </c>
      <c r="AY399" s="261" t="s">
        <v>176</v>
      </c>
    </row>
    <row r="400" s="2" customFormat="1" ht="21.75" customHeight="1">
      <c r="A400" s="39"/>
      <c r="B400" s="40"/>
      <c r="C400" s="289" t="s">
        <v>982</v>
      </c>
      <c r="D400" s="289" t="s">
        <v>547</v>
      </c>
      <c r="E400" s="290" t="s">
        <v>4456</v>
      </c>
      <c r="F400" s="291" t="s">
        <v>4457</v>
      </c>
      <c r="G400" s="292" t="s">
        <v>1528</v>
      </c>
      <c r="H400" s="293">
        <v>1</v>
      </c>
      <c r="I400" s="294"/>
      <c r="J400" s="295">
        <f>ROUND(I400*H400,2)</f>
        <v>0</v>
      </c>
      <c r="K400" s="291" t="s">
        <v>1</v>
      </c>
      <c r="L400" s="296"/>
      <c r="M400" s="297" t="s">
        <v>1</v>
      </c>
      <c r="N400" s="298" t="s">
        <v>41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3122</v>
      </c>
      <c r="AT400" s="238" t="s">
        <v>547</v>
      </c>
      <c r="AU400" s="238" t="s">
        <v>85</v>
      </c>
      <c r="AY400" s="18" t="s">
        <v>176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83</v>
      </c>
      <c r="BK400" s="239">
        <f>ROUND(I400*H400,2)</f>
        <v>0</v>
      </c>
      <c r="BL400" s="18" t="s">
        <v>3122</v>
      </c>
      <c r="BM400" s="238" t="s">
        <v>4458</v>
      </c>
    </row>
    <row r="401" s="14" customFormat="1">
      <c r="A401" s="14"/>
      <c r="B401" s="251"/>
      <c r="C401" s="252"/>
      <c r="D401" s="242" t="s">
        <v>185</v>
      </c>
      <c r="E401" s="253" t="s">
        <v>1</v>
      </c>
      <c r="F401" s="254" t="s">
        <v>83</v>
      </c>
      <c r="G401" s="252"/>
      <c r="H401" s="255">
        <v>1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1" t="s">
        <v>185</v>
      </c>
      <c r="AU401" s="261" t="s">
        <v>85</v>
      </c>
      <c r="AV401" s="14" t="s">
        <v>85</v>
      </c>
      <c r="AW401" s="14" t="s">
        <v>34</v>
      </c>
      <c r="AX401" s="14" t="s">
        <v>83</v>
      </c>
      <c r="AY401" s="261" t="s">
        <v>176</v>
      </c>
    </row>
    <row r="402" s="2" customFormat="1" ht="16.5" customHeight="1">
      <c r="A402" s="39"/>
      <c r="B402" s="40"/>
      <c r="C402" s="227" t="s">
        <v>988</v>
      </c>
      <c r="D402" s="227" t="s">
        <v>179</v>
      </c>
      <c r="E402" s="228" t="s">
        <v>4459</v>
      </c>
      <c r="F402" s="229" t="s">
        <v>4460</v>
      </c>
      <c r="G402" s="230" t="s">
        <v>182</v>
      </c>
      <c r="H402" s="231">
        <v>1</v>
      </c>
      <c r="I402" s="232"/>
      <c r="J402" s="233">
        <f>ROUND(I402*H402,2)</f>
        <v>0</v>
      </c>
      <c r="K402" s="229" t="s">
        <v>225</v>
      </c>
      <c r="L402" s="45"/>
      <c r="M402" s="234" t="s">
        <v>1</v>
      </c>
      <c r="N402" s="235" t="s">
        <v>41</v>
      </c>
      <c r="O402" s="92"/>
      <c r="P402" s="236">
        <f>O402*H402</f>
        <v>0</v>
      </c>
      <c r="Q402" s="236">
        <v>0</v>
      </c>
      <c r="R402" s="236">
        <f>Q402*H402</f>
        <v>0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3122</v>
      </c>
      <c r="AT402" s="238" t="s">
        <v>179</v>
      </c>
      <c r="AU402" s="238" t="s">
        <v>85</v>
      </c>
      <c r="AY402" s="18" t="s">
        <v>176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83</v>
      </c>
      <c r="BK402" s="239">
        <f>ROUND(I402*H402,2)</f>
        <v>0</v>
      </c>
      <c r="BL402" s="18" t="s">
        <v>3122</v>
      </c>
      <c r="BM402" s="238" t="s">
        <v>4461</v>
      </c>
    </row>
    <row r="403" s="2" customFormat="1">
      <c r="A403" s="39"/>
      <c r="B403" s="40"/>
      <c r="C403" s="41"/>
      <c r="D403" s="262" t="s">
        <v>194</v>
      </c>
      <c r="E403" s="41"/>
      <c r="F403" s="263" t="s">
        <v>4462</v>
      </c>
      <c r="G403" s="41"/>
      <c r="H403" s="41"/>
      <c r="I403" s="264"/>
      <c r="J403" s="41"/>
      <c r="K403" s="41"/>
      <c r="L403" s="45"/>
      <c r="M403" s="265"/>
      <c r="N403" s="26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194</v>
      </c>
      <c r="AU403" s="18" t="s">
        <v>85</v>
      </c>
    </row>
    <row r="404" s="14" customFormat="1">
      <c r="A404" s="14"/>
      <c r="B404" s="251"/>
      <c r="C404" s="252"/>
      <c r="D404" s="242" t="s">
        <v>185</v>
      </c>
      <c r="E404" s="253" t="s">
        <v>1</v>
      </c>
      <c r="F404" s="254" t="s">
        <v>83</v>
      </c>
      <c r="G404" s="252"/>
      <c r="H404" s="255">
        <v>1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1" t="s">
        <v>185</v>
      </c>
      <c r="AU404" s="261" t="s">
        <v>85</v>
      </c>
      <c r="AV404" s="14" t="s">
        <v>85</v>
      </c>
      <c r="AW404" s="14" t="s">
        <v>34</v>
      </c>
      <c r="AX404" s="14" t="s">
        <v>83</v>
      </c>
      <c r="AY404" s="261" t="s">
        <v>176</v>
      </c>
    </row>
    <row r="405" s="2" customFormat="1" ht="16.5" customHeight="1">
      <c r="A405" s="39"/>
      <c r="B405" s="40"/>
      <c r="C405" s="227" t="s">
        <v>994</v>
      </c>
      <c r="D405" s="227" t="s">
        <v>179</v>
      </c>
      <c r="E405" s="228" t="s">
        <v>4463</v>
      </c>
      <c r="F405" s="229" t="s">
        <v>4428</v>
      </c>
      <c r="G405" s="230" t="s">
        <v>1528</v>
      </c>
      <c r="H405" s="231">
        <v>1</v>
      </c>
      <c r="I405" s="232"/>
      <c r="J405" s="233">
        <f>ROUND(I405*H405,2)</f>
        <v>0</v>
      </c>
      <c r="K405" s="229" t="s">
        <v>1</v>
      </c>
      <c r="L405" s="45"/>
      <c r="M405" s="234" t="s">
        <v>1</v>
      </c>
      <c r="N405" s="235" t="s">
        <v>41</v>
      </c>
      <c r="O405" s="92"/>
      <c r="P405" s="236">
        <f>O405*H405</f>
        <v>0</v>
      </c>
      <c r="Q405" s="236">
        <v>0</v>
      </c>
      <c r="R405" s="236">
        <f>Q405*H405</f>
        <v>0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3122</v>
      </c>
      <c r="AT405" s="238" t="s">
        <v>179</v>
      </c>
      <c r="AU405" s="238" t="s">
        <v>85</v>
      </c>
      <c r="AY405" s="18" t="s">
        <v>176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83</v>
      </c>
      <c r="BK405" s="239">
        <f>ROUND(I405*H405,2)</f>
        <v>0</v>
      </c>
      <c r="BL405" s="18" t="s">
        <v>3122</v>
      </c>
      <c r="BM405" s="238" t="s">
        <v>4464</v>
      </c>
    </row>
    <row r="406" s="14" customFormat="1">
      <c r="A406" s="14"/>
      <c r="B406" s="251"/>
      <c r="C406" s="252"/>
      <c r="D406" s="242" t="s">
        <v>185</v>
      </c>
      <c r="E406" s="253" t="s">
        <v>1</v>
      </c>
      <c r="F406" s="254" t="s">
        <v>83</v>
      </c>
      <c r="G406" s="252"/>
      <c r="H406" s="255">
        <v>1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1" t="s">
        <v>185</v>
      </c>
      <c r="AU406" s="261" t="s">
        <v>85</v>
      </c>
      <c r="AV406" s="14" t="s">
        <v>85</v>
      </c>
      <c r="AW406" s="14" t="s">
        <v>34</v>
      </c>
      <c r="AX406" s="14" t="s">
        <v>83</v>
      </c>
      <c r="AY406" s="261" t="s">
        <v>176</v>
      </c>
    </row>
    <row r="407" s="12" customFormat="1" ht="22.8" customHeight="1">
      <c r="A407" s="12"/>
      <c r="B407" s="211"/>
      <c r="C407" s="212"/>
      <c r="D407" s="213" t="s">
        <v>75</v>
      </c>
      <c r="E407" s="225" t="s">
        <v>4465</v>
      </c>
      <c r="F407" s="225" t="s">
        <v>4466</v>
      </c>
      <c r="G407" s="212"/>
      <c r="H407" s="212"/>
      <c r="I407" s="215"/>
      <c r="J407" s="226">
        <f>BK407</f>
        <v>0</v>
      </c>
      <c r="K407" s="212"/>
      <c r="L407" s="217"/>
      <c r="M407" s="218"/>
      <c r="N407" s="219"/>
      <c r="O407" s="219"/>
      <c r="P407" s="220">
        <f>SUM(P408:P423)</f>
        <v>0</v>
      </c>
      <c r="Q407" s="219"/>
      <c r="R407" s="220">
        <f>SUM(R408:R423)</f>
        <v>0</v>
      </c>
      <c r="S407" s="219"/>
      <c r="T407" s="221">
        <f>SUM(T408:T423)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2" t="s">
        <v>83</v>
      </c>
      <c r="AT407" s="223" t="s">
        <v>75</v>
      </c>
      <c r="AU407" s="223" t="s">
        <v>83</v>
      </c>
      <c r="AY407" s="222" t="s">
        <v>176</v>
      </c>
      <c r="BK407" s="224">
        <f>SUM(BK408:BK423)</f>
        <v>0</v>
      </c>
    </row>
    <row r="408" s="2" customFormat="1" ht="16.5" customHeight="1">
      <c r="A408" s="39"/>
      <c r="B408" s="40"/>
      <c r="C408" s="289" t="s">
        <v>999</v>
      </c>
      <c r="D408" s="289" t="s">
        <v>547</v>
      </c>
      <c r="E408" s="290" t="s">
        <v>4467</v>
      </c>
      <c r="F408" s="291" t="s">
        <v>4468</v>
      </c>
      <c r="G408" s="292" t="s">
        <v>1528</v>
      </c>
      <c r="H408" s="293">
        <v>3</v>
      </c>
      <c r="I408" s="294"/>
      <c r="J408" s="295">
        <f>ROUND(I408*H408,2)</f>
        <v>0</v>
      </c>
      <c r="K408" s="291" t="s">
        <v>1</v>
      </c>
      <c r="L408" s="296"/>
      <c r="M408" s="297" t="s">
        <v>1</v>
      </c>
      <c r="N408" s="298" t="s">
        <v>41</v>
      </c>
      <c r="O408" s="92"/>
      <c r="P408" s="236">
        <f>O408*H408</f>
        <v>0</v>
      </c>
      <c r="Q408" s="236">
        <v>0</v>
      </c>
      <c r="R408" s="236">
        <f>Q408*H408</f>
        <v>0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3122</v>
      </c>
      <c r="AT408" s="238" t="s">
        <v>547</v>
      </c>
      <c r="AU408" s="238" t="s">
        <v>85</v>
      </c>
      <c r="AY408" s="18" t="s">
        <v>176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83</v>
      </c>
      <c r="BK408" s="239">
        <f>ROUND(I408*H408,2)</f>
        <v>0</v>
      </c>
      <c r="BL408" s="18" t="s">
        <v>3122</v>
      </c>
      <c r="BM408" s="238" t="s">
        <v>4469</v>
      </c>
    </row>
    <row r="409" s="14" customFormat="1">
      <c r="A409" s="14"/>
      <c r="B409" s="251"/>
      <c r="C409" s="252"/>
      <c r="D409" s="242" t="s">
        <v>185</v>
      </c>
      <c r="E409" s="253" t="s">
        <v>1</v>
      </c>
      <c r="F409" s="254" t="s">
        <v>177</v>
      </c>
      <c r="G409" s="252"/>
      <c r="H409" s="255">
        <v>3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185</v>
      </c>
      <c r="AU409" s="261" t="s">
        <v>85</v>
      </c>
      <c r="AV409" s="14" t="s">
        <v>85</v>
      </c>
      <c r="AW409" s="14" t="s">
        <v>34</v>
      </c>
      <c r="AX409" s="14" t="s">
        <v>83</v>
      </c>
      <c r="AY409" s="261" t="s">
        <v>176</v>
      </c>
    </row>
    <row r="410" s="2" customFormat="1" ht="24.15" customHeight="1">
      <c r="A410" s="39"/>
      <c r="B410" s="40"/>
      <c r="C410" s="227" t="s">
        <v>1005</v>
      </c>
      <c r="D410" s="227" t="s">
        <v>179</v>
      </c>
      <c r="E410" s="228" t="s">
        <v>4470</v>
      </c>
      <c r="F410" s="229" t="s">
        <v>4471</v>
      </c>
      <c r="G410" s="230" t="s">
        <v>182</v>
      </c>
      <c r="H410" s="231">
        <v>3</v>
      </c>
      <c r="I410" s="232"/>
      <c r="J410" s="233">
        <f>ROUND(I410*H410,2)</f>
        <v>0</v>
      </c>
      <c r="K410" s="229" t="s">
        <v>225</v>
      </c>
      <c r="L410" s="45"/>
      <c r="M410" s="234" t="s">
        <v>1</v>
      </c>
      <c r="N410" s="235" t="s">
        <v>41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3122</v>
      </c>
      <c r="AT410" s="238" t="s">
        <v>179</v>
      </c>
      <c r="AU410" s="238" t="s">
        <v>85</v>
      </c>
      <c r="AY410" s="18" t="s">
        <v>176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83</v>
      </c>
      <c r="BK410" s="239">
        <f>ROUND(I410*H410,2)</f>
        <v>0</v>
      </c>
      <c r="BL410" s="18" t="s">
        <v>3122</v>
      </c>
      <c r="BM410" s="238" t="s">
        <v>4472</v>
      </c>
    </row>
    <row r="411" s="2" customFormat="1">
      <c r="A411" s="39"/>
      <c r="B411" s="40"/>
      <c r="C411" s="41"/>
      <c r="D411" s="262" t="s">
        <v>194</v>
      </c>
      <c r="E411" s="41"/>
      <c r="F411" s="263" t="s">
        <v>4473</v>
      </c>
      <c r="G411" s="41"/>
      <c r="H411" s="41"/>
      <c r="I411" s="264"/>
      <c r="J411" s="41"/>
      <c r="K411" s="41"/>
      <c r="L411" s="45"/>
      <c r="M411" s="265"/>
      <c r="N411" s="266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194</v>
      </c>
      <c r="AU411" s="18" t="s">
        <v>85</v>
      </c>
    </row>
    <row r="412" s="14" customFormat="1">
      <c r="A412" s="14"/>
      <c r="B412" s="251"/>
      <c r="C412" s="252"/>
      <c r="D412" s="242" t="s">
        <v>185</v>
      </c>
      <c r="E412" s="253" t="s">
        <v>1</v>
      </c>
      <c r="F412" s="254" t="s">
        <v>177</v>
      </c>
      <c r="G412" s="252"/>
      <c r="H412" s="255">
        <v>3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1" t="s">
        <v>185</v>
      </c>
      <c r="AU412" s="261" t="s">
        <v>85</v>
      </c>
      <c r="AV412" s="14" t="s">
        <v>85</v>
      </c>
      <c r="AW412" s="14" t="s">
        <v>34</v>
      </c>
      <c r="AX412" s="14" t="s">
        <v>83</v>
      </c>
      <c r="AY412" s="261" t="s">
        <v>176</v>
      </c>
    </row>
    <row r="413" s="2" customFormat="1" ht="16.5" customHeight="1">
      <c r="A413" s="39"/>
      <c r="B413" s="40"/>
      <c r="C413" s="289" t="s">
        <v>1011</v>
      </c>
      <c r="D413" s="289" t="s">
        <v>547</v>
      </c>
      <c r="E413" s="290" t="s">
        <v>4474</v>
      </c>
      <c r="F413" s="291" t="s">
        <v>4475</v>
      </c>
      <c r="G413" s="292" t="s">
        <v>1528</v>
      </c>
      <c r="H413" s="293">
        <v>3</v>
      </c>
      <c r="I413" s="294"/>
      <c r="J413" s="295">
        <f>ROUND(I413*H413,2)</f>
        <v>0</v>
      </c>
      <c r="K413" s="291" t="s">
        <v>1</v>
      </c>
      <c r="L413" s="296"/>
      <c r="M413" s="297" t="s">
        <v>1</v>
      </c>
      <c r="N413" s="298" t="s">
        <v>41</v>
      </c>
      <c r="O413" s="92"/>
      <c r="P413" s="236">
        <f>O413*H413</f>
        <v>0</v>
      </c>
      <c r="Q413" s="236">
        <v>0</v>
      </c>
      <c r="R413" s="236">
        <f>Q413*H413</f>
        <v>0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3122</v>
      </c>
      <c r="AT413" s="238" t="s">
        <v>547</v>
      </c>
      <c r="AU413" s="238" t="s">
        <v>85</v>
      </c>
      <c r="AY413" s="18" t="s">
        <v>176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83</v>
      </c>
      <c r="BK413" s="239">
        <f>ROUND(I413*H413,2)</f>
        <v>0</v>
      </c>
      <c r="BL413" s="18" t="s">
        <v>3122</v>
      </c>
      <c r="BM413" s="238" t="s">
        <v>4476</v>
      </c>
    </row>
    <row r="414" s="14" customFormat="1">
      <c r="A414" s="14"/>
      <c r="B414" s="251"/>
      <c r="C414" s="252"/>
      <c r="D414" s="242" t="s">
        <v>185</v>
      </c>
      <c r="E414" s="253" t="s">
        <v>1</v>
      </c>
      <c r="F414" s="254" t="s">
        <v>177</v>
      </c>
      <c r="G414" s="252"/>
      <c r="H414" s="255">
        <v>3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1" t="s">
        <v>185</v>
      </c>
      <c r="AU414" s="261" t="s">
        <v>85</v>
      </c>
      <c r="AV414" s="14" t="s">
        <v>85</v>
      </c>
      <c r="AW414" s="14" t="s">
        <v>34</v>
      </c>
      <c r="AX414" s="14" t="s">
        <v>83</v>
      </c>
      <c r="AY414" s="261" t="s">
        <v>176</v>
      </c>
    </row>
    <row r="415" s="2" customFormat="1" ht="16.5" customHeight="1">
      <c r="A415" s="39"/>
      <c r="B415" s="40"/>
      <c r="C415" s="289" t="s">
        <v>1017</v>
      </c>
      <c r="D415" s="289" t="s">
        <v>547</v>
      </c>
      <c r="E415" s="290" t="s">
        <v>4477</v>
      </c>
      <c r="F415" s="291" t="s">
        <v>4478</v>
      </c>
      <c r="G415" s="292" t="s">
        <v>1528</v>
      </c>
      <c r="H415" s="293">
        <v>3</v>
      </c>
      <c r="I415" s="294"/>
      <c r="J415" s="295">
        <f>ROUND(I415*H415,2)</f>
        <v>0</v>
      </c>
      <c r="K415" s="291" t="s">
        <v>1</v>
      </c>
      <c r="L415" s="296"/>
      <c r="M415" s="297" t="s">
        <v>1</v>
      </c>
      <c r="N415" s="298" t="s">
        <v>41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3122</v>
      </c>
      <c r="AT415" s="238" t="s">
        <v>547</v>
      </c>
      <c r="AU415" s="238" t="s">
        <v>85</v>
      </c>
      <c r="AY415" s="18" t="s">
        <v>176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83</v>
      </c>
      <c r="BK415" s="239">
        <f>ROUND(I415*H415,2)</f>
        <v>0</v>
      </c>
      <c r="BL415" s="18" t="s">
        <v>3122</v>
      </c>
      <c r="BM415" s="238" t="s">
        <v>4479</v>
      </c>
    </row>
    <row r="416" s="14" customFormat="1">
      <c r="A416" s="14"/>
      <c r="B416" s="251"/>
      <c r="C416" s="252"/>
      <c r="D416" s="242" t="s">
        <v>185</v>
      </c>
      <c r="E416" s="253" t="s">
        <v>1</v>
      </c>
      <c r="F416" s="254" t="s">
        <v>177</v>
      </c>
      <c r="G416" s="252"/>
      <c r="H416" s="255">
        <v>3</v>
      </c>
      <c r="I416" s="256"/>
      <c r="J416" s="252"/>
      <c r="K416" s="252"/>
      <c r="L416" s="257"/>
      <c r="M416" s="258"/>
      <c r="N416" s="259"/>
      <c r="O416" s="259"/>
      <c r="P416" s="259"/>
      <c r="Q416" s="259"/>
      <c r="R416" s="259"/>
      <c r="S416" s="259"/>
      <c r="T416" s="26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1" t="s">
        <v>185</v>
      </c>
      <c r="AU416" s="261" t="s">
        <v>85</v>
      </c>
      <c r="AV416" s="14" t="s">
        <v>85</v>
      </c>
      <c r="AW416" s="14" t="s">
        <v>34</v>
      </c>
      <c r="AX416" s="14" t="s">
        <v>83</v>
      </c>
      <c r="AY416" s="261" t="s">
        <v>176</v>
      </c>
    </row>
    <row r="417" s="2" customFormat="1" ht="16.5" customHeight="1">
      <c r="A417" s="39"/>
      <c r="B417" s="40"/>
      <c r="C417" s="289" t="s">
        <v>1022</v>
      </c>
      <c r="D417" s="289" t="s">
        <v>547</v>
      </c>
      <c r="E417" s="290" t="s">
        <v>4480</v>
      </c>
      <c r="F417" s="291" t="s">
        <v>4481</v>
      </c>
      <c r="G417" s="292" t="s">
        <v>1528</v>
      </c>
      <c r="H417" s="293">
        <v>3</v>
      </c>
      <c r="I417" s="294"/>
      <c r="J417" s="295">
        <f>ROUND(I417*H417,2)</f>
        <v>0</v>
      </c>
      <c r="K417" s="291" t="s">
        <v>1</v>
      </c>
      <c r="L417" s="296"/>
      <c r="M417" s="297" t="s">
        <v>1</v>
      </c>
      <c r="N417" s="298" t="s">
        <v>41</v>
      </c>
      <c r="O417" s="92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3122</v>
      </c>
      <c r="AT417" s="238" t="s">
        <v>547</v>
      </c>
      <c r="AU417" s="238" t="s">
        <v>85</v>
      </c>
      <c r="AY417" s="18" t="s">
        <v>176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83</v>
      </c>
      <c r="BK417" s="239">
        <f>ROUND(I417*H417,2)</f>
        <v>0</v>
      </c>
      <c r="BL417" s="18" t="s">
        <v>3122</v>
      </c>
      <c r="BM417" s="238" t="s">
        <v>4482</v>
      </c>
    </row>
    <row r="418" s="14" customFormat="1">
      <c r="A418" s="14"/>
      <c r="B418" s="251"/>
      <c r="C418" s="252"/>
      <c r="D418" s="242" t="s">
        <v>185</v>
      </c>
      <c r="E418" s="253" t="s">
        <v>1</v>
      </c>
      <c r="F418" s="254" t="s">
        <v>177</v>
      </c>
      <c r="G418" s="252"/>
      <c r="H418" s="255">
        <v>3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1" t="s">
        <v>185</v>
      </c>
      <c r="AU418" s="261" t="s">
        <v>85</v>
      </c>
      <c r="AV418" s="14" t="s">
        <v>85</v>
      </c>
      <c r="AW418" s="14" t="s">
        <v>34</v>
      </c>
      <c r="AX418" s="14" t="s">
        <v>83</v>
      </c>
      <c r="AY418" s="261" t="s">
        <v>176</v>
      </c>
    </row>
    <row r="419" s="2" customFormat="1" ht="21.75" customHeight="1">
      <c r="A419" s="39"/>
      <c r="B419" s="40"/>
      <c r="C419" s="227" t="s">
        <v>1027</v>
      </c>
      <c r="D419" s="227" t="s">
        <v>179</v>
      </c>
      <c r="E419" s="228" t="s">
        <v>4483</v>
      </c>
      <c r="F419" s="229" t="s">
        <v>4484</v>
      </c>
      <c r="G419" s="230" t="s">
        <v>182</v>
      </c>
      <c r="H419" s="231">
        <v>3</v>
      </c>
      <c r="I419" s="232"/>
      <c r="J419" s="233">
        <f>ROUND(I419*H419,2)</f>
        <v>0</v>
      </c>
      <c r="K419" s="229" t="s">
        <v>225</v>
      </c>
      <c r="L419" s="45"/>
      <c r="M419" s="234" t="s">
        <v>1</v>
      </c>
      <c r="N419" s="235" t="s">
        <v>41</v>
      </c>
      <c r="O419" s="92"/>
      <c r="P419" s="236">
        <f>O419*H419</f>
        <v>0</v>
      </c>
      <c r="Q419" s="236">
        <v>0</v>
      </c>
      <c r="R419" s="236">
        <f>Q419*H419</f>
        <v>0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3122</v>
      </c>
      <c r="AT419" s="238" t="s">
        <v>179</v>
      </c>
      <c r="AU419" s="238" t="s">
        <v>85</v>
      </c>
      <c r="AY419" s="18" t="s">
        <v>176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83</v>
      </c>
      <c r="BK419" s="239">
        <f>ROUND(I419*H419,2)</f>
        <v>0</v>
      </c>
      <c r="BL419" s="18" t="s">
        <v>3122</v>
      </c>
      <c r="BM419" s="238" t="s">
        <v>4485</v>
      </c>
    </row>
    <row r="420" s="2" customFormat="1">
      <c r="A420" s="39"/>
      <c r="B420" s="40"/>
      <c r="C420" s="41"/>
      <c r="D420" s="262" t="s">
        <v>194</v>
      </c>
      <c r="E420" s="41"/>
      <c r="F420" s="263" t="s">
        <v>4486</v>
      </c>
      <c r="G420" s="41"/>
      <c r="H420" s="41"/>
      <c r="I420" s="264"/>
      <c r="J420" s="41"/>
      <c r="K420" s="41"/>
      <c r="L420" s="45"/>
      <c r="M420" s="265"/>
      <c r="N420" s="26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194</v>
      </c>
      <c r="AU420" s="18" t="s">
        <v>85</v>
      </c>
    </row>
    <row r="421" s="14" customFormat="1">
      <c r="A421" s="14"/>
      <c r="B421" s="251"/>
      <c r="C421" s="252"/>
      <c r="D421" s="242" t="s">
        <v>185</v>
      </c>
      <c r="E421" s="253" t="s">
        <v>1</v>
      </c>
      <c r="F421" s="254" t="s">
        <v>177</v>
      </c>
      <c r="G421" s="252"/>
      <c r="H421" s="255">
        <v>3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1" t="s">
        <v>185</v>
      </c>
      <c r="AU421" s="261" t="s">
        <v>85</v>
      </c>
      <c r="AV421" s="14" t="s">
        <v>85</v>
      </c>
      <c r="AW421" s="14" t="s">
        <v>34</v>
      </c>
      <c r="AX421" s="14" t="s">
        <v>83</v>
      </c>
      <c r="AY421" s="261" t="s">
        <v>176</v>
      </c>
    </row>
    <row r="422" s="2" customFormat="1" ht="16.5" customHeight="1">
      <c r="A422" s="39"/>
      <c r="B422" s="40"/>
      <c r="C422" s="289" t="s">
        <v>1032</v>
      </c>
      <c r="D422" s="289" t="s">
        <v>547</v>
      </c>
      <c r="E422" s="290" t="s">
        <v>4487</v>
      </c>
      <c r="F422" s="291" t="s">
        <v>4488</v>
      </c>
      <c r="G422" s="292" t="s">
        <v>1528</v>
      </c>
      <c r="H422" s="293">
        <v>15</v>
      </c>
      <c r="I422" s="294"/>
      <c r="J422" s="295">
        <f>ROUND(I422*H422,2)</f>
        <v>0</v>
      </c>
      <c r="K422" s="291" t="s">
        <v>1</v>
      </c>
      <c r="L422" s="296"/>
      <c r="M422" s="297" t="s">
        <v>1</v>
      </c>
      <c r="N422" s="298" t="s">
        <v>41</v>
      </c>
      <c r="O422" s="92"/>
      <c r="P422" s="236">
        <f>O422*H422</f>
        <v>0</v>
      </c>
      <c r="Q422" s="236">
        <v>0</v>
      </c>
      <c r="R422" s="236">
        <f>Q422*H422</f>
        <v>0</v>
      </c>
      <c r="S422" s="236">
        <v>0</v>
      </c>
      <c r="T422" s="23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8" t="s">
        <v>3122</v>
      </c>
      <c r="AT422" s="238" t="s">
        <v>547</v>
      </c>
      <c r="AU422" s="238" t="s">
        <v>85</v>
      </c>
      <c r="AY422" s="18" t="s">
        <v>176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8" t="s">
        <v>83</v>
      </c>
      <c r="BK422" s="239">
        <f>ROUND(I422*H422,2)</f>
        <v>0</v>
      </c>
      <c r="BL422" s="18" t="s">
        <v>3122</v>
      </c>
      <c r="BM422" s="238" t="s">
        <v>4489</v>
      </c>
    </row>
    <row r="423" s="14" customFormat="1">
      <c r="A423" s="14"/>
      <c r="B423" s="251"/>
      <c r="C423" s="252"/>
      <c r="D423" s="242" t="s">
        <v>185</v>
      </c>
      <c r="E423" s="253" t="s">
        <v>1</v>
      </c>
      <c r="F423" s="254" t="s">
        <v>318</v>
      </c>
      <c r="G423" s="252"/>
      <c r="H423" s="255">
        <v>15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1" t="s">
        <v>185</v>
      </c>
      <c r="AU423" s="261" t="s">
        <v>85</v>
      </c>
      <c r="AV423" s="14" t="s">
        <v>85</v>
      </c>
      <c r="AW423" s="14" t="s">
        <v>34</v>
      </c>
      <c r="AX423" s="14" t="s">
        <v>83</v>
      </c>
      <c r="AY423" s="261" t="s">
        <v>176</v>
      </c>
    </row>
    <row r="424" s="12" customFormat="1" ht="22.8" customHeight="1">
      <c r="A424" s="12"/>
      <c r="B424" s="211"/>
      <c r="C424" s="212"/>
      <c r="D424" s="213" t="s">
        <v>75</v>
      </c>
      <c r="E424" s="225" t="s">
        <v>4490</v>
      </c>
      <c r="F424" s="225" t="s">
        <v>4491</v>
      </c>
      <c r="G424" s="212"/>
      <c r="H424" s="212"/>
      <c r="I424" s="215"/>
      <c r="J424" s="226">
        <f>BK424</f>
        <v>0</v>
      </c>
      <c r="K424" s="212"/>
      <c r="L424" s="217"/>
      <c r="M424" s="218"/>
      <c r="N424" s="219"/>
      <c r="O424" s="219"/>
      <c r="P424" s="220">
        <f>SUM(P425:P470)</f>
        <v>0</v>
      </c>
      <c r="Q424" s="219"/>
      <c r="R424" s="220">
        <f>SUM(R425:R470)</f>
        <v>0</v>
      </c>
      <c r="S424" s="219"/>
      <c r="T424" s="221">
        <f>SUM(T425:T470)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22" t="s">
        <v>83</v>
      </c>
      <c r="AT424" s="223" t="s">
        <v>75</v>
      </c>
      <c r="AU424" s="223" t="s">
        <v>83</v>
      </c>
      <c r="AY424" s="222" t="s">
        <v>176</v>
      </c>
      <c r="BK424" s="224">
        <f>SUM(BK425:BK470)</f>
        <v>0</v>
      </c>
    </row>
    <row r="425" s="2" customFormat="1" ht="16.5" customHeight="1">
      <c r="A425" s="39"/>
      <c r="B425" s="40"/>
      <c r="C425" s="289" t="s">
        <v>1038</v>
      </c>
      <c r="D425" s="289" t="s">
        <v>547</v>
      </c>
      <c r="E425" s="290" t="s">
        <v>4432</v>
      </c>
      <c r="F425" s="291" t="s">
        <v>4189</v>
      </c>
      <c r="G425" s="292" t="s">
        <v>1528</v>
      </c>
      <c r="H425" s="293">
        <v>7</v>
      </c>
      <c r="I425" s="294"/>
      <c r="J425" s="295">
        <f>ROUND(I425*H425,2)</f>
        <v>0</v>
      </c>
      <c r="K425" s="291" t="s">
        <v>1</v>
      </c>
      <c r="L425" s="296"/>
      <c r="M425" s="297" t="s">
        <v>1</v>
      </c>
      <c r="N425" s="298" t="s">
        <v>41</v>
      </c>
      <c r="O425" s="92"/>
      <c r="P425" s="236">
        <f>O425*H425</f>
        <v>0</v>
      </c>
      <c r="Q425" s="236">
        <v>0</v>
      </c>
      <c r="R425" s="236">
        <f>Q425*H425</f>
        <v>0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3122</v>
      </c>
      <c r="AT425" s="238" t="s">
        <v>547</v>
      </c>
      <c r="AU425" s="238" t="s">
        <v>85</v>
      </c>
      <c r="AY425" s="18" t="s">
        <v>176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83</v>
      </c>
      <c r="BK425" s="239">
        <f>ROUND(I425*H425,2)</f>
        <v>0</v>
      </c>
      <c r="BL425" s="18" t="s">
        <v>3122</v>
      </c>
      <c r="BM425" s="238" t="s">
        <v>4492</v>
      </c>
    </row>
    <row r="426" s="14" customFormat="1">
      <c r="A426" s="14"/>
      <c r="B426" s="251"/>
      <c r="C426" s="252"/>
      <c r="D426" s="242" t="s">
        <v>185</v>
      </c>
      <c r="E426" s="253" t="s">
        <v>1</v>
      </c>
      <c r="F426" s="254" t="s">
        <v>201</v>
      </c>
      <c r="G426" s="252"/>
      <c r="H426" s="255">
        <v>7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1" t="s">
        <v>185</v>
      </c>
      <c r="AU426" s="261" t="s">
        <v>85</v>
      </c>
      <c r="AV426" s="14" t="s">
        <v>85</v>
      </c>
      <c r="AW426" s="14" t="s">
        <v>34</v>
      </c>
      <c r="AX426" s="14" t="s">
        <v>83</v>
      </c>
      <c r="AY426" s="261" t="s">
        <v>176</v>
      </c>
    </row>
    <row r="427" s="2" customFormat="1" ht="24.15" customHeight="1">
      <c r="A427" s="39"/>
      <c r="B427" s="40"/>
      <c r="C427" s="227" t="s">
        <v>1044</v>
      </c>
      <c r="D427" s="227" t="s">
        <v>179</v>
      </c>
      <c r="E427" s="228" t="s">
        <v>4197</v>
      </c>
      <c r="F427" s="229" t="s">
        <v>4198</v>
      </c>
      <c r="G427" s="230" t="s">
        <v>182</v>
      </c>
      <c r="H427" s="231">
        <v>7</v>
      </c>
      <c r="I427" s="232"/>
      <c r="J427" s="233">
        <f>ROUND(I427*H427,2)</f>
        <v>0</v>
      </c>
      <c r="K427" s="229" t="s">
        <v>225</v>
      </c>
      <c r="L427" s="45"/>
      <c r="M427" s="234" t="s">
        <v>1</v>
      </c>
      <c r="N427" s="235" t="s">
        <v>41</v>
      </c>
      <c r="O427" s="92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3122</v>
      </c>
      <c r="AT427" s="238" t="s">
        <v>179</v>
      </c>
      <c r="AU427" s="238" t="s">
        <v>85</v>
      </c>
      <c r="AY427" s="18" t="s">
        <v>176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83</v>
      </c>
      <c r="BK427" s="239">
        <f>ROUND(I427*H427,2)</f>
        <v>0</v>
      </c>
      <c r="BL427" s="18" t="s">
        <v>3122</v>
      </c>
      <c r="BM427" s="238" t="s">
        <v>4493</v>
      </c>
    </row>
    <row r="428" s="2" customFormat="1">
      <c r="A428" s="39"/>
      <c r="B428" s="40"/>
      <c r="C428" s="41"/>
      <c r="D428" s="262" t="s">
        <v>194</v>
      </c>
      <c r="E428" s="41"/>
      <c r="F428" s="263" t="s">
        <v>4200</v>
      </c>
      <c r="G428" s="41"/>
      <c r="H428" s="41"/>
      <c r="I428" s="264"/>
      <c r="J428" s="41"/>
      <c r="K428" s="41"/>
      <c r="L428" s="45"/>
      <c r="M428" s="265"/>
      <c r="N428" s="266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194</v>
      </c>
      <c r="AU428" s="18" t="s">
        <v>85</v>
      </c>
    </row>
    <row r="429" s="14" customFormat="1">
      <c r="A429" s="14"/>
      <c r="B429" s="251"/>
      <c r="C429" s="252"/>
      <c r="D429" s="242" t="s">
        <v>185</v>
      </c>
      <c r="E429" s="253" t="s">
        <v>1</v>
      </c>
      <c r="F429" s="254" t="s">
        <v>201</v>
      </c>
      <c r="G429" s="252"/>
      <c r="H429" s="255">
        <v>7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1" t="s">
        <v>185</v>
      </c>
      <c r="AU429" s="261" t="s">
        <v>85</v>
      </c>
      <c r="AV429" s="14" t="s">
        <v>85</v>
      </c>
      <c r="AW429" s="14" t="s">
        <v>34</v>
      </c>
      <c r="AX429" s="14" t="s">
        <v>83</v>
      </c>
      <c r="AY429" s="261" t="s">
        <v>176</v>
      </c>
    </row>
    <row r="430" s="2" customFormat="1" ht="21.75" customHeight="1">
      <c r="A430" s="39"/>
      <c r="B430" s="40"/>
      <c r="C430" s="289" t="s">
        <v>1050</v>
      </c>
      <c r="D430" s="289" t="s">
        <v>547</v>
      </c>
      <c r="E430" s="290" t="s">
        <v>4180</v>
      </c>
      <c r="F430" s="291" t="s">
        <v>4181</v>
      </c>
      <c r="G430" s="292" t="s">
        <v>252</v>
      </c>
      <c r="H430" s="293">
        <v>80</v>
      </c>
      <c r="I430" s="294"/>
      <c r="J430" s="295">
        <f>ROUND(I430*H430,2)</f>
        <v>0</v>
      </c>
      <c r="K430" s="291" t="s">
        <v>1</v>
      </c>
      <c r="L430" s="296"/>
      <c r="M430" s="297" t="s">
        <v>1</v>
      </c>
      <c r="N430" s="298" t="s">
        <v>41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3122</v>
      </c>
      <c r="AT430" s="238" t="s">
        <v>547</v>
      </c>
      <c r="AU430" s="238" t="s">
        <v>85</v>
      </c>
      <c r="AY430" s="18" t="s">
        <v>176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83</v>
      </c>
      <c r="BK430" s="239">
        <f>ROUND(I430*H430,2)</f>
        <v>0</v>
      </c>
      <c r="BL430" s="18" t="s">
        <v>3122</v>
      </c>
      <c r="BM430" s="238" t="s">
        <v>4494</v>
      </c>
    </row>
    <row r="431" s="14" customFormat="1">
      <c r="A431" s="14"/>
      <c r="B431" s="251"/>
      <c r="C431" s="252"/>
      <c r="D431" s="242" t="s">
        <v>185</v>
      </c>
      <c r="E431" s="253" t="s">
        <v>1</v>
      </c>
      <c r="F431" s="254" t="s">
        <v>852</v>
      </c>
      <c r="G431" s="252"/>
      <c r="H431" s="255">
        <v>80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1" t="s">
        <v>185</v>
      </c>
      <c r="AU431" s="261" t="s">
        <v>85</v>
      </c>
      <c r="AV431" s="14" t="s">
        <v>85</v>
      </c>
      <c r="AW431" s="14" t="s">
        <v>34</v>
      </c>
      <c r="AX431" s="14" t="s">
        <v>83</v>
      </c>
      <c r="AY431" s="261" t="s">
        <v>176</v>
      </c>
    </row>
    <row r="432" s="2" customFormat="1" ht="24.15" customHeight="1">
      <c r="A432" s="39"/>
      <c r="B432" s="40"/>
      <c r="C432" s="227" t="s">
        <v>1056</v>
      </c>
      <c r="D432" s="227" t="s">
        <v>179</v>
      </c>
      <c r="E432" s="228" t="s">
        <v>4184</v>
      </c>
      <c r="F432" s="229" t="s">
        <v>4185</v>
      </c>
      <c r="G432" s="230" t="s">
        <v>252</v>
      </c>
      <c r="H432" s="231">
        <v>80</v>
      </c>
      <c r="I432" s="232"/>
      <c r="J432" s="233">
        <f>ROUND(I432*H432,2)</f>
        <v>0</v>
      </c>
      <c r="K432" s="229" t="s">
        <v>225</v>
      </c>
      <c r="L432" s="45"/>
      <c r="M432" s="234" t="s">
        <v>1</v>
      </c>
      <c r="N432" s="235" t="s">
        <v>41</v>
      </c>
      <c r="O432" s="92"/>
      <c r="P432" s="236">
        <f>O432*H432</f>
        <v>0</v>
      </c>
      <c r="Q432" s="236">
        <v>0</v>
      </c>
      <c r="R432" s="236">
        <f>Q432*H432</f>
        <v>0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3122</v>
      </c>
      <c r="AT432" s="238" t="s">
        <v>179</v>
      </c>
      <c r="AU432" s="238" t="s">
        <v>85</v>
      </c>
      <c r="AY432" s="18" t="s">
        <v>176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83</v>
      </c>
      <c r="BK432" s="239">
        <f>ROUND(I432*H432,2)</f>
        <v>0</v>
      </c>
      <c r="BL432" s="18" t="s">
        <v>3122</v>
      </c>
      <c r="BM432" s="238" t="s">
        <v>4495</v>
      </c>
    </row>
    <row r="433" s="2" customFormat="1">
      <c r="A433" s="39"/>
      <c r="B433" s="40"/>
      <c r="C433" s="41"/>
      <c r="D433" s="262" t="s">
        <v>194</v>
      </c>
      <c r="E433" s="41"/>
      <c r="F433" s="263" t="s">
        <v>4187</v>
      </c>
      <c r="G433" s="41"/>
      <c r="H433" s="41"/>
      <c r="I433" s="264"/>
      <c r="J433" s="41"/>
      <c r="K433" s="41"/>
      <c r="L433" s="45"/>
      <c r="M433" s="265"/>
      <c r="N433" s="266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194</v>
      </c>
      <c r="AU433" s="18" t="s">
        <v>85</v>
      </c>
    </row>
    <row r="434" s="14" customFormat="1">
      <c r="A434" s="14"/>
      <c r="B434" s="251"/>
      <c r="C434" s="252"/>
      <c r="D434" s="242" t="s">
        <v>185</v>
      </c>
      <c r="E434" s="253" t="s">
        <v>1</v>
      </c>
      <c r="F434" s="254" t="s">
        <v>852</v>
      </c>
      <c r="G434" s="252"/>
      <c r="H434" s="255">
        <v>80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1" t="s">
        <v>185</v>
      </c>
      <c r="AU434" s="261" t="s">
        <v>85</v>
      </c>
      <c r="AV434" s="14" t="s">
        <v>85</v>
      </c>
      <c r="AW434" s="14" t="s">
        <v>34</v>
      </c>
      <c r="AX434" s="14" t="s">
        <v>83</v>
      </c>
      <c r="AY434" s="261" t="s">
        <v>176</v>
      </c>
    </row>
    <row r="435" s="2" customFormat="1" ht="33" customHeight="1">
      <c r="A435" s="39"/>
      <c r="B435" s="40"/>
      <c r="C435" s="289" t="s">
        <v>1063</v>
      </c>
      <c r="D435" s="289" t="s">
        <v>547</v>
      </c>
      <c r="E435" s="290" t="s">
        <v>4496</v>
      </c>
      <c r="F435" s="291" t="s">
        <v>4497</v>
      </c>
      <c r="G435" s="292" t="s">
        <v>1528</v>
      </c>
      <c r="H435" s="293">
        <v>2</v>
      </c>
      <c r="I435" s="294"/>
      <c r="J435" s="295">
        <f>ROUND(I435*H435,2)</f>
        <v>0</v>
      </c>
      <c r="K435" s="291" t="s">
        <v>1</v>
      </c>
      <c r="L435" s="296"/>
      <c r="M435" s="297" t="s">
        <v>1</v>
      </c>
      <c r="N435" s="298" t="s">
        <v>41</v>
      </c>
      <c r="O435" s="92"/>
      <c r="P435" s="236">
        <f>O435*H435</f>
        <v>0</v>
      </c>
      <c r="Q435" s="236">
        <v>0</v>
      </c>
      <c r="R435" s="236">
        <f>Q435*H435</f>
        <v>0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3122</v>
      </c>
      <c r="AT435" s="238" t="s">
        <v>547</v>
      </c>
      <c r="AU435" s="238" t="s">
        <v>85</v>
      </c>
      <c r="AY435" s="18" t="s">
        <v>176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83</v>
      </c>
      <c r="BK435" s="239">
        <f>ROUND(I435*H435,2)</f>
        <v>0</v>
      </c>
      <c r="BL435" s="18" t="s">
        <v>3122</v>
      </c>
      <c r="BM435" s="238" t="s">
        <v>4498</v>
      </c>
    </row>
    <row r="436" s="14" customFormat="1">
      <c r="A436" s="14"/>
      <c r="B436" s="251"/>
      <c r="C436" s="252"/>
      <c r="D436" s="242" t="s">
        <v>185</v>
      </c>
      <c r="E436" s="253" t="s">
        <v>1</v>
      </c>
      <c r="F436" s="254" t="s">
        <v>85</v>
      </c>
      <c r="G436" s="252"/>
      <c r="H436" s="255">
        <v>2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1" t="s">
        <v>185</v>
      </c>
      <c r="AU436" s="261" t="s">
        <v>85</v>
      </c>
      <c r="AV436" s="14" t="s">
        <v>85</v>
      </c>
      <c r="AW436" s="14" t="s">
        <v>34</v>
      </c>
      <c r="AX436" s="14" t="s">
        <v>83</v>
      </c>
      <c r="AY436" s="261" t="s">
        <v>176</v>
      </c>
    </row>
    <row r="437" s="2" customFormat="1" ht="24.15" customHeight="1">
      <c r="A437" s="39"/>
      <c r="B437" s="40"/>
      <c r="C437" s="227" t="s">
        <v>1074</v>
      </c>
      <c r="D437" s="227" t="s">
        <v>179</v>
      </c>
      <c r="E437" s="228" t="s">
        <v>4499</v>
      </c>
      <c r="F437" s="229" t="s">
        <v>4500</v>
      </c>
      <c r="G437" s="230" t="s">
        <v>182</v>
      </c>
      <c r="H437" s="231">
        <v>2</v>
      </c>
      <c r="I437" s="232"/>
      <c r="J437" s="233">
        <f>ROUND(I437*H437,2)</f>
        <v>0</v>
      </c>
      <c r="K437" s="229" t="s">
        <v>225</v>
      </c>
      <c r="L437" s="45"/>
      <c r="M437" s="234" t="s">
        <v>1</v>
      </c>
      <c r="N437" s="235" t="s">
        <v>41</v>
      </c>
      <c r="O437" s="92"/>
      <c r="P437" s="236">
        <f>O437*H437</f>
        <v>0</v>
      </c>
      <c r="Q437" s="236">
        <v>0</v>
      </c>
      <c r="R437" s="236">
        <f>Q437*H437</f>
        <v>0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3122</v>
      </c>
      <c r="AT437" s="238" t="s">
        <v>179</v>
      </c>
      <c r="AU437" s="238" t="s">
        <v>85</v>
      </c>
      <c r="AY437" s="18" t="s">
        <v>176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83</v>
      </c>
      <c r="BK437" s="239">
        <f>ROUND(I437*H437,2)</f>
        <v>0</v>
      </c>
      <c r="BL437" s="18" t="s">
        <v>3122</v>
      </c>
      <c r="BM437" s="238" t="s">
        <v>4501</v>
      </c>
    </row>
    <row r="438" s="2" customFormat="1">
      <c r="A438" s="39"/>
      <c r="B438" s="40"/>
      <c r="C438" s="41"/>
      <c r="D438" s="262" t="s">
        <v>194</v>
      </c>
      <c r="E438" s="41"/>
      <c r="F438" s="263" t="s">
        <v>4502</v>
      </c>
      <c r="G438" s="41"/>
      <c r="H438" s="41"/>
      <c r="I438" s="264"/>
      <c r="J438" s="41"/>
      <c r="K438" s="41"/>
      <c r="L438" s="45"/>
      <c r="M438" s="265"/>
      <c r="N438" s="26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194</v>
      </c>
      <c r="AU438" s="18" t="s">
        <v>85</v>
      </c>
    </row>
    <row r="439" s="14" customFormat="1">
      <c r="A439" s="14"/>
      <c r="B439" s="251"/>
      <c r="C439" s="252"/>
      <c r="D439" s="242" t="s">
        <v>185</v>
      </c>
      <c r="E439" s="253" t="s">
        <v>1</v>
      </c>
      <c r="F439" s="254" t="s">
        <v>85</v>
      </c>
      <c r="G439" s="252"/>
      <c r="H439" s="255">
        <v>2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1" t="s">
        <v>185</v>
      </c>
      <c r="AU439" s="261" t="s">
        <v>85</v>
      </c>
      <c r="AV439" s="14" t="s">
        <v>85</v>
      </c>
      <c r="AW439" s="14" t="s">
        <v>34</v>
      </c>
      <c r="AX439" s="14" t="s">
        <v>83</v>
      </c>
      <c r="AY439" s="261" t="s">
        <v>176</v>
      </c>
    </row>
    <row r="440" s="2" customFormat="1" ht="49.05" customHeight="1">
      <c r="A440" s="39"/>
      <c r="B440" s="40"/>
      <c r="C440" s="289" t="s">
        <v>1083</v>
      </c>
      <c r="D440" s="289" t="s">
        <v>547</v>
      </c>
      <c r="E440" s="290" t="s">
        <v>4503</v>
      </c>
      <c r="F440" s="291" t="s">
        <v>4504</v>
      </c>
      <c r="G440" s="292" t="s">
        <v>1528</v>
      </c>
      <c r="H440" s="293">
        <v>6</v>
      </c>
      <c r="I440" s="294"/>
      <c r="J440" s="295">
        <f>ROUND(I440*H440,2)</f>
        <v>0</v>
      </c>
      <c r="K440" s="291" t="s">
        <v>1</v>
      </c>
      <c r="L440" s="296"/>
      <c r="M440" s="297" t="s">
        <v>1</v>
      </c>
      <c r="N440" s="298" t="s">
        <v>41</v>
      </c>
      <c r="O440" s="92"/>
      <c r="P440" s="236">
        <f>O440*H440</f>
        <v>0</v>
      </c>
      <c r="Q440" s="236">
        <v>0</v>
      </c>
      <c r="R440" s="236">
        <f>Q440*H440</f>
        <v>0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3122</v>
      </c>
      <c r="AT440" s="238" t="s">
        <v>547</v>
      </c>
      <c r="AU440" s="238" t="s">
        <v>85</v>
      </c>
      <c r="AY440" s="18" t="s">
        <v>176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83</v>
      </c>
      <c r="BK440" s="239">
        <f>ROUND(I440*H440,2)</f>
        <v>0</v>
      </c>
      <c r="BL440" s="18" t="s">
        <v>3122</v>
      </c>
      <c r="BM440" s="238" t="s">
        <v>4505</v>
      </c>
    </row>
    <row r="441" s="14" customFormat="1">
      <c r="A441" s="14"/>
      <c r="B441" s="251"/>
      <c r="C441" s="252"/>
      <c r="D441" s="242" t="s">
        <v>185</v>
      </c>
      <c r="E441" s="253" t="s">
        <v>1</v>
      </c>
      <c r="F441" s="254" t="s">
        <v>222</v>
      </c>
      <c r="G441" s="252"/>
      <c r="H441" s="255">
        <v>6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1" t="s">
        <v>185</v>
      </c>
      <c r="AU441" s="261" t="s">
        <v>85</v>
      </c>
      <c r="AV441" s="14" t="s">
        <v>85</v>
      </c>
      <c r="AW441" s="14" t="s">
        <v>34</v>
      </c>
      <c r="AX441" s="14" t="s">
        <v>83</v>
      </c>
      <c r="AY441" s="261" t="s">
        <v>176</v>
      </c>
    </row>
    <row r="442" s="2" customFormat="1" ht="66.75" customHeight="1">
      <c r="A442" s="39"/>
      <c r="B442" s="40"/>
      <c r="C442" s="289" t="s">
        <v>1092</v>
      </c>
      <c r="D442" s="289" t="s">
        <v>547</v>
      </c>
      <c r="E442" s="290" t="s">
        <v>4506</v>
      </c>
      <c r="F442" s="291" t="s">
        <v>4507</v>
      </c>
      <c r="G442" s="292" t="s">
        <v>1528</v>
      </c>
      <c r="H442" s="293">
        <v>1</v>
      </c>
      <c r="I442" s="294"/>
      <c r="J442" s="295">
        <f>ROUND(I442*H442,2)</f>
        <v>0</v>
      </c>
      <c r="K442" s="291" t="s">
        <v>1</v>
      </c>
      <c r="L442" s="296"/>
      <c r="M442" s="297" t="s">
        <v>1</v>
      </c>
      <c r="N442" s="298" t="s">
        <v>41</v>
      </c>
      <c r="O442" s="92"/>
      <c r="P442" s="236">
        <f>O442*H442</f>
        <v>0</v>
      </c>
      <c r="Q442" s="236">
        <v>0</v>
      </c>
      <c r="R442" s="236">
        <f>Q442*H442</f>
        <v>0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3122</v>
      </c>
      <c r="AT442" s="238" t="s">
        <v>547</v>
      </c>
      <c r="AU442" s="238" t="s">
        <v>85</v>
      </c>
      <c r="AY442" s="18" t="s">
        <v>176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83</v>
      </c>
      <c r="BK442" s="239">
        <f>ROUND(I442*H442,2)</f>
        <v>0</v>
      </c>
      <c r="BL442" s="18" t="s">
        <v>3122</v>
      </c>
      <c r="BM442" s="238" t="s">
        <v>4508</v>
      </c>
    </row>
    <row r="443" s="14" customFormat="1">
      <c r="A443" s="14"/>
      <c r="B443" s="251"/>
      <c r="C443" s="252"/>
      <c r="D443" s="242" t="s">
        <v>185</v>
      </c>
      <c r="E443" s="253" t="s">
        <v>1</v>
      </c>
      <c r="F443" s="254" t="s">
        <v>83</v>
      </c>
      <c r="G443" s="252"/>
      <c r="H443" s="255">
        <v>1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1" t="s">
        <v>185</v>
      </c>
      <c r="AU443" s="261" t="s">
        <v>85</v>
      </c>
      <c r="AV443" s="14" t="s">
        <v>85</v>
      </c>
      <c r="AW443" s="14" t="s">
        <v>34</v>
      </c>
      <c r="AX443" s="14" t="s">
        <v>83</v>
      </c>
      <c r="AY443" s="261" t="s">
        <v>176</v>
      </c>
    </row>
    <row r="444" s="2" customFormat="1" ht="21.75" customHeight="1">
      <c r="A444" s="39"/>
      <c r="B444" s="40"/>
      <c r="C444" s="227" t="s">
        <v>1097</v>
      </c>
      <c r="D444" s="227" t="s">
        <v>179</v>
      </c>
      <c r="E444" s="228" t="s">
        <v>4509</v>
      </c>
      <c r="F444" s="229" t="s">
        <v>4510</v>
      </c>
      <c r="G444" s="230" t="s">
        <v>182</v>
      </c>
      <c r="H444" s="231">
        <v>7</v>
      </c>
      <c r="I444" s="232"/>
      <c r="J444" s="233">
        <f>ROUND(I444*H444,2)</f>
        <v>0</v>
      </c>
      <c r="K444" s="229" t="s">
        <v>225</v>
      </c>
      <c r="L444" s="45"/>
      <c r="M444" s="234" t="s">
        <v>1</v>
      </c>
      <c r="N444" s="235" t="s">
        <v>41</v>
      </c>
      <c r="O444" s="92"/>
      <c r="P444" s="236">
        <f>O444*H444</f>
        <v>0</v>
      </c>
      <c r="Q444" s="236">
        <v>0</v>
      </c>
      <c r="R444" s="236">
        <f>Q444*H444</f>
        <v>0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3122</v>
      </c>
      <c r="AT444" s="238" t="s">
        <v>179</v>
      </c>
      <c r="AU444" s="238" t="s">
        <v>85</v>
      </c>
      <c r="AY444" s="18" t="s">
        <v>176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83</v>
      </c>
      <c r="BK444" s="239">
        <f>ROUND(I444*H444,2)</f>
        <v>0</v>
      </c>
      <c r="BL444" s="18" t="s">
        <v>3122</v>
      </c>
      <c r="BM444" s="238" t="s">
        <v>4511</v>
      </c>
    </row>
    <row r="445" s="2" customFormat="1">
      <c r="A445" s="39"/>
      <c r="B445" s="40"/>
      <c r="C445" s="41"/>
      <c r="D445" s="262" t="s">
        <v>194</v>
      </c>
      <c r="E445" s="41"/>
      <c r="F445" s="263" t="s">
        <v>4512</v>
      </c>
      <c r="G445" s="41"/>
      <c r="H445" s="41"/>
      <c r="I445" s="264"/>
      <c r="J445" s="41"/>
      <c r="K445" s="41"/>
      <c r="L445" s="45"/>
      <c r="M445" s="265"/>
      <c r="N445" s="266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194</v>
      </c>
      <c r="AU445" s="18" t="s">
        <v>85</v>
      </c>
    </row>
    <row r="446" s="14" customFormat="1">
      <c r="A446" s="14"/>
      <c r="B446" s="251"/>
      <c r="C446" s="252"/>
      <c r="D446" s="242" t="s">
        <v>185</v>
      </c>
      <c r="E446" s="253" t="s">
        <v>1</v>
      </c>
      <c r="F446" s="254" t="s">
        <v>201</v>
      </c>
      <c r="G446" s="252"/>
      <c r="H446" s="255">
        <v>7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1" t="s">
        <v>185</v>
      </c>
      <c r="AU446" s="261" t="s">
        <v>85</v>
      </c>
      <c r="AV446" s="14" t="s">
        <v>85</v>
      </c>
      <c r="AW446" s="14" t="s">
        <v>34</v>
      </c>
      <c r="AX446" s="14" t="s">
        <v>83</v>
      </c>
      <c r="AY446" s="261" t="s">
        <v>176</v>
      </c>
    </row>
    <row r="447" s="2" customFormat="1" ht="24.15" customHeight="1">
      <c r="A447" s="39"/>
      <c r="B447" s="40"/>
      <c r="C447" s="289" t="s">
        <v>1102</v>
      </c>
      <c r="D447" s="289" t="s">
        <v>547</v>
      </c>
      <c r="E447" s="290" t="s">
        <v>4513</v>
      </c>
      <c r="F447" s="291" t="s">
        <v>4514</v>
      </c>
      <c r="G447" s="292" t="s">
        <v>1528</v>
      </c>
      <c r="H447" s="293">
        <v>2</v>
      </c>
      <c r="I447" s="294"/>
      <c r="J447" s="295">
        <f>ROUND(I447*H447,2)</f>
        <v>0</v>
      </c>
      <c r="K447" s="291" t="s">
        <v>1</v>
      </c>
      <c r="L447" s="296"/>
      <c r="M447" s="297" t="s">
        <v>1</v>
      </c>
      <c r="N447" s="298" t="s">
        <v>41</v>
      </c>
      <c r="O447" s="92"/>
      <c r="P447" s="236">
        <f>O447*H447</f>
        <v>0</v>
      </c>
      <c r="Q447" s="236">
        <v>0</v>
      </c>
      <c r="R447" s="236">
        <f>Q447*H447</f>
        <v>0</v>
      </c>
      <c r="S447" s="236">
        <v>0</v>
      </c>
      <c r="T447" s="23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3122</v>
      </c>
      <c r="AT447" s="238" t="s">
        <v>547</v>
      </c>
      <c r="AU447" s="238" t="s">
        <v>85</v>
      </c>
      <c r="AY447" s="18" t="s">
        <v>176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83</v>
      </c>
      <c r="BK447" s="239">
        <f>ROUND(I447*H447,2)</f>
        <v>0</v>
      </c>
      <c r="BL447" s="18" t="s">
        <v>3122</v>
      </c>
      <c r="BM447" s="238" t="s">
        <v>4515</v>
      </c>
    </row>
    <row r="448" s="14" customFormat="1">
      <c r="A448" s="14"/>
      <c r="B448" s="251"/>
      <c r="C448" s="252"/>
      <c r="D448" s="242" t="s">
        <v>185</v>
      </c>
      <c r="E448" s="253" t="s">
        <v>1</v>
      </c>
      <c r="F448" s="254" t="s">
        <v>85</v>
      </c>
      <c r="G448" s="252"/>
      <c r="H448" s="255">
        <v>2</v>
      </c>
      <c r="I448" s="256"/>
      <c r="J448" s="252"/>
      <c r="K448" s="252"/>
      <c r="L448" s="257"/>
      <c r="M448" s="258"/>
      <c r="N448" s="259"/>
      <c r="O448" s="259"/>
      <c r="P448" s="259"/>
      <c r="Q448" s="259"/>
      <c r="R448" s="259"/>
      <c r="S448" s="259"/>
      <c r="T448" s="26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1" t="s">
        <v>185</v>
      </c>
      <c r="AU448" s="261" t="s">
        <v>85</v>
      </c>
      <c r="AV448" s="14" t="s">
        <v>85</v>
      </c>
      <c r="AW448" s="14" t="s">
        <v>34</v>
      </c>
      <c r="AX448" s="14" t="s">
        <v>83</v>
      </c>
      <c r="AY448" s="261" t="s">
        <v>176</v>
      </c>
    </row>
    <row r="449" s="2" customFormat="1" ht="24.15" customHeight="1">
      <c r="A449" s="39"/>
      <c r="B449" s="40"/>
      <c r="C449" s="289" t="s">
        <v>1108</v>
      </c>
      <c r="D449" s="289" t="s">
        <v>547</v>
      </c>
      <c r="E449" s="290" t="s">
        <v>4516</v>
      </c>
      <c r="F449" s="291" t="s">
        <v>4517</v>
      </c>
      <c r="G449" s="292" t="s">
        <v>1528</v>
      </c>
      <c r="H449" s="293">
        <v>2</v>
      </c>
      <c r="I449" s="294"/>
      <c r="J449" s="295">
        <f>ROUND(I449*H449,2)</f>
        <v>0</v>
      </c>
      <c r="K449" s="291" t="s">
        <v>1</v>
      </c>
      <c r="L449" s="296"/>
      <c r="M449" s="297" t="s">
        <v>1</v>
      </c>
      <c r="N449" s="298" t="s">
        <v>41</v>
      </c>
      <c r="O449" s="92"/>
      <c r="P449" s="236">
        <f>O449*H449</f>
        <v>0</v>
      </c>
      <c r="Q449" s="236">
        <v>0</v>
      </c>
      <c r="R449" s="236">
        <f>Q449*H449</f>
        <v>0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540</v>
      </c>
      <c r="AT449" s="238" t="s">
        <v>547</v>
      </c>
      <c r="AU449" s="238" t="s">
        <v>85</v>
      </c>
      <c r="AY449" s="18" t="s">
        <v>176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83</v>
      </c>
      <c r="BK449" s="239">
        <f>ROUND(I449*H449,2)</f>
        <v>0</v>
      </c>
      <c r="BL449" s="18" t="s">
        <v>324</v>
      </c>
      <c r="BM449" s="238" t="s">
        <v>4518</v>
      </c>
    </row>
    <row r="450" s="14" customFormat="1">
      <c r="A450" s="14"/>
      <c r="B450" s="251"/>
      <c r="C450" s="252"/>
      <c r="D450" s="242" t="s">
        <v>185</v>
      </c>
      <c r="E450" s="253" t="s">
        <v>1</v>
      </c>
      <c r="F450" s="254" t="s">
        <v>85</v>
      </c>
      <c r="G450" s="252"/>
      <c r="H450" s="255">
        <v>2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1" t="s">
        <v>185</v>
      </c>
      <c r="AU450" s="261" t="s">
        <v>85</v>
      </c>
      <c r="AV450" s="14" t="s">
        <v>85</v>
      </c>
      <c r="AW450" s="14" t="s">
        <v>34</v>
      </c>
      <c r="AX450" s="14" t="s">
        <v>83</v>
      </c>
      <c r="AY450" s="261" t="s">
        <v>176</v>
      </c>
    </row>
    <row r="451" s="2" customFormat="1" ht="37.8" customHeight="1">
      <c r="A451" s="39"/>
      <c r="B451" s="40"/>
      <c r="C451" s="227" t="s">
        <v>1113</v>
      </c>
      <c r="D451" s="227" t="s">
        <v>179</v>
      </c>
      <c r="E451" s="228" t="s">
        <v>4519</v>
      </c>
      <c r="F451" s="229" t="s">
        <v>4520</v>
      </c>
      <c r="G451" s="230" t="s">
        <v>182</v>
      </c>
      <c r="H451" s="231">
        <v>2</v>
      </c>
      <c r="I451" s="232"/>
      <c r="J451" s="233">
        <f>ROUND(I451*H451,2)</f>
        <v>0</v>
      </c>
      <c r="K451" s="229" t="s">
        <v>225</v>
      </c>
      <c r="L451" s="45"/>
      <c r="M451" s="234" t="s">
        <v>1</v>
      </c>
      <c r="N451" s="235" t="s">
        <v>41</v>
      </c>
      <c r="O451" s="92"/>
      <c r="P451" s="236">
        <f>O451*H451</f>
        <v>0</v>
      </c>
      <c r="Q451" s="236">
        <v>0</v>
      </c>
      <c r="R451" s="236">
        <f>Q451*H451</f>
        <v>0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324</v>
      </c>
      <c r="AT451" s="238" t="s">
        <v>179</v>
      </c>
      <c r="AU451" s="238" t="s">
        <v>85</v>
      </c>
      <c r="AY451" s="18" t="s">
        <v>176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83</v>
      </c>
      <c r="BK451" s="239">
        <f>ROUND(I451*H451,2)</f>
        <v>0</v>
      </c>
      <c r="BL451" s="18" t="s">
        <v>324</v>
      </c>
      <c r="BM451" s="238" t="s">
        <v>4521</v>
      </c>
    </row>
    <row r="452" s="2" customFormat="1">
      <c r="A452" s="39"/>
      <c r="B452" s="40"/>
      <c r="C452" s="41"/>
      <c r="D452" s="262" t="s">
        <v>194</v>
      </c>
      <c r="E452" s="41"/>
      <c r="F452" s="263" t="s">
        <v>4522</v>
      </c>
      <c r="G452" s="41"/>
      <c r="H452" s="41"/>
      <c r="I452" s="264"/>
      <c r="J452" s="41"/>
      <c r="K452" s="41"/>
      <c r="L452" s="45"/>
      <c r="M452" s="265"/>
      <c r="N452" s="266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194</v>
      </c>
      <c r="AU452" s="18" t="s">
        <v>85</v>
      </c>
    </row>
    <row r="453" s="14" customFormat="1">
      <c r="A453" s="14"/>
      <c r="B453" s="251"/>
      <c r="C453" s="252"/>
      <c r="D453" s="242" t="s">
        <v>185</v>
      </c>
      <c r="E453" s="253" t="s">
        <v>1</v>
      </c>
      <c r="F453" s="254" t="s">
        <v>85</v>
      </c>
      <c r="G453" s="252"/>
      <c r="H453" s="255">
        <v>2</v>
      </c>
      <c r="I453" s="256"/>
      <c r="J453" s="252"/>
      <c r="K453" s="252"/>
      <c r="L453" s="257"/>
      <c r="M453" s="258"/>
      <c r="N453" s="259"/>
      <c r="O453" s="259"/>
      <c r="P453" s="259"/>
      <c r="Q453" s="259"/>
      <c r="R453" s="259"/>
      <c r="S453" s="259"/>
      <c r="T453" s="26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1" t="s">
        <v>185</v>
      </c>
      <c r="AU453" s="261" t="s">
        <v>85</v>
      </c>
      <c r="AV453" s="14" t="s">
        <v>85</v>
      </c>
      <c r="AW453" s="14" t="s">
        <v>34</v>
      </c>
      <c r="AX453" s="14" t="s">
        <v>83</v>
      </c>
      <c r="AY453" s="261" t="s">
        <v>176</v>
      </c>
    </row>
    <row r="454" s="2" customFormat="1" ht="16.5" customHeight="1">
      <c r="A454" s="39"/>
      <c r="B454" s="40"/>
      <c r="C454" s="289" t="s">
        <v>1119</v>
      </c>
      <c r="D454" s="289" t="s">
        <v>547</v>
      </c>
      <c r="E454" s="290" t="s">
        <v>4523</v>
      </c>
      <c r="F454" s="291" t="s">
        <v>4524</v>
      </c>
      <c r="G454" s="292" t="s">
        <v>252</v>
      </c>
      <c r="H454" s="293">
        <v>400</v>
      </c>
      <c r="I454" s="294"/>
      <c r="J454" s="295">
        <f>ROUND(I454*H454,2)</f>
        <v>0</v>
      </c>
      <c r="K454" s="291" t="s">
        <v>1</v>
      </c>
      <c r="L454" s="296"/>
      <c r="M454" s="297" t="s">
        <v>1</v>
      </c>
      <c r="N454" s="298" t="s">
        <v>41</v>
      </c>
      <c r="O454" s="92"/>
      <c r="P454" s="236">
        <f>O454*H454</f>
        <v>0</v>
      </c>
      <c r="Q454" s="236">
        <v>0</v>
      </c>
      <c r="R454" s="236">
        <f>Q454*H454</f>
        <v>0</v>
      </c>
      <c r="S454" s="236">
        <v>0</v>
      </c>
      <c r="T454" s="23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8" t="s">
        <v>3122</v>
      </c>
      <c r="AT454" s="238" t="s">
        <v>547</v>
      </c>
      <c r="AU454" s="238" t="s">
        <v>85</v>
      </c>
      <c r="AY454" s="18" t="s">
        <v>176</v>
      </c>
      <c r="BE454" s="239">
        <f>IF(N454="základní",J454,0)</f>
        <v>0</v>
      </c>
      <c r="BF454" s="239">
        <f>IF(N454="snížená",J454,0)</f>
        <v>0</v>
      </c>
      <c r="BG454" s="239">
        <f>IF(N454="zákl. přenesená",J454,0)</f>
        <v>0</v>
      </c>
      <c r="BH454" s="239">
        <f>IF(N454="sníž. přenesená",J454,0)</f>
        <v>0</v>
      </c>
      <c r="BI454" s="239">
        <f>IF(N454="nulová",J454,0)</f>
        <v>0</v>
      </c>
      <c r="BJ454" s="18" t="s">
        <v>83</v>
      </c>
      <c r="BK454" s="239">
        <f>ROUND(I454*H454,2)</f>
        <v>0</v>
      </c>
      <c r="BL454" s="18" t="s">
        <v>3122</v>
      </c>
      <c r="BM454" s="238" t="s">
        <v>4525</v>
      </c>
    </row>
    <row r="455" s="14" customFormat="1">
      <c r="A455" s="14"/>
      <c r="B455" s="251"/>
      <c r="C455" s="252"/>
      <c r="D455" s="242" t="s">
        <v>185</v>
      </c>
      <c r="E455" s="253" t="s">
        <v>1</v>
      </c>
      <c r="F455" s="254" t="s">
        <v>4526</v>
      </c>
      <c r="G455" s="252"/>
      <c r="H455" s="255">
        <v>400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1" t="s">
        <v>185</v>
      </c>
      <c r="AU455" s="261" t="s">
        <v>85</v>
      </c>
      <c r="AV455" s="14" t="s">
        <v>85</v>
      </c>
      <c r="AW455" s="14" t="s">
        <v>34</v>
      </c>
      <c r="AX455" s="14" t="s">
        <v>83</v>
      </c>
      <c r="AY455" s="261" t="s">
        <v>176</v>
      </c>
    </row>
    <row r="456" s="2" customFormat="1" ht="16.5" customHeight="1">
      <c r="A456" s="39"/>
      <c r="B456" s="40"/>
      <c r="C456" s="289" t="s">
        <v>1125</v>
      </c>
      <c r="D456" s="289" t="s">
        <v>547</v>
      </c>
      <c r="E456" s="290" t="s">
        <v>4527</v>
      </c>
      <c r="F456" s="291" t="s">
        <v>4528</v>
      </c>
      <c r="G456" s="292" t="s">
        <v>252</v>
      </c>
      <c r="H456" s="293">
        <v>400</v>
      </c>
      <c r="I456" s="294"/>
      <c r="J456" s="295">
        <f>ROUND(I456*H456,2)</f>
        <v>0</v>
      </c>
      <c r="K456" s="291" t="s">
        <v>1</v>
      </c>
      <c r="L456" s="296"/>
      <c r="M456" s="297" t="s">
        <v>1</v>
      </c>
      <c r="N456" s="298" t="s">
        <v>41</v>
      </c>
      <c r="O456" s="92"/>
      <c r="P456" s="236">
        <f>O456*H456</f>
        <v>0</v>
      </c>
      <c r="Q456" s="236">
        <v>0</v>
      </c>
      <c r="R456" s="236">
        <f>Q456*H456</f>
        <v>0</v>
      </c>
      <c r="S456" s="236">
        <v>0</v>
      </c>
      <c r="T456" s="23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8" t="s">
        <v>3122</v>
      </c>
      <c r="AT456" s="238" t="s">
        <v>547</v>
      </c>
      <c r="AU456" s="238" t="s">
        <v>85</v>
      </c>
      <c r="AY456" s="18" t="s">
        <v>176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8" t="s">
        <v>83</v>
      </c>
      <c r="BK456" s="239">
        <f>ROUND(I456*H456,2)</f>
        <v>0</v>
      </c>
      <c r="BL456" s="18" t="s">
        <v>3122</v>
      </c>
      <c r="BM456" s="238" t="s">
        <v>4529</v>
      </c>
    </row>
    <row r="457" s="14" customFormat="1">
      <c r="A457" s="14"/>
      <c r="B457" s="251"/>
      <c r="C457" s="252"/>
      <c r="D457" s="242" t="s">
        <v>185</v>
      </c>
      <c r="E457" s="253" t="s">
        <v>1</v>
      </c>
      <c r="F457" s="254" t="s">
        <v>4526</v>
      </c>
      <c r="G457" s="252"/>
      <c r="H457" s="255">
        <v>400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1" t="s">
        <v>185</v>
      </c>
      <c r="AU457" s="261" t="s">
        <v>85</v>
      </c>
      <c r="AV457" s="14" t="s">
        <v>85</v>
      </c>
      <c r="AW457" s="14" t="s">
        <v>34</v>
      </c>
      <c r="AX457" s="14" t="s">
        <v>83</v>
      </c>
      <c r="AY457" s="261" t="s">
        <v>176</v>
      </c>
    </row>
    <row r="458" s="2" customFormat="1" ht="24.15" customHeight="1">
      <c r="A458" s="39"/>
      <c r="B458" s="40"/>
      <c r="C458" s="289" t="s">
        <v>1131</v>
      </c>
      <c r="D458" s="289" t="s">
        <v>547</v>
      </c>
      <c r="E458" s="290" t="s">
        <v>4530</v>
      </c>
      <c r="F458" s="291" t="s">
        <v>4531</v>
      </c>
      <c r="G458" s="292" t="s">
        <v>252</v>
      </c>
      <c r="H458" s="293">
        <v>20</v>
      </c>
      <c r="I458" s="294"/>
      <c r="J458" s="295">
        <f>ROUND(I458*H458,2)</f>
        <v>0</v>
      </c>
      <c r="K458" s="291" t="s">
        <v>1</v>
      </c>
      <c r="L458" s="296"/>
      <c r="M458" s="297" t="s">
        <v>1</v>
      </c>
      <c r="N458" s="298" t="s">
        <v>41</v>
      </c>
      <c r="O458" s="92"/>
      <c r="P458" s="236">
        <f>O458*H458</f>
        <v>0</v>
      </c>
      <c r="Q458" s="236">
        <v>0</v>
      </c>
      <c r="R458" s="236">
        <f>Q458*H458</f>
        <v>0</v>
      </c>
      <c r="S458" s="236">
        <v>0</v>
      </c>
      <c r="T458" s="23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8" t="s">
        <v>3122</v>
      </c>
      <c r="AT458" s="238" t="s">
        <v>547</v>
      </c>
      <c r="AU458" s="238" t="s">
        <v>85</v>
      </c>
      <c r="AY458" s="18" t="s">
        <v>176</v>
      </c>
      <c r="BE458" s="239">
        <f>IF(N458="základní",J458,0)</f>
        <v>0</v>
      </c>
      <c r="BF458" s="239">
        <f>IF(N458="snížená",J458,0)</f>
        <v>0</v>
      </c>
      <c r="BG458" s="239">
        <f>IF(N458="zákl. přenesená",J458,0)</f>
        <v>0</v>
      </c>
      <c r="BH458" s="239">
        <f>IF(N458="sníž. přenesená",J458,0)</f>
        <v>0</v>
      </c>
      <c r="BI458" s="239">
        <f>IF(N458="nulová",J458,0)</f>
        <v>0</v>
      </c>
      <c r="BJ458" s="18" t="s">
        <v>83</v>
      </c>
      <c r="BK458" s="239">
        <f>ROUND(I458*H458,2)</f>
        <v>0</v>
      </c>
      <c r="BL458" s="18" t="s">
        <v>3122</v>
      </c>
      <c r="BM458" s="238" t="s">
        <v>4532</v>
      </c>
    </row>
    <row r="459" s="14" customFormat="1">
      <c r="A459" s="14"/>
      <c r="B459" s="251"/>
      <c r="C459" s="252"/>
      <c r="D459" s="242" t="s">
        <v>185</v>
      </c>
      <c r="E459" s="253" t="s">
        <v>1</v>
      </c>
      <c r="F459" s="254" t="s">
        <v>348</v>
      </c>
      <c r="G459" s="252"/>
      <c r="H459" s="255">
        <v>20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1" t="s">
        <v>185</v>
      </c>
      <c r="AU459" s="261" t="s">
        <v>85</v>
      </c>
      <c r="AV459" s="14" t="s">
        <v>85</v>
      </c>
      <c r="AW459" s="14" t="s">
        <v>34</v>
      </c>
      <c r="AX459" s="14" t="s">
        <v>83</v>
      </c>
      <c r="AY459" s="261" t="s">
        <v>176</v>
      </c>
    </row>
    <row r="460" s="2" customFormat="1" ht="16.5" customHeight="1">
      <c r="A460" s="39"/>
      <c r="B460" s="40"/>
      <c r="C460" s="289" t="s">
        <v>1137</v>
      </c>
      <c r="D460" s="289" t="s">
        <v>547</v>
      </c>
      <c r="E460" s="290" t="s">
        <v>4533</v>
      </c>
      <c r="F460" s="291" t="s">
        <v>4534</v>
      </c>
      <c r="G460" s="292" t="s">
        <v>252</v>
      </c>
      <c r="H460" s="293">
        <v>200</v>
      </c>
      <c r="I460" s="294"/>
      <c r="J460" s="295">
        <f>ROUND(I460*H460,2)</f>
        <v>0</v>
      </c>
      <c r="K460" s="291" t="s">
        <v>1</v>
      </c>
      <c r="L460" s="296"/>
      <c r="M460" s="297" t="s">
        <v>1</v>
      </c>
      <c r="N460" s="298" t="s">
        <v>41</v>
      </c>
      <c r="O460" s="92"/>
      <c r="P460" s="236">
        <f>O460*H460</f>
        <v>0</v>
      </c>
      <c r="Q460" s="236">
        <v>0</v>
      </c>
      <c r="R460" s="236">
        <f>Q460*H460</f>
        <v>0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3122</v>
      </c>
      <c r="AT460" s="238" t="s">
        <v>547</v>
      </c>
      <c r="AU460" s="238" t="s">
        <v>85</v>
      </c>
      <c r="AY460" s="18" t="s">
        <v>176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83</v>
      </c>
      <c r="BK460" s="239">
        <f>ROUND(I460*H460,2)</f>
        <v>0</v>
      </c>
      <c r="BL460" s="18" t="s">
        <v>3122</v>
      </c>
      <c r="BM460" s="238" t="s">
        <v>4535</v>
      </c>
    </row>
    <row r="461" s="14" customFormat="1">
      <c r="A461" s="14"/>
      <c r="B461" s="251"/>
      <c r="C461" s="252"/>
      <c r="D461" s="242" t="s">
        <v>185</v>
      </c>
      <c r="E461" s="253" t="s">
        <v>1</v>
      </c>
      <c r="F461" s="254" t="s">
        <v>1562</v>
      </c>
      <c r="G461" s="252"/>
      <c r="H461" s="255">
        <v>200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1" t="s">
        <v>185</v>
      </c>
      <c r="AU461" s="261" t="s">
        <v>85</v>
      </c>
      <c r="AV461" s="14" t="s">
        <v>85</v>
      </c>
      <c r="AW461" s="14" t="s">
        <v>34</v>
      </c>
      <c r="AX461" s="14" t="s">
        <v>83</v>
      </c>
      <c r="AY461" s="261" t="s">
        <v>176</v>
      </c>
    </row>
    <row r="462" s="2" customFormat="1" ht="16.5" customHeight="1">
      <c r="A462" s="39"/>
      <c r="B462" s="40"/>
      <c r="C462" s="289" t="s">
        <v>1143</v>
      </c>
      <c r="D462" s="289" t="s">
        <v>547</v>
      </c>
      <c r="E462" s="290" t="s">
        <v>4536</v>
      </c>
      <c r="F462" s="291" t="s">
        <v>4537</v>
      </c>
      <c r="G462" s="292" t="s">
        <v>1528</v>
      </c>
      <c r="H462" s="293">
        <v>4</v>
      </c>
      <c r="I462" s="294"/>
      <c r="J462" s="295">
        <f>ROUND(I462*H462,2)</f>
        <v>0</v>
      </c>
      <c r="K462" s="291" t="s">
        <v>1</v>
      </c>
      <c r="L462" s="296"/>
      <c r="M462" s="297" t="s">
        <v>1</v>
      </c>
      <c r="N462" s="298" t="s">
        <v>41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3122</v>
      </c>
      <c r="AT462" s="238" t="s">
        <v>547</v>
      </c>
      <c r="AU462" s="238" t="s">
        <v>85</v>
      </c>
      <c r="AY462" s="18" t="s">
        <v>176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83</v>
      </c>
      <c r="BK462" s="239">
        <f>ROUND(I462*H462,2)</f>
        <v>0</v>
      </c>
      <c r="BL462" s="18" t="s">
        <v>3122</v>
      </c>
      <c r="BM462" s="238" t="s">
        <v>4538</v>
      </c>
    </row>
    <row r="463" s="14" customFormat="1">
      <c r="A463" s="14"/>
      <c r="B463" s="251"/>
      <c r="C463" s="252"/>
      <c r="D463" s="242" t="s">
        <v>185</v>
      </c>
      <c r="E463" s="253" t="s">
        <v>1</v>
      </c>
      <c r="F463" s="254" t="s">
        <v>183</v>
      </c>
      <c r="G463" s="252"/>
      <c r="H463" s="255">
        <v>4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1" t="s">
        <v>185</v>
      </c>
      <c r="AU463" s="261" t="s">
        <v>85</v>
      </c>
      <c r="AV463" s="14" t="s">
        <v>85</v>
      </c>
      <c r="AW463" s="14" t="s">
        <v>34</v>
      </c>
      <c r="AX463" s="14" t="s">
        <v>83</v>
      </c>
      <c r="AY463" s="261" t="s">
        <v>176</v>
      </c>
    </row>
    <row r="464" s="2" customFormat="1" ht="21.75" customHeight="1">
      <c r="A464" s="39"/>
      <c r="B464" s="40"/>
      <c r="C464" s="227" t="s">
        <v>1148</v>
      </c>
      <c r="D464" s="227" t="s">
        <v>179</v>
      </c>
      <c r="E464" s="228" t="s">
        <v>4419</v>
      </c>
      <c r="F464" s="229" t="s">
        <v>4420</v>
      </c>
      <c r="G464" s="230" t="s">
        <v>252</v>
      </c>
      <c r="H464" s="231">
        <v>1020</v>
      </c>
      <c r="I464" s="232"/>
      <c r="J464" s="233">
        <f>ROUND(I464*H464,2)</f>
        <v>0</v>
      </c>
      <c r="K464" s="229" t="s">
        <v>225</v>
      </c>
      <c r="L464" s="45"/>
      <c r="M464" s="234" t="s">
        <v>1</v>
      </c>
      <c r="N464" s="235" t="s">
        <v>41</v>
      </c>
      <c r="O464" s="92"/>
      <c r="P464" s="236">
        <f>O464*H464</f>
        <v>0</v>
      </c>
      <c r="Q464" s="236">
        <v>0</v>
      </c>
      <c r="R464" s="236">
        <f>Q464*H464</f>
        <v>0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3122</v>
      </c>
      <c r="AT464" s="238" t="s">
        <v>179</v>
      </c>
      <c r="AU464" s="238" t="s">
        <v>85</v>
      </c>
      <c r="AY464" s="18" t="s">
        <v>176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83</v>
      </c>
      <c r="BK464" s="239">
        <f>ROUND(I464*H464,2)</f>
        <v>0</v>
      </c>
      <c r="BL464" s="18" t="s">
        <v>3122</v>
      </c>
      <c r="BM464" s="238" t="s">
        <v>4539</v>
      </c>
    </row>
    <row r="465" s="2" customFormat="1">
      <c r="A465" s="39"/>
      <c r="B465" s="40"/>
      <c r="C465" s="41"/>
      <c r="D465" s="262" t="s">
        <v>194</v>
      </c>
      <c r="E465" s="41"/>
      <c r="F465" s="263" t="s">
        <v>4422</v>
      </c>
      <c r="G465" s="41"/>
      <c r="H465" s="41"/>
      <c r="I465" s="264"/>
      <c r="J465" s="41"/>
      <c r="K465" s="41"/>
      <c r="L465" s="45"/>
      <c r="M465" s="265"/>
      <c r="N465" s="26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194</v>
      </c>
      <c r="AU465" s="18" t="s">
        <v>85</v>
      </c>
    </row>
    <row r="466" s="14" customFormat="1">
      <c r="A466" s="14"/>
      <c r="B466" s="251"/>
      <c r="C466" s="252"/>
      <c r="D466" s="242" t="s">
        <v>185</v>
      </c>
      <c r="E466" s="253" t="s">
        <v>1</v>
      </c>
      <c r="F466" s="254" t="s">
        <v>4540</v>
      </c>
      <c r="G466" s="252"/>
      <c r="H466" s="255">
        <v>1020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1" t="s">
        <v>185</v>
      </c>
      <c r="AU466" s="261" t="s">
        <v>85</v>
      </c>
      <c r="AV466" s="14" t="s">
        <v>85</v>
      </c>
      <c r="AW466" s="14" t="s">
        <v>34</v>
      </c>
      <c r="AX466" s="14" t="s">
        <v>83</v>
      </c>
      <c r="AY466" s="261" t="s">
        <v>176</v>
      </c>
    </row>
    <row r="467" s="2" customFormat="1" ht="24.15" customHeight="1">
      <c r="A467" s="39"/>
      <c r="B467" s="40"/>
      <c r="C467" s="289" t="s">
        <v>1157</v>
      </c>
      <c r="D467" s="289" t="s">
        <v>547</v>
      </c>
      <c r="E467" s="290" t="s">
        <v>4541</v>
      </c>
      <c r="F467" s="291" t="s">
        <v>4542</v>
      </c>
      <c r="G467" s="292" t="s">
        <v>1528</v>
      </c>
      <c r="H467" s="293">
        <v>7</v>
      </c>
      <c r="I467" s="294"/>
      <c r="J467" s="295">
        <f>ROUND(I467*H467,2)</f>
        <v>0</v>
      </c>
      <c r="K467" s="291" t="s">
        <v>1</v>
      </c>
      <c r="L467" s="296"/>
      <c r="M467" s="297" t="s">
        <v>1</v>
      </c>
      <c r="N467" s="298" t="s">
        <v>41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3122</v>
      </c>
      <c r="AT467" s="238" t="s">
        <v>547</v>
      </c>
      <c r="AU467" s="238" t="s">
        <v>85</v>
      </c>
      <c r="AY467" s="18" t="s">
        <v>176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83</v>
      </c>
      <c r="BK467" s="239">
        <f>ROUND(I467*H467,2)</f>
        <v>0</v>
      </c>
      <c r="BL467" s="18" t="s">
        <v>3122</v>
      </c>
      <c r="BM467" s="238" t="s">
        <v>4543</v>
      </c>
    </row>
    <row r="468" s="14" customFormat="1">
      <c r="A468" s="14"/>
      <c r="B468" s="251"/>
      <c r="C468" s="252"/>
      <c r="D468" s="242" t="s">
        <v>185</v>
      </c>
      <c r="E468" s="253" t="s">
        <v>1</v>
      </c>
      <c r="F468" s="254" t="s">
        <v>201</v>
      </c>
      <c r="G468" s="252"/>
      <c r="H468" s="255">
        <v>7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1" t="s">
        <v>185</v>
      </c>
      <c r="AU468" s="261" t="s">
        <v>85</v>
      </c>
      <c r="AV468" s="14" t="s">
        <v>85</v>
      </c>
      <c r="AW468" s="14" t="s">
        <v>34</v>
      </c>
      <c r="AX468" s="14" t="s">
        <v>83</v>
      </c>
      <c r="AY468" s="261" t="s">
        <v>176</v>
      </c>
    </row>
    <row r="469" s="2" customFormat="1" ht="16.5" customHeight="1">
      <c r="A469" s="39"/>
      <c r="B469" s="40"/>
      <c r="C469" s="227" t="s">
        <v>1163</v>
      </c>
      <c r="D469" s="227" t="s">
        <v>179</v>
      </c>
      <c r="E469" s="228" t="s">
        <v>4544</v>
      </c>
      <c r="F469" s="229" t="s">
        <v>4428</v>
      </c>
      <c r="G469" s="230" t="s">
        <v>1528</v>
      </c>
      <c r="H469" s="231">
        <v>1</v>
      </c>
      <c r="I469" s="232"/>
      <c r="J469" s="233">
        <f>ROUND(I469*H469,2)</f>
        <v>0</v>
      </c>
      <c r="K469" s="229" t="s">
        <v>1</v>
      </c>
      <c r="L469" s="45"/>
      <c r="M469" s="234" t="s">
        <v>1</v>
      </c>
      <c r="N469" s="235" t="s">
        <v>41</v>
      </c>
      <c r="O469" s="92"/>
      <c r="P469" s="236">
        <f>O469*H469</f>
        <v>0</v>
      </c>
      <c r="Q469" s="236">
        <v>0</v>
      </c>
      <c r="R469" s="236">
        <f>Q469*H469</f>
        <v>0</v>
      </c>
      <c r="S469" s="236">
        <v>0</v>
      </c>
      <c r="T469" s="23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8" t="s">
        <v>3122</v>
      </c>
      <c r="AT469" s="238" t="s">
        <v>179</v>
      </c>
      <c r="AU469" s="238" t="s">
        <v>85</v>
      </c>
      <c r="AY469" s="18" t="s">
        <v>176</v>
      </c>
      <c r="BE469" s="239">
        <f>IF(N469="základní",J469,0)</f>
        <v>0</v>
      </c>
      <c r="BF469" s="239">
        <f>IF(N469="snížená",J469,0)</f>
        <v>0</v>
      </c>
      <c r="BG469" s="239">
        <f>IF(N469="zákl. přenesená",J469,0)</f>
        <v>0</v>
      </c>
      <c r="BH469" s="239">
        <f>IF(N469="sníž. přenesená",J469,0)</f>
        <v>0</v>
      </c>
      <c r="BI469" s="239">
        <f>IF(N469="nulová",J469,0)</f>
        <v>0</v>
      </c>
      <c r="BJ469" s="18" t="s">
        <v>83</v>
      </c>
      <c r="BK469" s="239">
        <f>ROUND(I469*H469,2)</f>
        <v>0</v>
      </c>
      <c r="BL469" s="18" t="s">
        <v>3122</v>
      </c>
      <c r="BM469" s="238" t="s">
        <v>4545</v>
      </c>
    </row>
    <row r="470" s="14" customFormat="1">
      <c r="A470" s="14"/>
      <c r="B470" s="251"/>
      <c r="C470" s="252"/>
      <c r="D470" s="242" t="s">
        <v>185</v>
      </c>
      <c r="E470" s="253" t="s">
        <v>1</v>
      </c>
      <c r="F470" s="254" t="s">
        <v>83</v>
      </c>
      <c r="G470" s="252"/>
      <c r="H470" s="255">
        <v>1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1" t="s">
        <v>185</v>
      </c>
      <c r="AU470" s="261" t="s">
        <v>85</v>
      </c>
      <c r="AV470" s="14" t="s">
        <v>85</v>
      </c>
      <c r="AW470" s="14" t="s">
        <v>34</v>
      </c>
      <c r="AX470" s="14" t="s">
        <v>83</v>
      </c>
      <c r="AY470" s="261" t="s">
        <v>176</v>
      </c>
    </row>
    <row r="471" s="12" customFormat="1" ht="22.8" customHeight="1">
      <c r="A471" s="12"/>
      <c r="B471" s="211"/>
      <c r="C471" s="212"/>
      <c r="D471" s="213" t="s">
        <v>75</v>
      </c>
      <c r="E471" s="225" t="s">
        <v>4546</v>
      </c>
      <c r="F471" s="225" t="s">
        <v>4547</v>
      </c>
      <c r="G471" s="212"/>
      <c r="H471" s="212"/>
      <c r="I471" s="215"/>
      <c r="J471" s="226">
        <f>BK471</f>
        <v>0</v>
      </c>
      <c r="K471" s="212"/>
      <c r="L471" s="217"/>
      <c r="M471" s="218"/>
      <c r="N471" s="219"/>
      <c r="O471" s="219"/>
      <c r="P471" s="220">
        <f>SUM(P472:P486)</f>
        <v>0</v>
      </c>
      <c r="Q471" s="219"/>
      <c r="R471" s="220">
        <f>SUM(R472:R486)</f>
        <v>0</v>
      </c>
      <c r="S471" s="219"/>
      <c r="T471" s="221">
        <f>SUM(T472:T486)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2" t="s">
        <v>83</v>
      </c>
      <c r="AT471" s="223" t="s">
        <v>75</v>
      </c>
      <c r="AU471" s="223" t="s">
        <v>83</v>
      </c>
      <c r="AY471" s="222" t="s">
        <v>176</v>
      </c>
      <c r="BK471" s="224">
        <f>SUM(BK472:BK486)</f>
        <v>0</v>
      </c>
    </row>
    <row r="472" s="2" customFormat="1" ht="24.15" customHeight="1">
      <c r="A472" s="39"/>
      <c r="B472" s="40"/>
      <c r="C472" s="289" t="s">
        <v>1169</v>
      </c>
      <c r="D472" s="289" t="s">
        <v>547</v>
      </c>
      <c r="E472" s="290" t="s">
        <v>4548</v>
      </c>
      <c r="F472" s="291" t="s">
        <v>4549</v>
      </c>
      <c r="G472" s="292" t="s">
        <v>1528</v>
      </c>
      <c r="H472" s="293">
        <v>5</v>
      </c>
      <c r="I472" s="294"/>
      <c r="J472" s="295">
        <f>ROUND(I472*H472,2)</f>
        <v>0</v>
      </c>
      <c r="K472" s="291" t="s">
        <v>1</v>
      </c>
      <c r="L472" s="296"/>
      <c r="M472" s="297" t="s">
        <v>1</v>
      </c>
      <c r="N472" s="298" t="s">
        <v>41</v>
      </c>
      <c r="O472" s="92"/>
      <c r="P472" s="236">
        <f>O472*H472</f>
        <v>0</v>
      </c>
      <c r="Q472" s="236">
        <v>0</v>
      </c>
      <c r="R472" s="236">
        <f>Q472*H472</f>
        <v>0</v>
      </c>
      <c r="S472" s="236">
        <v>0</v>
      </c>
      <c r="T472" s="23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8" t="s">
        <v>3122</v>
      </c>
      <c r="AT472" s="238" t="s">
        <v>547</v>
      </c>
      <c r="AU472" s="238" t="s">
        <v>85</v>
      </c>
      <c r="AY472" s="18" t="s">
        <v>176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8" t="s">
        <v>83</v>
      </c>
      <c r="BK472" s="239">
        <f>ROUND(I472*H472,2)</f>
        <v>0</v>
      </c>
      <c r="BL472" s="18" t="s">
        <v>3122</v>
      </c>
      <c r="BM472" s="238" t="s">
        <v>4550</v>
      </c>
    </row>
    <row r="473" s="14" customFormat="1">
      <c r="A473" s="14"/>
      <c r="B473" s="251"/>
      <c r="C473" s="252"/>
      <c r="D473" s="242" t="s">
        <v>185</v>
      </c>
      <c r="E473" s="253" t="s">
        <v>1</v>
      </c>
      <c r="F473" s="254" t="s">
        <v>210</v>
      </c>
      <c r="G473" s="252"/>
      <c r="H473" s="255">
        <v>5</v>
      </c>
      <c r="I473" s="256"/>
      <c r="J473" s="252"/>
      <c r="K473" s="252"/>
      <c r="L473" s="257"/>
      <c r="M473" s="258"/>
      <c r="N473" s="259"/>
      <c r="O473" s="259"/>
      <c r="P473" s="259"/>
      <c r="Q473" s="259"/>
      <c r="R473" s="259"/>
      <c r="S473" s="259"/>
      <c r="T473" s="26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1" t="s">
        <v>185</v>
      </c>
      <c r="AU473" s="261" t="s">
        <v>85</v>
      </c>
      <c r="AV473" s="14" t="s">
        <v>85</v>
      </c>
      <c r="AW473" s="14" t="s">
        <v>34</v>
      </c>
      <c r="AX473" s="14" t="s">
        <v>83</v>
      </c>
      <c r="AY473" s="261" t="s">
        <v>176</v>
      </c>
    </row>
    <row r="474" s="2" customFormat="1" ht="16.5" customHeight="1">
      <c r="A474" s="39"/>
      <c r="B474" s="40"/>
      <c r="C474" s="227" t="s">
        <v>1175</v>
      </c>
      <c r="D474" s="227" t="s">
        <v>179</v>
      </c>
      <c r="E474" s="228" t="s">
        <v>4551</v>
      </c>
      <c r="F474" s="229" t="s">
        <v>4552</v>
      </c>
      <c r="G474" s="230" t="s">
        <v>182</v>
      </c>
      <c r="H474" s="231">
        <v>5</v>
      </c>
      <c r="I474" s="232"/>
      <c r="J474" s="233">
        <f>ROUND(I474*H474,2)</f>
        <v>0</v>
      </c>
      <c r="K474" s="229" t="s">
        <v>225</v>
      </c>
      <c r="L474" s="45"/>
      <c r="M474" s="234" t="s">
        <v>1</v>
      </c>
      <c r="N474" s="235" t="s">
        <v>41</v>
      </c>
      <c r="O474" s="92"/>
      <c r="P474" s="236">
        <f>O474*H474</f>
        <v>0</v>
      </c>
      <c r="Q474" s="236">
        <v>0</v>
      </c>
      <c r="R474" s="236">
        <f>Q474*H474</f>
        <v>0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3122</v>
      </c>
      <c r="AT474" s="238" t="s">
        <v>179</v>
      </c>
      <c r="AU474" s="238" t="s">
        <v>85</v>
      </c>
      <c r="AY474" s="18" t="s">
        <v>176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83</v>
      </c>
      <c r="BK474" s="239">
        <f>ROUND(I474*H474,2)</f>
        <v>0</v>
      </c>
      <c r="BL474" s="18" t="s">
        <v>3122</v>
      </c>
      <c r="BM474" s="238" t="s">
        <v>4553</v>
      </c>
    </row>
    <row r="475" s="2" customFormat="1">
      <c r="A475" s="39"/>
      <c r="B475" s="40"/>
      <c r="C475" s="41"/>
      <c r="D475" s="262" t="s">
        <v>194</v>
      </c>
      <c r="E475" s="41"/>
      <c r="F475" s="263" t="s">
        <v>4554</v>
      </c>
      <c r="G475" s="41"/>
      <c r="H475" s="41"/>
      <c r="I475" s="264"/>
      <c r="J475" s="41"/>
      <c r="K475" s="41"/>
      <c r="L475" s="45"/>
      <c r="M475" s="265"/>
      <c r="N475" s="26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194</v>
      </c>
      <c r="AU475" s="18" t="s">
        <v>85</v>
      </c>
    </row>
    <row r="476" s="14" customFormat="1">
      <c r="A476" s="14"/>
      <c r="B476" s="251"/>
      <c r="C476" s="252"/>
      <c r="D476" s="242" t="s">
        <v>185</v>
      </c>
      <c r="E476" s="253" t="s">
        <v>1</v>
      </c>
      <c r="F476" s="254" t="s">
        <v>210</v>
      </c>
      <c r="G476" s="252"/>
      <c r="H476" s="255">
        <v>5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1" t="s">
        <v>185</v>
      </c>
      <c r="AU476" s="261" t="s">
        <v>85</v>
      </c>
      <c r="AV476" s="14" t="s">
        <v>85</v>
      </c>
      <c r="AW476" s="14" t="s">
        <v>34</v>
      </c>
      <c r="AX476" s="14" t="s">
        <v>83</v>
      </c>
      <c r="AY476" s="261" t="s">
        <v>176</v>
      </c>
    </row>
    <row r="477" s="2" customFormat="1" ht="16.5" customHeight="1">
      <c r="A477" s="39"/>
      <c r="B477" s="40"/>
      <c r="C477" s="227" t="s">
        <v>1180</v>
      </c>
      <c r="D477" s="227" t="s">
        <v>179</v>
      </c>
      <c r="E477" s="228" t="s">
        <v>4555</v>
      </c>
      <c r="F477" s="229" t="s">
        <v>4556</v>
      </c>
      <c r="G477" s="230" t="s">
        <v>182</v>
      </c>
      <c r="H477" s="231">
        <v>5</v>
      </c>
      <c r="I477" s="232"/>
      <c r="J477" s="233">
        <f>ROUND(I477*H477,2)</f>
        <v>0</v>
      </c>
      <c r="K477" s="229" t="s">
        <v>225</v>
      </c>
      <c r="L477" s="45"/>
      <c r="M477" s="234" t="s">
        <v>1</v>
      </c>
      <c r="N477" s="235" t="s">
        <v>41</v>
      </c>
      <c r="O477" s="92"/>
      <c r="P477" s="236">
        <f>O477*H477</f>
        <v>0</v>
      </c>
      <c r="Q477" s="236">
        <v>0</v>
      </c>
      <c r="R477" s="236">
        <f>Q477*H477</f>
        <v>0</v>
      </c>
      <c r="S477" s="236">
        <v>0</v>
      </c>
      <c r="T477" s="23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8" t="s">
        <v>3122</v>
      </c>
      <c r="AT477" s="238" t="s">
        <v>179</v>
      </c>
      <c r="AU477" s="238" t="s">
        <v>85</v>
      </c>
      <c r="AY477" s="18" t="s">
        <v>176</v>
      </c>
      <c r="BE477" s="239">
        <f>IF(N477="základní",J477,0)</f>
        <v>0</v>
      </c>
      <c r="BF477" s="239">
        <f>IF(N477="snížená",J477,0)</f>
        <v>0</v>
      </c>
      <c r="BG477" s="239">
        <f>IF(N477="zákl. přenesená",J477,0)</f>
        <v>0</v>
      </c>
      <c r="BH477" s="239">
        <f>IF(N477="sníž. přenesená",J477,0)</f>
        <v>0</v>
      </c>
      <c r="BI477" s="239">
        <f>IF(N477="nulová",J477,0)</f>
        <v>0</v>
      </c>
      <c r="BJ477" s="18" t="s">
        <v>83</v>
      </c>
      <c r="BK477" s="239">
        <f>ROUND(I477*H477,2)</f>
        <v>0</v>
      </c>
      <c r="BL477" s="18" t="s">
        <v>3122</v>
      </c>
      <c r="BM477" s="238" t="s">
        <v>4557</v>
      </c>
    </row>
    <row r="478" s="2" customFormat="1">
      <c r="A478" s="39"/>
      <c r="B478" s="40"/>
      <c r="C478" s="41"/>
      <c r="D478" s="262" t="s">
        <v>194</v>
      </c>
      <c r="E478" s="41"/>
      <c r="F478" s="263" t="s">
        <v>4558</v>
      </c>
      <c r="G478" s="41"/>
      <c r="H478" s="41"/>
      <c r="I478" s="264"/>
      <c r="J478" s="41"/>
      <c r="K478" s="41"/>
      <c r="L478" s="45"/>
      <c r="M478" s="265"/>
      <c r="N478" s="26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194</v>
      </c>
      <c r="AU478" s="18" t="s">
        <v>85</v>
      </c>
    </row>
    <row r="479" s="14" customFormat="1">
      <c r="A479" s="14"/>
      <c r="B479" s="251"/>
      <c r="C479" s="252"/>
      <c r="D479" s="242" t="s">
        <v>185</v>
      </c>
      <c r="E479" s="253" t="s">
        <v>1</v>
      </c>
      <c r="F479" s="254" t="s">
        <v>210</v>
      </c>
      <c r="G479" s="252"/>
      <c r="H479" s="255">
        <v>5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1" t="s">
        <v>185</v>
      </c>
      <c r="AU479" s="261" t="s">
        <v>85</v>
      </c>
      <c r="AV479" s="14" t="s">
        <v>85</v>
      </c>
      <c r="AW479" s="14" t="s">
        <v>34</v>
      </c>
      <c r="AX479" s="14" t="s">
        <v>83</v>
      </c>
      <c r="AY479" s="261" t="s">
        <v>176</v>
      </c>
    </row>
    <row r="480" s="2" customFormat="1" ht="16.5" customHeight="1">
      <c r="A480" s="39"/>
      <c r="B480" s="40"/>
      <c r="C480" s="289" t="s">
        <v>1186</v>
      </c>
      <c r="D480" s="289" t="s">
        <v>547</v>
      </c>
      <c r="E480" s="290" t="s">
        <v>4341</v>
      </c>
      <c r="F480" s="291" t="s">
        <v>4342</v>
      </c>
      <c r="G480" s="292" t="s">
        <v>1528</v>
      </c>
      <c r="H480" s="293">
        <v>5</v>
      </c>
      <c r="I480" s="294"/>
      <c r="J480" s="295">
        <f>ROUND(I480*H480,2)</f>
        <v>0</v>
      </c>
      <c r="K480" s="291" t="s">
        <v>1</v>
      </c>
      <c r="L480" s="296"/>
      <c r="M480" s="297" t="s">
        <v>1</v>
      </c>
      <c r="N480" s="298" t="s">
        <v>41</v>
      </c>
      <c r="O480" s="92"/>
      <c r="P480" s="236">
        <f>O480*H480</f>
        <v>0</v>
      </c>
      <c r="Q480" s="236">
        <v>0</v>
      </c>
      <c r="R480" s="236">
        <f>Q480*H480</f>
        <v>0</v>
      </c>
      <c r="S480" s="236">
        <v>0</v>
      </c>
      <c r="T480" s="23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8" t="s">
        <v>3122</v>
      </c>
      <c r="AT480" s="238" t="s">
        <v>547</v>
      </c>
      <c r="AU480" s="238" t="s">
        <v>85</v>
      </c>
      <c r="AY480" s="18" t="s">
        <v>176</v>
      </c>
      <c r="BE480" s="239">
        <f>IF(N480="základní",J480,0)</f>
        <v>0</v>
      </c>
      <c r="BF480" s="239">
        <f>IF(N480="snížená",J480,0)</f>
        <v>0</v>
      </c>
      <c r="BG480" s="239">
        <f>IF(N480="zákl. přenesená",J480,0)</f>
        <v>0</v>
      </c>
      <c r="BH480" s="239">
        <f>IF(N480="sníž. přenesená",J480,0)</f>
        <v>0</v>
      </c>
      <c r="BI480" s="239">
        <f>IF(N480="nulová",J480,0)</f>
        <v>0</v>
      </c>
      <c r="BJ480" s="18" t="s">
        <v>83</v>
      </c>
      <c r="BK480" s="239">
        <f>ROUND(I480*H480,2)</f>
        <v>0</v>
      </c>
      <c r="BL480" s="18" t="s">
        <v>3122</v>
      </c>
      <c r="BM480" s="238" t="s">
        <v>4559</v>
      </c>
    </row>
    <row r="481" s="14" customFormat="1">
      <c r="A481" s="14"/>
      <c r="B481" s="251"/>
      <c r="C481" s="252"/>
      <c r="D481" s="242" t="s">
        <v>185</v>
      </c>
      <c r="E481" s="253" t="s">
        <v>1</v>
      </c>
      <c r="F481" s="254" t="s">
        <v>210</v>
      </c>
      <c r="G481" s="252"/>
      <c r="H481" s="255">
        <v>5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1" t="s">
        <v>185</v>
      </c>
      <c r="AU481" s="261" t="s">
        <v>85</v>
      </c>
      <c r="AV481" s="14" t="s">
        <v>85</v>
      </c>
      <c r="AW481" s="14" t="s">
        <v>34</v>
      </c>
      <c r="AX481" s="14" t="s">
        <v>83</v>
      </c>
      <c r="AY481" s="261" t="s">
        <v>176</v>
      </c>
    </row>
    <row r="482" s="2" customFormat="1" ht="16.5" customHeight="1">
      <c r="A482" s="39"/>
      <c r="B482" s="40"/>
      <c r="C482" s="227" t="s">
        <v>1194</v>
      </c>
      <c r="D482" s="227" t="s">
        <v>179</v>
      </c>
      <c r="E482" s="228" t="s">
        <v>4560</v>
      </c>
      <c r="F482" s="229" t="s">
        <v>4561</v>
      </c>
      <c r="G482" s="230" t="s">
        <v>182</v>
      </c>
      <c r="H482" s="231">
        <v>5</v>
      </c>
      <c r="I482" s="232"/>
      <c r="J482" s="233">
        <f>ROUND(I482*H482,2)</f>
        <v>0</v>
      </c>
      <c r="K482" s="229" t="s">
        <v>225</v>
      </c>
      <c r="L482" s="45"/>
      <c r="M482" s="234" t="s">
        <v>1</v>
      </c>
      <c r="N482" s="235" t="s">
        <v>41</v>
      </c>
      <c r="O482" s="92"/>
      <c r="P482" s="236">
        <f>O482*H482</f>
        <v>0</v>
      </c>
      <c r="Q482" s="236">
        <v>0</v>
      </c>
      <c r="R482" s="236">
        <f>Q482*H482</f>
        <v>0</v>
      </c>
      <c r="S482" s="236">
        <v>0</v>
      </c>
      <c r="T482" s="23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8" t="s">
        <v>3122</v>
      </c>
      <c r="AT482" s="238" t="s">
        <v>179</v>
      </c>
      <c r="AU482" s="238" t="s">
        <v>85</v>
      </c>
      <c r="AY482" s="18" t="s">
        <v>176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8" t="s">
        <v>83</v>
      </c>
      <c r="BK482" s="239">
        <f>ROUND(I482*H482,2)</f>
        <v>0</v>
      </c>
      <c r="BL482" s="18" t="s">
        <v>3122</v>
      </c>
      <c r="BM482" s="238" t="s">
        <v>4562</v>
      </c>
    </row>
    <row r="483" s="2" customFormat="1">
      <c r="A483" s="39"/>
      <c r="B483" s="40"/>
      <c r="C483" s="41"/>
      <c r="D483" s="262" t="s">
        <v>194</v>
      </c>
      <c r="E483" s="41"/>
      <c r="F483" s="263" t="s">
        <v>4563</v>
      </c>
      <c r="G483" s="41"/>
      <c r="H483" s="41"/>
      <c r="I483" s="264"/>
      <c r="J483" s="41"/>
      <c r="K483" s="41"/>
      <c r="L483" s="45"/>
      <c r="M483" s="265"/>
      <c r="N483" s="266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194</v>
      </c>
      <c r="AU483" s="18" t="s">
        <v>85</v>
      </c>
    </row>
    <row r="484" s="14" customFormat="1">
      <c r="A484" s="14"/>
      <c r="B484" s="251"/>
      <c r="C484" s="252"/>
      <c r="D484" s="242" t="s">
        <v>185</v>
      </c>
      <c r="E484" s="253" t="s">
        <v>1</v>
      </c>
      <c r="F484" s="254" t="s">
        <v>210</v>
      </c>
      <c r="G484" s="252"/>
      <c r="H484" s="255">
        <v>5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1" t="s">
        <v>185</v>
      </c>
      <c r="AU484" s="261" t="s">
        <v>85</v>
      </c>
      <c r="AV484" s="14" t="s">
        <v>85</v>
      </c>
      <c r="AW484" s="14" t="s">
        <v>34</v>
      </c>
      <c r="AX484" s="14" t="s">
        <v>83</v>
      </c>
      <c r="AY484" s="261" t="s">
        <v>176</v>
      </c>
    </row>
    <row r="485" s="2" customFormat="1" ht="16.5" customHeight="1">
      <c r="A485" s="39"/>
      <c r="B485" s="40"/>
      <c r="C485" s="227" t="s">
        <v>1199</v>
      </c>
      <c r="D485" s="227" t="s">
        <v>179</v>
      </c>
      <c r="E485" s="228" t="s">
        <v>4564</v>
      </c>
      <c r="F485" s="229" t="s">
        <v>4428</v>
      </c>
      <c r="G485" s="230" t="s">
        <v>1528</v>
      </c>
      <c r="H485" s="231">
        <v>1</v>
      </c>
      <c r="I485" s="232"/>
      <c r="J485" s="233">
        <f>ROUND(I485*H485,2)</f>
        <v>0</v>
      </c>
      <c r="K485" s="229" t="s">
        <v>1</v>
      </c>
      <c r="L485" s="45"/>
      <c r="M485" s="234" t="s">
        <v>1</v>
      </c>
      <c r="N485" s="235" t="s">
        <v>41</v>
      </c>
      <c r="O485" s="92"/>
      <c r="P485" s="236">
        <f>O485*H485</f>
        <v>0</v>
      </c>
      <c r="Q485" s="236">
        <v>0</v>
      </c>
      <c r="R485" s="236">
        <f>Q485*H485</f>
        <v>0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3122</v>
      </c>
      <c r="AT485" s="238" t="s">
        <v>179</v>
      </c>
      <c r="AU485" s="238" t="s">
        <v>85</v>
      </c>
      <c r="AY485" s="18" t="s">
        <v>176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83</v>
      </c>
      <c r="BK485" s="239">
        <f>ROUND(I485*H485,2)</f>
        <v>0</v>
      </c>
      <c r="BL485" s="18" t="s">
        <v>3122</v>
      </c>
      <c r="BM485" s="238" t="s">
        <v>4565</v>
      </c>
    </row>
    <row r="486" s="14" customFormat="1">
      <c r="A486" s="14"/>
      <c r="B486" s="251"/>
      <c r="C486" s="252"/>
      <c r="D486" s="242" t="s">
        <v>185</v>
      </c>
      <c r="E486" s="253" t="s">
        <v>1</v>
      </c>
      <c r="F486" s="254" t="s">
        <v>83</v>
      </c>
      <c r="G486" s="252"/>
      <c r="H486" s="255">
        <v>1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1" t="s">
        <v>185</v>
      </c>
      <c r="AU486" s="261" t="s">
        <v>85</v>
      </c>
      <c r="AV486" s="14" t="s">
        <v>85</v>
      </c>
      <c r="AW486" s="14" t="s">
        <v>34</v>
      </c>
      <c r="AX486" s="14" t="s">
        <v>83</v>
      </c>
      <c r="AY486" s="261" t="s">
        <v>176</v>
      </c>
    </row>
    <row r="487" s="12" customFormat="1" ht="22.8" customHeight="1">
      <c r="A487" s="12"/>
      <c r="B487" s="211"/>
      <c r="C487" s="212"/>
      <c r="D487" s="213" t="s">
        <v>75</v>
      </c>
      <c r="E487" s="225" t="s">
        <v>4566</v>
      </c>
      <c r="F487" s="225" t="s">
        <v>4567</v>
      </c>
      <c r="G487" s="212"/>
      <c r="H487" s="212"/>
      <c r="I487" s="215"/>
      <c r="J487" s="226">
        <f>BK487</f>
        <v>0</v>
      </c>
      <c r="K487" s="212"/>
      <c r="L487" s="217"/>
      <c r="M487" s="218"/>
      <c r="N487" s="219"/>
      <c r="O487" s="219"/>
      <c r="P487" s="220">
        <f>SUM(P488:P499)</f>
        <v>0</v>
      </c>
      <c r="Q487" s="219"/>
      <c r="R487" s="220">
        <f>SUM(R488:R499)</f>
        <v>0</v>
      </c>
      <c r="S487" s="219"/>
      <c r="T487" s="221">
        <f>SUM(T488:T499)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2" t="s">
        <v>83</v>
      </c>
      <c r="AT487" s="223" t="s">
        <v>75</v>
      </c>
      <c r="AU487" s="223" t="s">
        <v>83</v>
      </c>
      <c r="AY487" s="222" t="s">
        <v>176</v>
      </c>
      <c r="BK487" s="224">
        <f>SUM(BK488:BK499)</f>
        <v>0</v>
      </c>
    </row>
    <row r="488" s="2" customFormat="1" ht="24.15" customHeight="1">
      <c r="A488" s="39"/>
      <c r="B488" s="40"/>
      <c r="C488" s="289" t="s">
        <v>1204</v>
      </c>
      <c r="D488" s="289" t="s">
        <v>547</v>
      </c>
      <c r="E488" s="290" t="s">
        <v>4568</v>
      </c>
      <c r="F488" s="291" t="s">
        <v>4569</v>
      </c>
      <c r="G488" s="292" t="s">
        <v>1528</v>
      </c>
      <c r="H488" s="293">
        <v>1</v>
      </c>
      <c r="I488" s="294"/>
      <c r="J488" s="295">
        <f>ROUND(I488*H488,2)</f>
        <v>0</v>
      </c>
      <c r="K488" s="291" t="s">
        <v>1</v>
      </c>
      <c r="L488" s="296"/>
      <c r="M488" s="297" t="s">
        <v>1</v>
      </c>
      <c r="N488" s="298" t="s">
        <v>41</v>
      </c>
      <c r="O488" s="92"/>
      <c r="P488" s="236">
        <f>O488*H488</f>
        <v>0</v>
      </c>
      <c r="Q488" s="236">
        <v>0</v>
      </c>
      <c r="R488" s="236">
        <f>Q488*H488</f>
        <v>0</v>
      </c>
      <c r="S488" s="236">
        <v>0</v>
      </c>
      <c r="T488" s="23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8" t="s">
        <v>3122</v>
      </c>
      <c r="AT488" s="238" t="s">
        <v>547</v>
      </c>
      <c r="AU488" s="238" t="s">
        <v>85</v>
      </c>
      <c r="AY488" s="18" t="s">
        <v>176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8" t="s">
        <v>83</v>
      </c>
      <c r="BK488" s="239">
        <f>ROUND(I488*H488,2)</f>
        <v>0</v>
      </c>
      <c r="BL488" s="18" t="s">
        <v>3122</v>
      </c>
      <c r="BM488" s="238" t="s">
        <v>4570</v>
      </c>
    </row>
    <row r="489" s="14" customFormat="1">
      <c r="A489" s="14"/>
      <c r="B489" s="251"/>
      <c r="C489" s="252"/>
      <c r="D489" s="242" t="s">
        <v>185</v>
      </c>
      <c r="E489" s="253" t="s">
        <v>1</v>
      </c>
      <c r="F489" s="254" t="s">
        <v>83</v>
      </c>
      <c r="G489" s="252"/>
      <c r="H489" s="255">
        <v>1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1" t="s">
        <v>185</v>
      </c>
      <c r="AU489" s="261" t="s">
        <v>85</v>
      </c>
      <c r="AV489" s="14" t="s">
        <v>85</v>
      </c>
      <c r="AW489" s="14" t="s">
        <v>34</v>
      </c>
      <c r="AX489" s="14" t="s">
        <v>83</v>
      </c>
      <c r="AY489" s="261" t="s">
        <v>176</v>
      </c>
    </row>
    <row r="490" s="2" customFormat="1" ht="16.5" customHeight="1">
      <c r="A490" s="39"/>
      <c r="B490" s="40"/>
      <c r="C490" s="289" t="s">
        <v>1209</v>
      </c>
      <c r="D490" s="289" t="s">
        <v>547</v>
      </c>
      <c r="E490" s="290" t="s">
        <v>4571</v>
      </c>
      <c r="F490" s="291" t="s">
        <v>4572</v>
      </c>
      <c r="G490" s="292" t="s">
        <v>1528</v>
      </c>
      <c r="H490" s="293">
        <v>1</v>
      </c>
      <c r="I490" s="294"/>
      <c r="J490" s="295">
        <f>ROUND(I490*H490,2)</f>
        <v>0</v>
      </c>
      <c r="K490" s="291" t="s">
        <v>1</v>
      </c>
      <c r="L490" s="296"/>
      <c r="M490" s="297" t="s">
        <v>1</v>
      </c>
      <c r="N490" s="298" t="s">
        <v>41</v>
      </c>
      <c r="O490" s="92"/>
      <c r="P490" s="236">
        <f>O490*H490</f>
        <v>0</v>
      </c>
      <c r="Q490" s="236">
        <v>0</v>
      </c>
      <c r="R490" s="236">
        <f>Q490*H490</f>
        <v>0</v>
      </c>
      <c r="S490" s="236">
        <v>0</v>
      </c>
      <c r="T490" s="23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8" t="s">
        <v>3122</v>
      </c>
      <c r="AT490" s="238" t="s">
        <v>547</v>
      </c>
      <c r="AU490" s="238" t="s">
        <v>85</v>
      </c>
      <c r="AY490" s="18" t="s">
        <v>176</v>
      </c>
      <c r="BE490" s="239">
        <f>IF(N490="základní",J490,0)</f>
        <v>0</v>
      </c>
      <c r="BF490" s="239">
        <f>IF(N490="snížená",J490,0)</f>
        <v>0</v>
      </c>
      <c r="BG490" s="239">
        <f>IF(N490="zákl. přenesená",J490,0)</f>
        <v>0</v>
      </c>
      <c r="BH490" s="239">
        <f>IF(N490="sníž. přenesená",J490,0)</f>
        <v>0</v>
      </c>
      <c r="BI490" s="239">
        <f>IF(N490="nulová",J490,0)</f>
        <v>0</v>
      </c>
      <c r="BJ490" s="18" t="s">
        <v>83</v>
      </c>
      <c r="BK490" s="239">
        <f>ROUND(I490*H490,2)</f>
        <v>0</v>
      </c>
      <c r="BL490" s="18" t="s">
        <v>3122</v>
      </c>
      <c r="BM490" s="238" t="s">
        <v>4573</v>
      </c>
    </row>
    <row r="491" s="14" customFormat="1">
      <c r="A491" s="14"/>
      <c r="B491" s="251"/>
      <c r="C491" s="252"/>
      <c r="D491" s="242" t="s">
        <v>185</v>
      </c>
      <c r="E491" s="253" t="s">
        <v>1</v>
      </c>
      <c r="F491" s="254" t="s">
        <v>83</v>
      </c>
      <c r="G491" s="252"/>
      <c r="H491" s="255">
        <v>1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1" t="s">
        <v>185</v>
      </c>
      <c r="AU491" s="261" t="s">
        <v>85</v>
      </c>
      <c r="AV491" s="14" t="s">
        <v>85</v>
      </c>
      <c r="AW491" s="14" t="s">
        <v>34</v>
      </c>
      <c r="AX491" s="14" t="s">
        <v>83</v>
      </c>
      <c r="AY491" s="261" t="s">
        <v>176</v>
      </c>
    </row>
    <row r="492" s="2" customFormat="1" ht="16.5" customHeight="1">
      <c r="A492" s="39"/>
      <c r="B492" s="40"/>
      <c r="C492" s="227" t="s">
        <v>1216</v>
      </c>
      <c r="D492" s="227" t="s">
        <v>179</v>
      </c>
      <c r="E492" s="228" t="s">
        <v>4574</v>
      </c>
      <c r="F492" s="229" t="s">
        <v>4575</v>
      </c>
      <c r="G492" s="230" t="s">
        <v>182</v>
      </c>
      <c r="H492" s="231">
        <v>1</v>
      </c>
      <c r="I492" s="232"/>
      <c r="J492" s="233">
        <f>ROUND(I492*H492,2)</f>
        <v>0</v>
      </c>
      <c r="K492" s="229" t="s">
        <v>225</v>
      </c>
      <c r="L492" s="45"/>
      <c r="M492" s="234" t="s">
        <v>1</v>
      </c>
      <c r="N492" s="235" t="s">
        <v>41</v>
      </c>
      <c r="O492" s="92"/>
      <c r="P492" s="236">
        <f>O492*H492</f>
        <v>0</v>
      </c>
      <c r="Q492" s="236">
        <v>0</v>
      </c>
      <c r="R492" s="236">
        <f>Q492*H492</f>
        <v>0</v>
      </c>
      <c r="S492" s="236">
        <v>0</v>
      </c>
      <c r="T492" s="23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8" t="s">
        <v>3122</v>
      </c>
      <c r="AT492" s="238" t="s">
        <v>179</v>
      </c>
      <c r="AU492" s="238" t="s">
        <v>85</v>
      </c>
      <c r="AY492" s="18" t="s">
        <v>176</v>
      </c>
      <c r="BE492" s="239">
        <f>IF(N492="základní",J492,0)</f>
        <v>0</v>
      </c>
      <c r="BF492" s="239">
        <f>IF(N492="snížená",J492,0)</f>
        <v>0</v>
      </c>
      <c r="BG492" s="239">
        <f>IF(N492="zákl. přenesená",J492,0)</f>
        <v>0</v>
      </c>
      <c r="BH492" s="239">
        <f>IF(N492="sníž. přenesená",J492,0)</f>
        <v>0</v>
      </c>
      <c r="BI492" s="239">
        <f>IF(N492="nulová",J492,0)</f>
        <v>0</v>
      </c>
      <c r="BJ492" s="18" t="s">
        <v>83</v>
      </c>
      <c r="BK492" s="239">
        <f>ROUND(I492*H492,2)</f>
        <v>0</v>
      </c>
      <c r="BL492" s="18" t="s">
        <v>3122</v>
      </c>
      <c r="BM492" s="238" t="s">
        <v>4576</v>
      </c>
    </row>
    <row r="493" s="2" customFormat="1">
      <c r="A493" s="39"/>
      <c r="B493" s="40"/>
      <c r="C493" s="41"/>
      <c r="D493" s="262" t="s">
        <v>194</v>
      </c>
      <c r="E493" s="41"/>
      <c r="F493" s="263" t="s">
        <v>4577</v>
      </c>
      <c r="G493" s="41"/>
      <c r="H493" s="41"/>
      <c r="I493" s="264"/>
      <c r="J493" s="41"/>
      <c r="K493" s="41"/>
      <c r="L493" s="45"/>
      <c r="M493" s="265"/>
      <c r="N493" s="266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194</v>
      </c>
      <c r="AU493" s="18" t="s">
        <v>85</v>
      </c>
    </row>
    <row r="494" s="14" customFormat="1">
      <c r="A494" s="14"/>
      <c r="B494" s="251"/>
      <c r="C494" s="252"/>
      <c r="D494" s="242" t="s">
        <v>185</v>
      </c>
      <c r="E494" s="253" t="s">
        <v>1</v>
      </c>
      <c r="F494" s="254" t="s">
        <v>83</v>
      </c>
      <c r="G494" s="252"/>
      <c r="H494" s="255">
        <v>1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1" t="s">
        <v>185</v>
      </c>
      <c r="AU494" s="261" t="s">
        <v>85</v>
      </c>
      <c r="AV494" s="14" t="s">
        <v>85</v>
      </c>
      <c r="AW494" s="14" t="s">
        <v>34</v>
      </c>
      <c r="AX494" s="14" t="s">
        <v>83</v>
      </c>
      <c r="AY494" s="261" t="s">
        <v>176</v>
      </c>
    </row>
    <row r="495" s="2" customFormat="1" ht="16.5" customHeight="1">
      <c r="A495" s="39"/>
      <c r="B495" s="40"/>
      <c r="C495" s="289" t="s">
        <v>1223</v>
      </c>
      <c r="D495" s="289" t="s">
        <v>547</v>
      </c>
      <c r="E495" s="290" t="s">
        <v>4578</v>
      </c>
      <c r="F495" s="291" t="s">
        <v>4579</v>
      </c>
      <c r="G495" s="292" t="s">
        <v>252</v>
      </c>
      <c r="H495" s="293">
        <v>50</v>
      </c>
      <c r="I495" s="294"/>
      <c r="J495" s="295">
        <f>ROUND(I495*H495,2)</f>
        <v>0</v>
      </c>
      <c r="K495" s="291" t="s">
        <v>1</v>
      </c>
      <c r="L495" s="296"/>
      <c r="M495" s="297" t="s">
        <v>1</v>
      </c>
      <c r="N495" s="298" t="s">
        <v>41</v>
      </c>
      <c r="O495" s="92"/>
      <c r="P495" s="236">
        <f>O495*H495</f>
        <v>0</v>
      </c>
      <c r="Q495" s="236">
        <v>0</v>
      </c>
      <c r="R495" s="236">
        <f>Q495*H495</f>
        <v>0</v>
      </c>
      <c r="S495" s="236">
        <v>0</v>
      </c>
      <c r="T495" s="237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8" t="s">
        <v>3122</v>
      </c>
      <c r="AT495" s="238" t="s">
        <v>547</v>
      </c>
      <c r="AU495" s="238" t="s">
        <v>85</v>
      </c>
      <c r="AY495" s="18" t="s">
        <v>176</v>
      </c>
      <c r="BE495" s="239">
        <f>IF(N495="základní",J495,0)</f>
        <v>0</v>
      </c>
      <c r="BF495" s="239">
        <f>IF(N495="snížená",J495,0)</f>
        <v>0</v>
      </c>
      <c r="BG495" s="239">
        <f>IF(N495="zákl. přenesená",J495,0)</f>
        <v>0</v>
      </c>
      <c r="BH495" s="239">
        <f>IF(N495="sníž. přenesená",J495,0)</f>
        <v>0</v>
      </c>
      <c r="BI495" s="239">
        <f>IF(N495="nulová",J495,0)</f>
        <v>0</v>
      </c>
      <c r="BJ495" s="18" t="s">
        <v>83</v>
      </c>
      <c r="BK495" s="239">
        <f>ROUND(I495*H495,2)</f>
        <v>0</v>
      </c>
      <c r="BL495" s="18" t="s">
        <v>3122</v>
      </c>
      <c r="BM495" s="238" t="s">
        <v>4580</v>
      </c>
    </row>
    <row r="496" s="14" customFormat="1">
      <c r="A496" s="14"/>
      <c r="B496" s="251"/>
      <c r="C496" s="252"/>
      <c r="D496" s="242" t="s">
        <v>185</v>
      </c>
      <c r="E496" s="253" t="s">
        <v>1</v>
      </c>
      <c r="F496" s="254" t="s">
        <v>654</v>
      </c>
      <c r="G496" s="252"/>
      <c r="H496" s="255">
        <v>50</v>
      </c>
      <c r="I496" s="256"/>
      <c r="J496" s="252"/>
      <c r="K496" s="252"/>
      <c r="L496" s="257"/>
      <c r="M496" s="258"/>
      <c r="N496" s="259"/>
      <c r="O496" s="259"/>
      <c r="P496" s="259"/>
      <c r="Q496" s="259"/>
      <c r="R496" s="259"/>
      <c r="S496" s="259"/>
      <c r="T496" s="26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1" t="s">
        <v>185</v>
      </c>
      <c r="AU496" s="261" t="s">
        <v>85</v>
      </c>
      <c r="AV496" s="14" t="s">
        <v>85</v>
      </c>
      <c r="AW496" s="14" t="s">
        <v>34</v>
      </c>
      <c r="AX496" s="14" t="s">
        <v>83</v>
      </c>
      <c r="AY496" s="261" t="s">
        <v>176</v>
      </c>
    </row>
    <row r="497" s="2" customFormat="1" ht="21.75" customHeight="1">
      <c r="A497" s="39"/>
      <c r="B497" s="40"/>
      <c r="C497" s="227" t="s">
        <v>1230</v>
      </c>
      <c r="D497" s="227" t="s">
        <v>179</v>
      </c>
      <c r="E497" s="228" t="s">
        <v>4419</v>
      </c>
      <c r="F497" s="229" t="s">
        <v>4420</v>
      </c>
      <c r="G497" s="230" t="s">
        <v>252</v>
      </c>
      <c r="H497" s="231">
        <v>50</v>
      </c>
      <c r="I497" s="232"/>
      <c r="J497" s="233">
        <f>ROUND(I497*H497,2)</f>
        <v>0</v>
      </c>
      <c r="K497" s="229" t="s">
        <v>225</v>
      </c>
      <c r="L497" s="45"/>
      <c r="M497" s="234" t="s">
        <v>1</v>
      </c>
      <c r="N497" s="235" t="s">
        <v>41</v>
      </c>
      <c r="O497" s="92"/>
      <c r="P497" s="236">
        <f>O497*H497</f>
        <v>0</v>
      </c>
      <c r="Q497" s="236">
        <v>0</v>
      </c>
      <c r="R497" s="236">
        <f>Q497*H497</f>
        <v>0</v>
      </c>
      <c r="S497" s="236">
        <v>0</v>
      </c>
      <c r="T497" s="23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8" t="s">
        <v>3122</v>
      </c>
      <c r="AT497" s="238" t="s">
        <v>179</v>
      </c>
      <c r="AU497" s="238" t="s">
        <v>85</v>
      </c>
      <c r="AY497" s="18" t="s">
        <v>176</v>
      </c>
      <c r="BE497" s="239">
        <f>IF(N497="základní",J497,0)</f>
        <v>0</v>
      </c>
      <c r="BF497" s="239">
        <f>IF(N497="snížená",J497,0)</f>
        <v>0</v>
      </c>
      <c r="BG497" s="239">
        <f>IF(N497="zákl. přenesená",J497,0)</f>
        <v>0</v>
      </c>
      <c r="BH497" s="239">
        <f>IF(N497="sníž. přenesená",J497,0)</f>
        <v>0</v>
      </c>
      <c r="BI497" s="239">
        <f>IF(N497="nulová",J497,0)</f>
        <v>0</v>
      </c>
      <c r="BJ497" s="18" t="s">
        <v>83</v>
      </c>
      <c r="BK497" s="239">
        <f>ROUND(I497*H497,2)</f>
        <v>0</v>
      </c>
      <c r="BL497" s="18" t="s">
        <v>3122</v>
      </c>
      <c r="BM497" s="238" t="s">
        <v>4581</v>
      </c>
    </row>
    <row r="498" s="2" customFormat="1">
      <c r="A498" s="39"/>
      <c r="B498" s="40"/>
      <c r="C498" s="41"/>
      <c r="D498" s="262" t="s">
        <v>194</v>
      </c>
      <c r="E498" s="41"/>
      <c r="F498" s="263" t="s">
        <v>4422</v>
      </c>
      <c r="G498" s="41"/>
      <c r="H498" s="41"/>
      <c r="I498" s="264"/>
      <c r="J498" s="41"/>
      <c r="K498" s="41"/>
      <c r="L498" s="45"/>
      <c r="M498" s="265"/>
      <c r="N498" s="266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194</v>
      </c>
      <c r="AU498" s="18" t="s">
        <v>85</v>
      </c>
    </row>
    <row r="499" s="14" customFormat="1">
      <c r="A499" s="14"/>
      <c r="B499" s="251"/>
      <c r="C499" s="252"/>
      <c r="D499" s="242" t="s">
        <v>185</v>
      </c>
      <c r="E499" s="253" t="s">
        <v>1</v>
      </c>
      <c r="F499" s="254" t="s">
        <v>654</v>
      </c>
      <c r="G499" s="252"/>
      <c r="H499" s="255">
        <v>50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1" t="s">
        <v>185</v>
      </c>
      <c r="AU499" s="261" t="s">
        <v>85</v>
      </c>
      <c r="AV499" s="14" t="s">
        <v>85</v>
      </c>
      <c r="AW499" s="14" t="s">
        <v>34</v>
      </c>
      <c r="AX499" s="14" t="s">
        <v>83</v>
      </c>
      <c r="AY499" s="261" t="s">
        <v>176</v>
      </c>
    </row>
    <row r="500" s="12" customFormat="1" ht="22.8" customHeight="1">
      <c r="A500" s="12"/>
      <c r="B500" s="211"/>
      <c r="C500" s="212"/>
      <c r="D500" s="213" t="s">
        <v>75</v>
      </c>
      <c r="E500" s="225" t="s">
        <v>4582</v>
      </c>
      <c r="F500" s="225" t="s">
        <v>4583</v>
      </c>
      <c r="G500" s="212"/>
      <c r="H500" s="212"/>
      <c r="I500" s="215"/>
      <c r="J500" s="226">
        <f>BK500</f>
        <v>0</v>
      </c>
      <c r="K500" s="212"/>
      <c r="L500" s="217"/>
      <c r="M500" s="218"/>
      <c r="N500" s="219"/>
      <c r="O500" s="219"/>
      <c r="P500" s="220">
        <f>SUM(P501:P516)</f>
        <v>0</v>
      </c>
      <c r="Q500" s="219"/>
      <c r="R500" s="220">
        <f>SUM(R501:R516)</f>
        <v>0</v>
      </c>
      <c r="S500" s="219"/>
      <c r="T500" s="221">
        <f>SUM(T501:T516)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2" t="s">
        <v>83</v>
      </c>
      <c r="AT500" s="223" t="s">
        <v>75</v>
      </c>
      <c r="AU500" s="223" t="s">
        <v>83</v>
      </c>
      <c r="AY500" s="222" t="s">
        <v>176</v>
      </c>
      <c r="BK500" s="224">
        <f>SUM(BK501:BK516)</f>
        <v>0</v>
      </c>
    </row>
    <row r="501" s="2" customFormat="1" ht="49.05" customHeight="1">
      <c r="A501" s="39"/>
      <c r="B501" s="40"/>
      <c r="C501" s="289" t="s">
        <v>1236</v>
      </c>
      <c r="D501" s="289" t="s">
        <v>547</v>
      </c>
      <c r="E501" s="290" t="s">
        <v>4584</v>
      </c>
      <c r="F501" s="291" t="s">
        <v>4585</v>
      </c>
      <c r="G501" s="292" t="s">
        <v>1528</v>
      </c>
      <c r="H501" s="293">
        <v>1</v>
      </c>
      <c r="I501" s="294"/>
      <c r="J501" s="295">
        <f>ROUND(I501*H501,2)</f>
        <v>0</v>
      </c>
      <c r="K501" s="291" t="s">
        <v>1</v>
      </c>
      <c r="L501" s="296"/>
      <c r="M501" s="297" t="s">
        <v>1</v>
      </c>
      <c r="N501" s="298" t="s">
        <v>41</v>
      </c>
      <c r="O501" s="92"/>
      <c r="P501" s="236">
        <f>O501*H501</f>
        <v>0</v>
      </c>
      <c r="Q501" s="236">
        <v>0</v>
      </c>
      <c r="R501" s="236">
        <f>Q501*H501</f>
        <v>0</v>
      </c>
      <c r="S501" s="236">
        <v>0</v>
      </c>
      <c r="T501" s="23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8" t="s">
        <v>240</v>
      </c>
      <c r="AT501" s="238" t="s">
        <v>547</v>
      </c>
      <c r="AU501" s="238" t="s">
        <v>85</v>
      </c>
      <c r="AY501" s="18" t="s">
        <v>176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8" t="s">
        <v>83</v>
      </c>
      <c r="BK501" s="239">
        <f>ROUND(I501*H501,2)</f>
        <v>0</v>
      </c>
      <c r="BL501" s="18" t="s">
        <v>183</v>
      </c>
      <c r="BM501" s="238" t="s">
        <v>4586</v>
      </c>
    </row>
    <row r="502" s="14" customFormat="1">
      <c r="A502" s="14"/>
      <c r="B502" s="251"/>
      <c r="C502" s="252"/>
      <c r="D502" s="242" t="s">
        <v>185</v>
      </c>
      <c r="E502" s="253" t="s">
        <v>1</v>
      </c>
      <c r="F502" s="254" t="s">
        <v>83</v>
      </c>
      <c r="G502" s="252"/>
      <c r="H502" s="255">
        <v>1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1" t="s">
        <v>185</v>
      </c>
      <c r="AU502" s="261" t="s">
        <v>85</v>
      </c>
      <c r="AV502" s="14" t="s">
        <v>85</v>
      </c>
      <c r="AW502" s="14" t="s">
        <v>34</v>
      </c>
      <c r="AX502" s="14" t="s">
        <v>83</v>
      </c>
      <c r="AY502" s="261" t="s">
        <v>176</v>
      </c>
    </row>
    <row r="503" s="2" customFormat="1" ht="16.5" customHeight="1">
      <c r="A503" s="39"/>
      <c r="B503" s="40"/>
      <c r="C503" s="227" t="s">
        <v>1241</v>
      </c>
      <c r="D503" s="227" t="s">
        <v>179</v>
      </c>
      <c r="E503" s="228" t="s">
        <v>4587</v>
      </c>
      <c r="F503" s="229" t="s">
        <v>4588</v>
      </c>
      <c r="G503" s="230" t="s">
        <v>1528</v>
      </c>
      <c r="H503" s="231">
        <v>1</v>
      </c>
      <c r="I503" s="232"/>
      <c r="J503" s="233">
        <f>ROUND(I503*H503,2)</f>
        <v>0</v>
      </c>
      <c r="K503" s="229" t="s">
        <v>1</v>
      </c>
      <c r="L503" s="45"/>
      <c r="M503" s="234" t="s">
        <v>1</v>
      </c>
      <c r="N503" s="235" t="s">
        <v>41</v>
      </c>
      <c r="O503" s="92"/>
      <c r="P503" s="236">
        <f>O503*H503</f>
        <v>0</v>
      </c>
      <c r="Q503" s="236">
        <v>0</v>
      </c>
      <c r="R503" s="236">
        <f>Q503*H503</f>
        <v>0</v>
      </c>
      <c r="S503" s="236">
        <v>0</v>
      </c>
      <c r="T503" s="23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8" t="s">
        <v>183</v>
      </c>
      <c r="AT503" s="238" t="s">
        <v>179</v>
      </c>
      <c r="AU503" s="238" t="s">
        <v>85</v>
      </c>
      <c r="AY503" s="18" t="s">
        <v>176</v>
      </c>
      <c r="BE503" s="239">
        <f>IF(N503="základní",J503,0)</f>
        <v>0</v>
      </c>
      <c r="BF503" s="239">
        <f>IF(N503="snížená",J503,0)</f>
        <v>0</v>
      </c>
      <c r="BG503" s="239">
        <f>IF(N503="zákl. přenesená",J503,0)</f>
        <v>0</v>
      </c>
      <c r="BH503" s="239">
        <f>IF(N503="sníž. přenesená",J503,0)</f>
        <v>0</v>
      </c>
      <c r="BI503" s="239">
        <f>IF(N503="nulová",J503,0)</f>
        <v>0</v>
      </c>
      <c r="BJ503" s="18" t="s">
        <v>83</v>
      </c>
      <c r="BK503" s="239">
        <f>ROUND(I503*H503,2)</f>
        <v>0</v>
      </c>
      <c r="BL503" s="18" t="s">
        <v>183</v>
      </c>
      <c r="BM503" s="238" t="s">
        <v>4589</v>
      </c>
    </row>
    <row r="504" s="14" customFormat="1">
      <c r="A504" s="14"/>
      <c r="B504" s="251"/>
      <c r="C504" s="252"/>
      <c r="D504" s="242" t="s">
        <v>185</v>
      </c>
      <c r="E504" s="253" t="s">
        <v>1</v>
      </c>
      <c r="F504" s="254" t="s">
        <v>83</v>
      </c>
      <c r="G504" s="252"/>
      <c r="H504" s="255">
        <v>1</v>
      </c>
      <c r="I504" s="256"/>
      <c r="J504" s="252"/>
      <c r="K504" s="252"/>
      <c r="L504" s="257"/>
      <c r="M504" s="258"/>
      <c r="N504" s="259"/>
      <c r="O504" s="259"/>
      <c r="P504" s="259"/>
      <c r="Q504" s="259"/>
      <c r="R504" s="259"/>
      <c r="S504" s="259"/>
      <c r="T504" s="26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1" t="s">
        <v>185</v>
      </c>
      <c r="AU504" s="261" t="s">
        <v>85</v>
      </c>
      <c r="AV504" s="14" t="s">
        <v>85</v>
      </c>
      <c r="AW504" s="14" t="s">
        <v>34</v>
      </c>
      <c r="AX504" s="14" t="s">
        <v>83</v>
      </c>
      <c r="AY504" s="261" t="s">
        <v>176</v>
      </c>
    </row>
    <row r="505" s="2" customFormat="1" ht="16.5" customHeight="1">
      <c r="A505" s="39"/>
      <c r="B505" s="40"/>
      <c r="C505" s="289" t="s">
        <v>1248</v>
      </c>
      <c r="D505" s="289" t="s">
        <v>547</v>
      </c>
      <c r="E505" s="290" t="s">
        <v>4341</v>
      </c>
      <c r="F505" s="291" t="s">
        <v>4342</v>
      </c>
      <c r="G505" s="292" t="s">
        <v>1528</v>
      </c>
      <c r="H505" s="293">
        <v>1</v>
      </c>
      <c r="I505" s="294"/>
      <c r="J505" s="295">
        <f>ROUND(I505*H505,2)</f>
        <v>0</v>
      </c>
      <c r="K505" s="291" t="s">
        <v>1</v>
      </c>
      <c r="L505" s="296"/>
      <c r="M505" s="297" t="s">
        <v>1</v>
      </c>
      <c r="N505" s="298" t="s">
        <v>41</v>
      </c>
      <c r="O505" s="92"/>
      <c r="P505" s="236">
        <f>O505*H505</f>
        <v>0</v>
      </c>
      <c r="Q505" s="236">
        <v>0</v>
      </c>
      <c r="R505" s="236">
        <f>Q505*H505</f>
        <v>0</v>
      </c>
      <c r="S505" s="236">
        <v>0</v>
      </c>
      <c r="T505" s="23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8" t="s">
        <v>3122</v>
      </c>
      <c r="AT505" s="238" t="s">
        <v>547</v>
      </c>
      <c r="AU505" s="238" t="s">
        <v>85</v>
      </c>
      <c r="AY505" s="18" t="s">
        <v>176</v>
      </c>
      <c r="BE505" s="239">
        <f>IF(N505="základní",J505,0)</f>
        <v>0</v>
      </c>
      <c r="BF505" s="239">
        <f>IF(N505="snížená",J505,0)</f>
        <v>0</v>
      </c>
      <c r="BG505" s="239">
        <f>IF(N505="zákl. přenesená",J505,0)</f>
        <v>0</v>
      </c>
      <c r="BH505" s="239">
        <f>IF(N505="sníž. přenesená",J505,0)</f>
        <v>0</v>
      </c>
      <c r="BI505" s="239">
        <f>IF(N505="nulová",J505,0)</f>
        <v>0</v>
      </c>
      <c r="BJ505" s="18" t="s">
        <v>83</v>
      </c>
      <c r="BK505" s="239">
        <f>ROUND(I505*H505,2)</f>
        <v>0</v>
      </c>
      <c r="BL505" s="18" t="s">
        <v>3122</v>
      </c>
      <c r="BM505" s="238" t="s">
        <v>4590</v>
      </c>
    </row>
    <row r="506" s="14" customFormat="1">
      <c r="A506" s="14"/>
      <c r="B506" s="251"/>
      <c r="C506" s="252"/>
      <c r="D506" s="242" t="s">
        <v>185</v>
      </c>
      <c r="E506" s="253" t="s">
        <v>1</v>
      </c>
      <c r="F506" s="254" t="s">
        <v>83</v>
      </c>
      <c r="G506" s="252"/>
      <c r="H506" s="255">
        <v>1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1" t="s">
        <v>185</v>
      </c>
      <c r="AU506" s="261" t="s">
        <v>85</v>
      </c>
      <c r="AV506" s="14" t="s">
        <v>85</v>
      </c>
      <c r="AW506" s="14" t="s">
        <v>34</v>
      </c>
      <c r="AX506" s="14" t="s">
        <v>83</v>
      </c>
      <c r="AY506" s="261" t="s">
        <v>176</v>
      </c>
    </row>
    <row r="507" s="2" customFormat="1" ht="24.15" customHeight="1">
      <c r="A507" s="39"/>
      <c r="B507" s="40"/>
      <c r="C507" s="289" t="s">
        <v>1253</v>
      </c>
      <c r="D507" s="289" t="s">
        <v>547</v>
      </c>
      <c r="E507" s="290" t="s">
        <v>4591</v>
      </c>
      <c r="F507" s="291" t="s">
        <v>4592</v>
      </c>
      <c r="G507" s="292" t="s">
        <v>1528</v>
      </c>
      <c r="H507" s="293">
        <v>1</v>
      </c>
      <c r="I507" s="294"/>
      <c r="J507" s="295">
        <f>ROUND(I507*H507,2)</f>
        <v>0</v>
      </c>
      <c r="K507" s="291" t="s">
        <v>1</v>
      </c>
      <c r="L507" s="296"/>
      <c r="M507" s="297" t="s">
        <v>1</v>
      </c>
      <c r="N507" s="298" t="s">
        <v>41</v>
      </c>
      <c r="O507" s="92"/>
      <c r="P507" s="236">
        <f>O507*H507</f>
        <v>0</v>
      </c>
      <c r="Q507" s="236">
        <v>0</v>
      </c>
      <c r="R507" s="236">
        <f>Q507*H507</f>
        <v>0</v>
      </c>
      <c r="S507" s="236">
        <v>0</v>
      </c>
      <c r="T507" s="23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8" t="s">
        <v>3122</v>
      </c>
      <c r="AT507" s="238" t="s">
        <v>547</v>
      </c>
      <c r="AU507" s="238" t="s">
        <v>85</v>
      </c>
      <c r="AY507" s="18" t="s">
        <v>176</v>
      </c>
      <c r="BE507" s="239">
        <f>IF(N507="základní",J507,0)</f>
        <v>0</v>
      </c>
      <c r="BF507" s="239">
        <f>IF(N507="snížená",J507,0)</f>
        <v>0</v>
      </c>
      <c r="BG507" s="239">
        <f>IF(N507="zákl. přenesená",J507,0)</f>
        <v>0</v>
      </c>
      <c r="BH507" s="239">
        <f>IF(N507="sníž. přenesená",J507,0)</f>
        <v>0</v>
      </c>
      <c r="BI507" s="239">
        <f>IF(N507="nulová",J507,0)</f>
        <v>0</v>
      </c>
      <c r="BJ507" s="18" t="s">
        <v>83</v>
      </c>
      <c r="BK507" s="239">
        <f>ROUND(I507*H507,2)</f>
        <v>0</v>
      </c>
      <c r="BL507" s="18" t="s">
        <v>3122</v>
      </c>
      <c r="BM507" s="238" t="s">
        <v>4593</v>
      </c>
    </row>
    <row r="508" s="14" customFormat="1">
      <c r="A508" s="14"/>
      <c r="B508" s="251"/>
      <c r="C508" s="252"/>
      <c r="D508" s="242" t="s">
        <v>185</v>
      </c>
      <c r="E508" s="253" t="s">
        <v>1</v>
      </c>
      <c r="F508" s="254" t="s">
        <v>83</v>
      </c>
      <c r="G508" s="252"/>
      <c r="H508" s="255">
        <v>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1" t="s">
        <v>185</v>
      </c>
      <c r="AU508" s="261" t="s">
        <v>85</v>
      </c>
      <c r="AV508" s="14" t="s">
        <v>85</v>
      </c>
      <c r="AW508" s="14" t="s">
        <v>34</v>
      </c>
      <c r="AX508" s="14" t="s">
        <v>83</v>
      </c>
      <c r="AY508" s="261" t="s">
        <v>176</v>
      </c>
    </row>
    <row r="509" s="2" customFormat="1" ht="21.75" customHeight="1">
      <c r="A509" s="39"/>
      <c r="B509" s="40"/>
      <c r="C509" s="289" t="s">
        <v>1258</v>
      </c>
      <c r="D509" s="289" t="s">
        <v>547</v>
      </c>
      <c r="E509" s="290" t="s">
        <v>4594</v>
      </c>
      <c r="F509" s="291" t="s">
        <v>4595</v>
      </c>
      <c r="G509" s="292" t="s">
        <v>1528</v>
      </c>
      <c r="H509" s="293">
        <v>1</v>
      </c>
      <c r="I509" s="294"/>
      <c r="J509" s="295">
        <f>ROUND(I509*H509,2)</f>
        <v>0</v>
      </c>
      <c r="K509" s="291" t="s">
        <v>1</v>
      </c>
      <c r="L509" s="296"/>
      <c r="M509" s="297" t="s">
        <v>1</v>
      </c>
      <c r="N509" s="298" t="s">
        <v>41</v>
      </c>
      <c r="O509" s="92"/>
      <c r="P509" s="236">
        <f>O509*H509</f>
        <v>0</v>
      </c>
      <c r="Q509" s="236">
        <v>0</v>
      </c>
      <c r="R509" s="236">
        <f>Q509*H509</f>
        <v>0</v>
      </c>
      <c r="S509" s="236">
        <v>0</v>
      </c>
      <c r="T509" s="237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8" t="s">
        <v>3122</v>
      </c>
      <c r="AT509" s="238" t="s">
        <v>547</v>
      </c>
      <c r="AU509" s="238" t="s">
        <v>85</v>
      </c>
      <c r="AY509" s="18" t="s">
        <v>176</v>
      </c>
      <c r="BE509" s="239">
        <f>IF(N509="základní",J509,0)</f>
        <v>0</v>
      </c>
      <c r="BF509" s="239">
        <f>IF(N509="snížená",J509,0)</f>
        <v>0</v>
      </c>
      <c r="BG509" s="239">
        <f>IF(N509="zákl. přenesená",J509,0)</f>
        <v>0</v>
      </c>
      <c r="BH509" s="239">
        <f>IF(N509="sníž. přenesená",J509,0)</f>
        <v>0</v>
      </c>
      <c r="BI509" s="239">
        <f>IF(N509="nulová",J509,0)</f>
        <v>0</v>
      </c>
      <c r="BJ509" s="18" t="s">
        <v>83</v>
      </c>
      <c r="BK509" s="239">
        <f>ROUND(I509*H509,2)</f>
        <v>0</v>
      </c>
      <c r="BL509" s="18" t="s">
        <v>3122</v>
      </c>
      <c r="BM509" s="238" t="s">
        <v>4596</v>
      </c>
    </row>
    <row r="510" s="14" customFormat="1">
      <c r="A510" s="14"/>
      <c r="B510" s="251"/>
      <c r="C510" s="252"/>
      <c r="D510" s="242" t="s">
        <v>185</v>
      </c>
      <c r="E510" s="253" t="s">
        <v>1</v>
      </c>
      <c r="F510" s="254" t="s">
        <v>83</v>
      </c>
      <c r="G510" s="252"/>
      <c r="H510" s="255">
        <v>1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1" t="s">
        <v>185</v>
      </c>
      <c r="AU510" s="261" t="s">
        <v>85</v>
      </c>
      <c r="AV510" s="14" t="s">
        <v>85</v>
      </c>
      <c r="AW510" s="14" t="s">
        <v>34</v>
      </c>
      <c r="AX510" s="14" t="s">
        <v>83</v>
      </c>
      <c r="AY510" s="261" t="s">
        <v>176</v>
      </c>
    </row>
    <row r="511" s="2" customFormat="1" ht="16.5" customHeight="1">
      <c r="A511" s="39"/>
      <c r="B511" s="40"/>
      <c r="C511" s="289" t="s">
        <v>1266</v>
      </c>
      <c r="D511" s="289" t="s">
        <v>547</v>
      </c>
      <c r="E511" s="290" t="s">
        <v>4597</v>
      </c>
      <c r="F511" s="291" t="s">
        <v>4598</v>
      </c>
      <c r="G511" s="292" t="s">
        <v>1528</v>
      </c>
      <c r="H511" s="293">
        <v>1</v>
      </c>
      <c r="I511" s="294"/>
      <c r="J511" s="295">
        <f>ROUND(I511*H511,2)</f>
        <v>0</v>
      </c>
      <c r="K511" s="291" t="s">
        <v>1</v>
      </c>
      <c r="L511" s="296"/>
      <c r="M511" s="297" t="s">
        <v>1</v>
      </c>
      <c r="N511" s="298" t="s">
        <v>41</v>
      </c>
      <c r="O511" s="92"/>
      <c r="P511" s="236">
        <f>O511*H511</f>
        <v>0</v>
      </c>
      <c r="Q511" s="236">
        <v>0</v>
      </c>
      <c r="R511" s="236">
        <f>Q511*H511</f>
        <v>0</v>
      </c>
      <c r="S511" s="236">
        <v>0</v>
      </c>
      <c r="T511" s="23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8" t="s">
        <v>3122</v>
      </c>
      <c r="AT511" s="238" t="s">
        <v>547</v>
      </c>
      <c r="AU511" s="238" t="s">
        <v>85</v>
      </c>
      <c r="AY511" s="18" t="s">
        <v>176</v>
      </c>
      <c r="BE511" s="239">
        <f>IF(N511="základní",J511,0)</f>
        <v>0</v>
      </c>
      <c r="BF511" s="239">
        <f>IF(N511="snížená",J511,0)</f>
        <v>0</v>
      </c>
      <c r="BG511" s="239">
        <f>IF(N511="zákl. přenesená",J511,0)</f>
        <v>0</v>
      </c>
      <c r="BH511" s="239">
        <f>IF(N511="sníž. přenesená",J511,0)</f>
        <v>0</v>
      </c>
      <c r="BI511" s="239">
        <f>IF(N511="nulová",J511,0)</f>
        <v>0</v>
      </c>
      <c r="BJ511" s="18" t="s">
        <v>83</v>
      </c>
      <c r="BK511" s="239">
        <f>ROUND(I511*H511,2)</f>
        <v>0</v>
      </c>
      <c r="BL511" s="18" t="s">
        <v>3122</v>
      </c>
      <c r="BM511" s="238" t="s">
        <v>4599</v>
      </c>
    </row>
    <row r="512" s="14" customFormat="1">
      <c r="A512" s="14"/>
      <c r="B512" s="251"/>
      <c r="C512" s="252"/>
      <c r="D512" s="242" t="s">
        <v>185</v>
      </c>
      <c r="E512" s="253" t="s">
        <v>1</v>
      </c>
      <c r="F512" s="254" t="s">
        <v>83</v>
      </c>
      <c r="G512" s="252"/>
      <c r="H512" s="255">
        <v>1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1" t="s">
        <v>185</v>
      </c>
      <c r="AU512" s="261" t="s">
        <v>85</v>
      </c>
      <c r="AV512" s="14" t="s">
        <v>85</v>
      </c>
      <c r="AW512" s="14" t="s">
        <v>34</v>
      </c>
      <c r="AX512" s="14" t="s">
        <v>83</v>
      </c>
      <c r="AY512" s="261" t="s">
        <v>176</v>
      </c>
    </row>
    <row r="513" s="2" customFormat="1" ht="16.5" customHeight="1">
      <c r="A513" s="39"/>
      <c r="B513" s="40"/>
      <c r="C513" s="289" t="s">
        <v>1285</v>
      </c>
      <c r="D513" s="289" t="s">
        <v>547</v>
      </c>
      <c r="E513" s="290" t="s">
        <v>4600</v>
      </c>
      <c r="F513" s="291" t="s">
        <v>4601</v>
      </c>
      <c r="G513" s="292" t="s">
        <v>1528</v>
      </c>
      <c r="H513" s="293">
        <v>1</v>
      </c>
      <c r="I513" s="294"/>
      <c r="J513" s="295">
        <f>ROUND(I513*H513,2)</f>
        <v>0</v>
      </c>
      <c r="K513" s="291" t="s">
        <v>1</v>
      </c>
      <c r="L513" s="296"/>
      <c r="M513" s="297" t="s">
        <v>1</v>
      </c>
      <c r="N513" s="298" t="s">
        <v>41</v>
      </c>
      <c r="O513" s="92"/>
      <c r="P513" s="236">
        <f>O513*H513</f>
        <v>0</v>
      </c>
      <c r="Q513" s="236">
        <v>0</v>
      </c>
      <c r="R513" s="236">
        <f>Q513*H513</f>
        <v>0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3122</v>
      </c>
      <c r="AT513" s="238" t="s">
        <v>547</v>
      </c>
      <c r="AU513" s="238" t="s">
        <v>85</v>
      </c>
      <c r="AY513" s="18" t="s">
        <v>176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83</v>
      </c>
      <c r="BK513" s="239">
        <f>ROUND(I513*H513,2)</f>
        <v>0</v>
      </c>
      <c r="BL513" s="18" t="s">
        <v>3122</v>
      </c>
      <c r="BM513" s="238" t="s">
        <v>4602</v>
      </c>
    </row>
    <row r="514" s="14" customFormat="1">
      <c r="A514" s="14"/>
      <c r="B514" s="251"/>
      <c r="C514" s="252"/>
      <c r="D514" s="242" t="s">
        <v>185</v>
      </c>
      <c r="E514" s="253" t="s">
        <v>1</v>
      </c>
      <c r="F514" s="254" t="s">
        <v>83</v>
      </c>
      <c r="G514" s="252"/>
      <c r="H514" s="255">
        <v>1</v>
      </c>
      <c r="I514" s="256"/>
      <c r="J514" s="252"/>
      <c r="K514" s="252"/>
      <c r="L514" s="257"/>
      <c r="M514" s="258"/>
      <c r="N514" s="259"/>
      <c r="O514" s="259"/>
      <c r="P514" s="259"/>
      <c r="Q514" s="259"/>
      <c r="R514" s="259"/>
      <c r="S514" s="259"/>
      <c r="T514" s="26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1" t="s">
        <v>185</v>
      </c>
      <c r="AU514" s="261" t="s">
        <v>85</v>
      </c>
      <c r="AV514" s="14" t="s">
        <v>85</v>
      </c>
      <c r="AW514" s="14" t="s">
        <v>34</v>
      </c>
      <c r="AX514" s="14" t="s">
        <v>83</v>
      </c>
      <c r="AY514" s="261" t="s">
        <v>176</v>
      </c>
    </row>
    <row r="515" s="2" customFormat="1" ht="16.5" customHeight="1">
      <c r="A515" s="39"/>
      <c r="B515" s="40"/>
      <c r="C515" s="289" t="s">
        <v>1293</v>
      </c>
      <c r="D515" s="289" t="s">
        <v>547</v>
      </c>
      <c r="E515" s="290" t="s">
        <v>4603</v>
      </c>
      <c r="F515" s="291" t="s">
        <v>4604</v>
      </c>
      <c r="G515" s="292" t="s">
        <v>1528</v>
      </c>
      <c r="H515" s="293">
        <v>1</v>
      </c>
      <c r="I515" s="294"/>
      <c r="J515" s="295">
        <f>ROUND(I515*H515,2)</f>
        <v>0</v>
      </c>
      <c r="K515" s="291" t="s">
        <v>1</v>
      </c>
      <c r="L515" s="296"/>
      <c r="M515" s="297" t="s">
        <v>1</v>
      </c>
      <c r="N515" s="298" t="s">
        <v>41</v>
      </c>
      <c r="O515" s="92"/>
      <c r="P515" s="236">
        <f>O515*H515</f>
        <v>0</v>
      </c>
      <c r="Q515" s="236">
        <v>0</v>
      </c>
      <c r="R515" s="236">
        <f>Q515*H515</f>
        <v>0</v>
      </c>
      <c r="S515" s="236">
        <v>0</v>
      </c>
      <c r="T515" s="23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8" t="s">
        <v>3122</v>
      </c>
      <c r="AT515" s="238" t="s">
        <v>547</v>
      </c>
      <c r="AU515" s="238" t="s">
        <v>85</v>
      </c>
      <c r="AY515" s="18" t="s">
        <v>176</v>
      </c>
      <c r="BE515" s="239">
        <f>IF(N515="základní",J515,0)</f>
        <v>0</v>
      </c>
      <c r="BF515" s="239">
        <f>IF(N515="snížená",J515,0)</f>
        <v>0</v>
      </c>
      <c r="BG515" s="239">
        <f>IF(N515="zákl. přenesená",J515,0)</f>
        <v>0</v>
      </c>
      <c r="BH515" s="239">
        <f>IF(N515="sníž. přenesená",J515,0)</f>
        <v>0</v>
      </c>
      <c r="BI515" s="239">
        <f>IF(N515="nulová",J515,0)</f>
        <v>0</v>
      </c>
      <c r="BJ515" s="18" t="s">
        <v>83</v>
      </c>
      <c r="BK515" s="239">
        <f>ROUND(I515*H515,2)</f>
        <v>0</v>
      </c>
      <c r="BL515" s="18" t="s">
        <v>3122</v>
      </c>
      <c r="BM515" s="238" t="s">
        <v>4605</v>
      </c>
    </row>
    <row r="516" s="14" customFormat="1">
      <c r="A516" s="14"/>
      <c r="B516" s="251"/>
      <c r="C516" s="252"/>
      <c r="D516" s="242" t="s">
        <v>185</v>
      </c>
      <c r="E516" s="253" t="s">
        <v>1</v>
      </c>
      <c r="F516" s="254" t="s">
        <v>83</v>
      </c>
      <c r="G516" s="252"/>
      <c r="H516" s="255">
        <v>1</v>
      </c>
      <c r="I516" s="256"/>
      <c r="J516" s="252"/>
      <c r="K516" s="252"/>
      <c r="L516" s="257"/>
      <c r="M516" s="258"/>
      <c r="N516" s="259"/>
      <c r="O516" s="259"/>
      <c r="P516" s="259"/>
      <c r="Q516" s="259"/>
      <c r="R516" s="259"/>
      <c r="S516" s="259"/>
      <c r="T516" s="26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1" t="s">
        <v>185</v>
      </c>
      <c r="AU516" s="261" t="s">
        <v>85</v>
      </c>
      <c r="AV516" s="14" t="s">
        <v>85</v>
      </c>
      <c r="AW516" s="14" t="s">
        <v>34</v>
      </c>
      <c r="AX516" s="14" t="s">
        <v>83</v>
      </c>
      <c r="AY516" s="261" t="s">
        <v>176</v>
      </c>
    </row>
    <row r="517" s="12" customFormat="1" ht="22.8" customHeight="1">
      <c r="A517" s="12"/>
      <c r="B517" s="211"/>
      <c r="C517" s="212"/>
      <c r="D517" s="213" t="s">
        <v>75</v>
      </c>
      <c r="E517" s="225" t="s">
        <v>4606</v>
      </c>
      <c r="F517" s="225" t="s">
        <v>4607</v>
      </c>
      <c r="G517" s="212"/>
      <c r="H517" s="212"/>
      <c r="I517" s="215"/>
      <c r="J517" s="226">
        <f>BK517</f>
        <v>0</v>
      </c>
      <c r="K517" s="212"/>
      <c r="L517" s="217"/>
      <c r="M517" s="218"/>
      <c r="N517" s="219"/>
      <c r="O517" s="219"/>
      <c r="P517" s="220">
        <f>SUM(P518:P542)</f>
        <v>0</v>
      </c>
      <c r="Q517" s="219"/>
      <c r="R517" s="220">
        <f>SUM(R518:R542)</f>
        <v>0</v>
      </c>
      <c r="S517" s="219"/>
      <c r="T517" s="221">
        <f>SUM(T518:T542)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2" t="s">
        <v>83</v>
      </c>
      <c r="AT517" s="223" t="s">
        <v>75</v>
      </c>
      <c r="AU517" s="223" t="s">
        <v>83</v>
      </c>
      <c r="AY517" s="222" t="s">
        <v>176</v>
      </c>
      <c r="BK517" s="224">
        <f>SUM(BK518:BK542)</f>
        <v>0</v>
      </c>
    </row>
    <row r="518" s="2" customFormat="1" ht="21.75" customHeight="1">
      <c r="A518" s="39"/>
      <c r="B518" s="40"/>
      <c r="C518" s="289" t="s">
        <v>1301</v>
      </c>
      <c r="D518" s="289" t="s">
        <v>547</v>
      </c>
      <c r="E518" s="290" t="s">
        <v>4180</v>
      </c>
      <c r="F518" s="291" t="s">
        <v>4181</v>
      </c>
      <c r="G518" s="292" t="s">
        <v>252</v>
      </c>
      <c r="H518" s="293">
        <v>50</v>
      </c>
      <c r="I518" s="294"/>
      <c r="J518" s="295">
        <f>ROUND(I518*H518,2)</f>
        <v>0</v>
      </c>
      <c r="K518" s="291" t="s">
        <v>1</v>
      </c>
      <c r="L518" s="296"/>
      <c r="M518" s="297" t="s">
        <v>1</v>
      </c>
      <c r="N518" s="298" t="s">
        <v>41</v>
      </c>
      <c r="O518" s="92"/>
      <c r="P518" s="236">
        <f>O518*H518</f>
        <v>0</v>
      </c>
      <c r="Q518" s="236">
        <v>0</v>
      </c>
      <c r="R518" s="236">
        <f>Q518*H518</f>
        <v>0</v>
      </c>
      <c r="S518" s="236">
        <v>0</v>
      </c>
      <c r="T518" s="23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8" t="s">
        <v>3122</v>
      </c>
      <c r="AT518" s="238" t="s">
        <v>547</v>
      </c>
      <c r="AU518" s="238" t="s">
        <v>85</v>
      </c>
      <c r="AY518" s="18" t="s">
        <v>176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8" t="s">
        <v>83</v>
      </c>
      <c r="BK518" s="239">
        <f>ROUND(I518*H518,2)</f>
        <v>0</v>
      </c>
      <c r="BL518" s="18" t="s">
        <v>3122</v>
      </c>
      <c r="BM518" s="238" t="s">
        <v>4608</v>
      </c>
    </row>
    <row r="519" s="14" customFormat="1">
      <c r="A519" s="14"/>
      <c r="B519" s="251"/>
      <c r="C519" s="252"/>
      <c r="D519" s="242" t="s">
        <v>185</v>
      </c>
      <c r="E519" s="253" t="s">
        <v>1</v>
      </c>
      <c r="F519" s="254" t="s">
        <v>654</v>
      </c>
      <c r="G519" s="252"/>
      <c r="H519" s="255">
        <v>50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1" t="s">
        <v>185</v>
      </c>
      <c r="AU519" s="261" t="s">
        <v>85</v>
      </c>
      <c r="AV519" s="14" t="s">
        <v>85</v>
      </c>
      <c r="AW519" s="14" t="s">
        <v>34</v>
      </c>
      <c r="AX519" s="14" t="s">
        <v>83</v>
      </c>
      <c r="AY519" s="261" t="s">
        <v>176</v>
      </c>
    </row>
    <row r="520" s="2" customFormat="1" ht="24.15" customHeight="1">
      <c r="A520" s="39"/>
      <c r="B520" s="40"/>
      <c r="C520" s="227" t="s">
        <v>1306</v>
      </c>
      <c r="D520" s="227" t="s">
        <v>179</v>
      </c>
      <c r="E520" s="228" t="s">
        <v>4184</v>
      </c>
      <c r="F520" s="229" t="s">
        <v>4185</v>
      </c>
      <c r="G520" s="230" t="s">
        <v>252</v>
      </c>
      <c r="H520" s="231">
        <v>50</v>
      </c>
      <c r="I520" s="232"/>
      <c r="J520" s="233">
        <f>ROUND(I520*H520,2)</f>
        <v>0</v>
      </c>
      <c r="K520" s="229" t="s">
        <v>225</v>
      </c>
      <c r="L520" s="45"/>
      <c r="M520" s="234" t="s">
        <v>1</v>
      </c>
      <c r="N520" s="235" t="s">
        <v>41</v>
      </c>
      <c r="O520" s="92"/>
      <c r="P520" s="236">
        <f>O520*H520</f>
        <v>0</v>
      </c>
      <c r="Q520" s="236">
        <v>0</v>
      </c>
      <c r="R520" s="236">
        <f>Q520*H520</f>
        <v>0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3122</v>
      </c>
      <c r="AT520" s="238" t="s">
        <v>179</v>
      </c>
      <c r="AU520" s="238" t="s">
        <v>85</v>
      </c>
      <c r="AY520" s="18" t="s">
        <v>176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83</v>
      </c>
      <c r="BK520" s="239">
        <f>ROUND(I520*H520,2)</f>
        <v>0</v>
      </c>
      <c r="BL520" s="18" t="s">
        <v>3122</v>
      </c>
      <c r="BM520" s="238" t="s">
        <v>4609</v>
      </c>
    </row>
    <row r="521" s="2" customFormat="1">
      <c r="A521" s="39"/>
      <c r="B521" s="40"/>
      <c r="C521" s="41"/>
      <c r="D521" s="262" t="s">
        <v>194</v>
      </c>
      <c r="E521" s="41"/>
      <c r="F521" s="263" t="s">
        <v>4187</v>
      </c>
      <c r="G521" s="41"/>
      <c r="H521" s="41"/>
      <c r="I521" s="264"/>
      <c r="J521" s="41"/>
      <c r="K521" s="41"/>
      <c r="L521" s="45"/>
      <c r="M521" s="265"/>
      <c r="N521" s="266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194</v>
      </c>
      <c r="AU521" s="18" t="s">
        <v>85</v>
      </c>
    </row>
    <row r="522" s="14" customFormat="1">
      <c r="A522" s="14"/>
      <c r="B522" s="251"/>
      <c r="C522" s="252"/>
      <c r="D522" s="242" t="s">
        <v>185</v>
      </c>
      <c r="E522" s="253" t="s">
        <v>1</v>
      </c>
      <c r="F522" s="254" t="s">
        <v>654</v>
      </c>
      <c r="G522" s="252"/>
      <c r="H522" s="255">
        <v>50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1" t="s">
        <v>185</v>
      </c>
      <c r="AU522" s="261" t="s">
        <v>85</v>
      </c>
      <c r="AV522" s="14" t="s">
        <v>85</v>
      </c>
      <c r="AW522" s="14" t="s">
        <v>34</v>
      </c>
      <c r="AX522" s="14" t="s">
        <v>83</v>
      </c>
      <c r="AY522" s="261" t="s">
        <v>176</v>
      </c>
    </row>
    <row r="523" s="2" customFormat="1" ht="24.15" customHeight="1">
      <c r="A523" s="39"/>
      <c r="B523" s="40"/>
      <c r="C523" s="289" t="s">
        <v>1312</v>
      </c>
      <c r="D523" s="289" t="s">
        <v>547</v>
      </c>
      <c r="E523" s="290" t="s">
        <v>4191</v>
      </c>
      <c r="F523" s="291" t="s">
        <v>4192</v>
      </c>
      <c r="G523" s="292" t="s">
        <v>1528</v>
      </c>
      <c r="H523" s="293">
        <v>5</v>
      </c>
      <c r="I523" s="294"/>
      <c r="J523" s="295">
        <f>ROUND(I523*H523,2)</f>
        <v>0</v>
      </c>
      <c r="K523" s="291" t="s">
        <v>1</v>
      </c>
      <c r="L523" s="296"/>
      <c r="M523" s="297" t="s">
        <v>1</v>
      </c>
      <c r="N523" s="298" t="s">
        <v>41</v>
      </c>
      <c r="O523" s="92"/>
      <c r="P523" s="236">
        <f>O523*H523</f>
        <v>0</v>
      </c>
      <c r="Q523" s="236">
        <v>0</v>
      </c>
      <c r="R523" s="236">
        <f>Q523*H523</f>
        <v>0</v>
      </c>
      <c r="S523" s="236">
        <v>0</v>
      </c>
      <c r="T523" s="23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8" t="s">
        <v>3122</v>
      </c>
      <c r="AT523" s="238" t="s">
        <v>547</v>
      </c>
      <c r="AU523" s="238" t="s">
        <v>85</v>
      </c>
      <c r="AY523" s="18" t="s">
        <v>176</v>
      </c>
      <c r="BE523" s="239">
        <f>IF(N523="základní",J523,0)</f>
        <v>0</v>
      </c>
      <c r="BF523" s="239">
        <f>IF(N523="snížená",J523,0)</f>
        <v>0</v>
      </c>
      <c r="BG523" s="239">
        <f>IF(N523="zákl. přenesená",J523,0)</f>
        <v>0</v>
      </c>
      <c r="BH523" s="239">
        <f>IF(N523="sníž. přenesená",J523,0)</f>
        <v>0</v>
      </c>
      <c r="BI523" s="239">
        <f>IF(N523="nulová",J523,0)</f>
        <v>0</v>
      </c>
      <c r="BJ523" s="18" t="s">
        <v>83</v>
      </c>
      <c r="BK523" s="239">
        <f>ROUND(I523*H523,2)</f>
        <v>0</v>
      </c>
      <c r="BL523" s="18" t="s">
        <v>3122</v>
      </c>
      <c r="BM523" s="238" t="s">
        <v>4610</v>
      </c>
    </row>
    <row r="524" s="14" customFormat="1">
      <c r="A524" s="14"/>
      <c r="B524" s="251"/>
      <c r="C524" s="252"/>
      <c r="D524" s="242" t="s">
        <v>185</v>
      </c>
      <c r="E524" s="253" t="s">
        <v>1</v>
      </c>
      <c r="F524" s="254" t="s">
        <v>210</v>
      </c>
      <c r="G524" s="252"/>
      <c r="H524" s="255">
        <v>5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1" t="s">
        <v>185</v>
      </c>
      <c r="AU524" s="261" t="s">
        <v>85</v>
      </c>
      <c r="AV524" s="14" t="s">
        <v>85</v>
      </c>
      <c r="AW524" s="14" t="s">
        <v>34</v>
      </c>
      <c r="AX524" s="14" t="s">
        <v>83</v>
      </c>
      <c r="AY524" s="261" t="s">
        <v>176</v>
      </c>
    </row>
    <row r="525" s="2" customFormat="1" ht="24.15" customHeight="1">
      <c r="A525" s="39"/>
      <c r="B525" s="40"/>
      <c r="C525" s="227" t="s">
        <v>1335</v>
      </c>
      <c r="D525" s="227" t="s">
        <v>179</v>
      </c>
      <c r="E525" s="228" t="s">
        <v>4197</v>
      </c>
      <c r="F525" s="229" t="s">
        <v>4198</v>
      </c>
      <c r="G525" s="230" t="s">
        <v>182</v>
      </c>
      <c r="H525" s="231">
        <v>5</v>
      </c>
      <c r="I525" s="232"/>
      <c r="J525" s="233">
        <f>ROUND(I525*H525,2)</f>
        <v>0</v>
      </c>
      <c r="K525" s="229" t="s">
        <v>225</v>
      </c>
      <c r="L525" s="45"/>
      <c r="M525" s="234" t="s">
        <v>1</v>
      </c>
      <c r="N525" s="235" t="s">
        <v>41</v>
      </c>
      <c r="O525" s="92"/>
      <c r="P525" s="236">
        <f>O525*H525</f>
        <v>0</v>
      </c>
      <c r="Q525" s="236">
        <v>0</v>
      </c>
      <c r="R525" s="236">
        <f>Q525*H525</f>
        <v>0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3122</v>
      </c>
      <c r="AT525" s="238" t="s">
        <v>179</v>
      </c>
      <c r="AU525" s="238" t="s">
        <v>85</v>
      </c>
      <c r="AY525" s="18" t="s">
        <v>176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83</v>
      </c>
      <c r="BK525" s="239">
        <f>ROUND(I525*H525,2)</f>
        <v>0</v>
      </c>
      <c r="BL525" s="18" t="s">
        <v>3122</v>
      </c>
      <c r="BM525" s="238" t="s">
        <v>4611</v>
      </c>
    </row>
    <row r="526" s="2" customFormat="1">
      <c r="A526" s="39"/>
      <c r="B526" s="40"/>
      <c r="C526" s="41"/>
      <c r="D526" s="262" t="s">
        <v>194</v>
      </c>
      <c r="E526" s="41"/>
      <c r="F526" s="263" t="s">
        <v>4200</v>
      </c>
      <c r="G526" s="41"/>
      <c r="H526" s="41"/>
      <c r="I526" s="264"/>
      <c r="J526" s="41"/>
      <c r="K526" s="41"/>
      <c r="L526" s="45"/>
      <c r="M526" s="265"/>
      <c r="N526" s="266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194</v>
      </c>
      <c r="AU526" s="18" t="s">
        <v>85</v>
      </c>
    </row>
    <row r="527" s="14" customFormat="1">
      <c r="A527" s="14"/>
      <c r="B527" s="251"/>
      <c r="C527" s="252"/>
      <c r="D527" s="242" t="s">
        <v>185</v>
      </c>
      <c r="E527" s="253" t="s">
        <v>1</v>
      </c>
      <c r="F527" s="254" t="s">
        <v>210</v>
      </c>
      <c r="G527" s="252"/>
      <c r="H527" s="255">
        <v>5</v>
      </c>
      <c r="I527" s="256"/>
      <c r="J527" s="252"/>
      <c r="K527" s="252"/>
      <c r="L527" s="257"/>
      <c r="M527" s="258"/>
      <c r="N527" s="259"/>
      <c r="O527" s="259"/>
      <c r="P527" s="259"/>
      <c r="Q527" s="259"/>
      <c r="R527" s="259"/>
      <c r="S527" s="259"/>
      <c r="T527" s="26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1" t="s">
        <v>185</v>
      </c>
      <c r="AU527" s="261" t="s">
        <v>85</v>
      </c>
      <c r="AV527" s="14" t="s">
        <v>85</v>
      </c>
      <c r="AW527" s="14" t="s">
        <v>34</v>
      </c>
      <c r="AX527" s="14" t="s">
        <v>83</v>
      </c>
      <c r="AY527" s="261" t="s">
        <v>176</v>
      </c>
    </row>
    <row r="528" s="2" customFormat="1" ht="24.15" customHeight="1">
      <c r="A528" s="39"/>
      <c r="B528" s="40"/>
      <c r="C528" s="289" t="s">
        <v>1340</v>
      </c>
      <c r="D528" s="289" t="s">
        <v>547</v>
      </c>
      <c r="E528" s="290" t="s">
        <v>4612</v>
      </c>
      <c r="F528" s="291" t="s">
        <v>4613</v>
      </c>
      <c r="G528" s="292" t="s">
        <v>252</v>
      </c>
      <c r="H528" s="293">
        <v>200</v>
      </c>
      <c r="I528" s="294"/>
      <c r="J528" s="295">
        <f>ROUND(I528*H528,2)</f>
        <v>0</v>
      </c>
      <c r="K528" s="291" t="s">
        <v>1</v>
      </c>
      <c r="L528" s="296"/>
      <c r="M528" s="297" t="s">
        <v>1</v>
      </c>
      <c r="N528" s="298" t="s">
        <v>41</v>
      </c>
      <c r="O528" s="92"/>
      <c r="P528" s="236">
        <f>O528*H528</f>
        <v>0</v>
      </c>
      <c r="Q528" s="236">
        <v>0</v>
      </c>
      <c r="R528" s="236">
        <f>Q528*H528</f>
        <v>0</v>
      </c>
      <c r="S528" s="236">
        <v>0</v>
      </c>
      <c r="T528" s="23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8" t="s">
        <v>3122</v>
      </c>
      <c r="AT528" s="238" t="s">
        <v>547</v>
      </c>
      <c r="AU528" s="238" t="s">
        <v>85</v>
      </c>
      <c r="AY528" s="18" t="s">
        <v>176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8" t="s">
        <v>83</v>
      </c>
      <c r="BK528" s="239">
        <f>ROUND(I528*H528,2)</f>
        <v>0</v>
      </c>
      <c r="BL528" s="18" t="s">
        <v>3122</v>
      </c>
      <c r="BM528" s="238" t="s">
        <v>4614</v>
      </c>
    </row>
    <row r="529" s="14" customFormat="1">
      <c r="A529" s="14"/>
      <c r="B529" s="251"/>
      <c r="C529" s="252"/>
      <c r="D529" s="242" t="s">
        <v>185</v>
      </c>
      <c r="E529" s="253" t="s">
        <v>1</v>
      </c>
      <c r="F529" s="254" t="s">
        <v>1562</v>
      </c>
      <c r="G529" s="252"/>
      <c r="H529" s="255">
        <v>200</v>
      </c>
      <c r="I529" s="256"/>
      <c r="J529" s="252"/>
      <c r="K529" s="252"/>
      <c r="L529" s="257"/>
      <c r="M529" s="258"/>
      <c r="N529" s="259"/>
      <c r="O529" s="259"/>
      <c r="P529" s="259"/>
      <c r="Q529" s="259"/>
      <c r="R529" s="259"/>
      <c r="S529" s="259"/>
      <c r="T529" s="26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1" t="s">
        <v>185</v>
      </c>
      <c r="AU529" s="261" t="s">
        <v>85</v>
      </c>
      <c r="AV529" s="14" t="s">
        <v>85</v>
      </c>
      <c r="AW529" s="14" t="s">
        <v>34</v>
      </c>
      <c r="AX529" s="14" t="s">
        <v>83</v>
      </c>
      <c r="AY529" s="261" t="s">
        <v>176</v>
      </c>
    </row>
    <row r="530" s="2" customFormat="1" ht="21.75" customHeight="1">
      <c r="A530" s="39"/>
      <c r="B530" s="40"/>
      <c r="C530" s="227" t="s">
        <v>1347</v>
      </c>
      <c r="D530" s="227" t="s">
        <v>179</v>
      </c>
      <c r="E530" s="228" t="s">
        <v>4419</v>
      </c>
      <c r="F530" s="229" t="s">
        <v>4420</v>
      </c>
      <c r="G530" s="230" t="s">
        <v>252</v>
      </c>
      <c r="H530" s="231">
        <v>200</v>
      </c>
      <c r="I530" s="232"/>
      <c r="J530" s="233">
        <f>ROUND(I530*H530,2)</f>
        <v>0</v>
      </c>
      <c r="K530" s="229" t="s">
        <v>225</v>
      </c>
      <c r="L530" s="45"/>
      <c r="M530" s="234" t="s">
        <v>1</v>
      </c>
      <c r="N530" s="235" t="s">
        <v>41</v>
      </c>
      <c r="O530" s="92"/>
      <c r="P530" s="236">
        <f>O530*H530</f>
        <v>0</v>
      </c>
      <c r="Q530" s="236">
        <v>0</v>
      </c>
      <c r="R530" s="236">
        <f>Q530*H530</f>
        <v>0</v>
      </c>
      <c r="S530" s="236">
        <v>0</v>
      </c>
      <c r="T530" s="23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8" t="s">
        <v>3122</v>
      </c>
      <c r="AT530" s="238" t="s">
        <v>179</v>
      </c>
      <c r="AU530" s="238" t="s">
        <v>85</v>
      </c>
      <c r="AY530" s="18" t="s">
        <v>176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8" t="s">
        <v>83</v>
      </c>
      <c r="BK530" s="239">
        <f>ROUND(I530*H530,2)</f>
        <v>0</v>
      </c>
      <c r="BL530" s="18" t="s">
        <v>3122</v>
      </c>
      <c r="BM530" s="238" t="s">
        <v>4615</v>
      </c>
    </row>
    <row r="531" s="2" customFormat="1">
      <c r="A531" s="39"/>
      <c r="B531" s="40"/>
      <c r="C531" s="41"/>
      <c r="D531" s="262" t="s">
        <v>194</v>
      </c>
      <c r="E531" s="41"/>
      <c r="F531" s="263" t="s">
        <v>4422</v>
      </c>
      <c r="G531" s="41"/>
      <c r="H531" s="41"/>
      <c r="I531" s="264"/>
      <c r="J531" s="41"/>
      <c r="K531" s="41"/>
      <c r="L531" s="45"/>
      <c r="M531" s="265"/>
      <c r="N531" s="266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194</v>
      </c>
      <c r="AU531" s="18" t="s">
        <v>85</v>
      </c>
    </row>
    <row r="532" s="14" customFormat="1">
      <c r="A532" s="14"/>
      <c r="B532" s="251"/>
      <c r="C532" s="252"/>
      <c r="D532" s="242" t="s">
        <v>185</v>
      </c>
      <c r="E532" s="253" t="s">
        <v>1</v>
      </c>
      <c r="F532" s="254" t="s">
        <v>1562</v>
      </c>
      <c r="G532" s="252"/>
      <c r="H532" s="255">
        <v>200</v>
      </c>
      <c r="I532" s="256"/>
      <c r="J532" s="252"/>
      <c r="K532" s="252"/>
      <c r="L532" s="257"/>
      <c r="M532" s="258"/>
      <c r="N532" s="259"/>
      <c r="O532" s="259"/>
      <c r="P532" s="259"/>
      <c r="Q532" s="259"/>
      <c r="R532" s="259"/>
      <c r="S532" s="259"/>
      <c r="T532" s="26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1" t="s">
        <v>185</v>
      </c>
      <c r="AU532" s="261" t="s">
        <v>85</v>
      </c>
      <c r="AV532" s="14" t="s">
        <v>85</v>
      </c>
      <c r="AW532" s="14" t="s">
        <v>34</v>
      </c>
      <c r="AX532" s="14" t="s">
        <v>83</v>
      </c>
      <c r="AY532" s="261" t="s">
        <v>176</v>
      </c>
    </row>
    <row r="533" s="2" customFormat="1" ht="24.15" customHeight="1">
      <c r="A533" s="39"/>
      <c r="B533" s="40"/>
      <c r="C533" s="289" t="s">
        <v>1352</v>
      </c>
      <c r="D533" s="289" t="s">
        <v>547</v>
      </c>
      <c r="E533" s="290" t="s">
        <v>4616</v>
      </c>
      <c r="F533" s="291" t="s">
        <v>4617</v>
      </c>
      <c r="G533" s="292" t="s">
        <v>1528</v>
      </c>
      <c r="H533" s="293">
        <v>5</v>
      </c>
      <c r="I533" s="294"/>
      <c r="J533" s="295">
        <f>ROUND(I533*H533,2)</f>
        <v>0</v>
      </c>
      <c r="K533" s="291" t="s">
        <v>1</v>
      </c>
      <c r="L533" s="296"/>
      <c r="M533" s="297" t="s">
        <v>1</v>
      </c>
      <c r="N533" s="298" t="s">
        <v>41</v>
      </c>
      <c r="O533" s="92"/>
      <c r="P533" s="236">
        <f>O533*H533</f>
        <v>0</v>
      </c>
      <c r="Q533" s="236">
        <v>0</v>
      </c>
      <c r="R533" s="236">
        <f>Q533*H533</f>
        <v>0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3122</v>
      </c>
      <c r="AT533" s="238" t="s">
        <v>547</v>
      </c>
      <c r="AU533" s="238" t="s">
        <v>85</v>
      </c>
      <c r="AY533" s="18" t="s">
        <v>176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83</v>
      </c>
      <c r="BK533" s="239">
        <f>ROUND(I533*H533,2)</f>
        <v>0</v>
      </c>
      <c r="BL533" s="18" t="s">
        <v>3122</v>
      </c>
      <c r="BM533" s="238" t="s">
        <v>4618</v>
      </c>
    </row>
    <row r="534" s="14" customFormat="1">
      <c r="A534" s="14"/>
      <c r="B534" s="251"/>
      <c r="C534" s="252"/>
      <c r="D534" s="242" t="s">
        <v>185</v>
      </c>
      <c r="E534" s="253" t="s">
        <v>1</v>
      </c>
      <c r="F534" s="254" t="s">
        <v>210</v>
      </c>
      <c r="G534" s="252"/>
      <c r="H534" s="255">
        <v>5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1" t="s">
        <v>185</v>
      </c>
      <c r="AU534" s="261" t="s">
        <v>85</v>
      </c>
      <c r="AV534" s="14" t="s">
        <v>85</v>
      </c>
      <c r="AW534" s="14" t="s">
        <v>34</v>
      </c>
      <c r="AX534" s="14" t="s">
        <v>83</v>
      </c>
      <c r="AY534" s="261" t="s">
        <v>176</v>
      </c>
    </row>
    <row r="535" s="2" customFormat="1" ht="24.15" customHeight="1">
      <c r="A535" s="39"/>
      <c r="B535" s="40"/>
      <c r="C535" s="227" t="s">
        <v>1359</v>
      </c>
      <c r="D535" s="227" t="s">
        <v>179</v>
      </c>
      <c r="E535" s="228" t="s">
        <v>4229</v>
      </c>
      <c r="F535" s="229" t="s">
        <v>4230</v>
      </c>
      <c r="G535" s="230" t="s">
        <v>182</v>
      </c>
      <c r="H535" s="231">
        <v>5</v>
      </c>
      <c r="I535" s="232"/>
      <c r="J535" s="233">
        <f>ROUND(I535*H535,2)</f>
        <v>0</v>
      </c>
      <c r="K535" s="229" t="s">
        <v>225</v>
      </c>
      <c r="L535" s="45"/>
      <c r="M535" s="234" t="s">
        <v>1</v>
      </c>
      <c r="N535" s="235" t="s">
        <v>41</v>
      </c>
      <c r="O535" s="92"/>
      <c r="P535" s="236">
        <f>O535*H535</f>
        <v>0</v>
      </c>
      <c r="Q535" s="236">
        <v>0</v>
      </c>
      <c r="R535" s="236">
        <f>Q535*H535</f>
        <v>0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3122</v>
      </c>
      <c r="AT535" s="238" t="s">
        <v>179</v>
      </c>
      <c r="AU535" s="238" t="s">
        <v>85</v>
      </c>
      <c r="AY535" s="18" t="s">
        <v>176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83</v>
      </c>
      <c r="BK535" s="239">
        <f>ROUND(I535*H535,2)</f>
        <v>0</v>
      </c>
      <c r="BL535" s="18" t="s">
        <v>3122</v>
      </c>
      <c r="BM535" s="238" t="s">
        <v>4619</v>
      </c>
    </row>
    <row r="536" s="2" customFormat="1">
      <c r="A536" s="39"/>
      <c r="B536" s="40"/>
      <c r="C536" s="41"/>
      <c r="D536" s="262" t="s">
        <v>194</v>
      </c>
      <c r="E536" s="41"/>
      <c r="F536" s="263" t="s">
        <v>4232</v>
      </c>
      <c r="G536" s="41"/>
      <c r="H536" s="41"/>
      <c r="I536" s="264"/>
      <c r="J536" s="41"/>
      <c r="K536" s="41"/>
      <c r="L536" s="45"/>
      <c r="M536" s="265"/>
      <c r="N536" s="266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194</v>
      </c>
      <c r="AU536" s="18" t="s">
        <v>85</v>
      </c>
    </row>
    <row r="537" s="14" customFormat="1">
      <c r="A537" s="14"/>
      <c r="B537" s="251"/>
      <c r="C537" s="252"/>
      <c r="D537" s="242" t="s">
        <v>185</v>
      </c>
      <c r="E537" s="253" t="s">
        <v>1</v>
      </c>
      <c r="F537" s="254" t="s">
        <v>210</v>
      </c>
      <c r="G537" s="252"/>
      <c r="H537" s="255">
        <v>5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1" t="s">
        <v>185</v>
      </c>
      <c r="AU537" s="261" t="s">
        <v>85</v>
      </c>
      <c r="AV537" s="14" t="s">
        <v>85</v>
      </c>
      <c r="AW537" s="14" t="s">
        <v>34</v>
      </c>
      <c r="AX537" s="14" t="s">
        <v>83</v>
      </c>
      <c r="AY537" s="261" t="s">
        <v>176</v>
      </c>
    </row>
    <row r="538" s="2" customFormat="1" ht="24.15" customHeight="1">
      <c r="A538" s="39"/>
      <c r="B538" s="40"/>
      <c r="C538" s="289" t="s">
        <v>1364</v>
      </c>
      <c r="D538" s="289" t="s">
        <v>547</v>
      </c>
      <c r="E538" s="290" t="s">
        <v>4620</v>
      </c>
      <c r="F538" s="291" t="s">
        <v>4621</v>
      </c>
      <c r="G538" s="292" t="s">
        <v>1528</v>
      </c>
      <c r="H538" s="293">
        <v>1</v>
      </c>
      <c r="I538" s="294"/>
      <c r="J538" s="295">
        <f>ROUND(I538*H538,2)</f>
        <v>0</v>
      </c>
      <c r="K538" s="291" t="s">
        <v>1</v>
      </c>
      <c r="L538" s="296"/>
      <c r="M538" s="297" t="s">
        <v>1</v>
      </c>
      <c r="N538" s="298" t="s">
        <v>41</v>
      </c>
      <c r="O538" s="92"/>
      <c r="P538" s="236">
        <f>O538*H538</f>
        <v>0</v>
      </c>
      <c r="Q538" s="236">
        <v>0</v>
      </c>
      <c r="R538" s="236">
        <f>Q538*H538</f>
        <v>0</v>
      </c>
      <c r="S538" s="236">
        <v>0</v>
      </c>
      <c r="T538" s="23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8" t="s">
        <v>3122</v>
      </c>
      <c r="AT538" s="238" t="s">
        <v>547</v>
      </c>
      <c r="AU538" s="238" t="s">
        <v>85</v>
      </c>
      <c r="AY538" s="18" t="s">
        <v>176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8" t="s">
        <v>83</v>
      </c>
      <c r="BK538" s="239">
        <f>ROUND(I538*H538,2)</f>
        <v>0</v>
      </c>
      <c r="BL538" s="18" t="s">
        <v>3122</v>
      </c>
      <c r="BM538" s="238" t="s">
        <v>4622</v>
      </c>
    </row>
    <row r="539" s="14" customFormat="1">
      <c r="A539" s="14"/>
      <c r="B539" s="251"/>
      <c r="C539" s="252"/>
      <c r="D539" s="242" t="s">
        <v>185</v>
      </c>
      <c r="E539" s="253" t="s">
        <v>1</v>
      </c>
      <c r="F539" s="254" t="s">
        <v>83</v>
      </c>
      <c r="G539" s="252"/>
      <c r="H539" s="255">
        <v>1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1" t="s">
        <v>185</v>
      </c>
      <c r="AU539" s="261" t="s">
        <v>85</v>
      </c>
      <c r="AV539" s="14" t="s">
        <v>85</v>
      </c>
      <c r="AW539" s="14" t="s">
        <v>34</v>
      </c>
      <c r="AX539" s="14" t="s">
        <v>83</v>
      </c>
      <c r="AY539" s="261" t="s">
        <v>176</v>
      </c>
    </row>
    <row r="540" s="2" customFormat="1" ht="16.5" customHeight="1">
      <c r="A540" s="39"/>
      <c r="B540" s="40"/>
      <c r="C540" s="227" t="s">
        <v>1369</v>
      </c>
      <c r="D540" s="227" t="s">
        <v>179</v>
      </c>
      <c r="E540" s="228" t="s">
        <v>4623</v>
      </c>
      <c r="F540" s="229" t="s">
        <v>4624</v>
      </c>
      <c r="G540" s="230" t="s">
        <v>182</v>
      </c>
      <c r="H540" s="231">
        <v>1</v>
      </c>
      <c r="I540" s="232"/>
      <c r="J540" s="233">
        <f>ROUND(I540*H540,2)</f>
        <v>0</v>
      </c>
      <c r="K540" s="229" t="s">
        <v>225</v>
      </c>
      <c r="L540" s="45"/>
      <c r="M540" s="234" t="s">
        <v>1</v>
      </c>
      <c r="N540" s="235" t="s">
        <v>41</v>
      </c>
      <c r="O540" s="92"/>
      <c r="P540" s="236">
        <f>O540*H540</f>
        <v>0</v>
      </c>
      <c r="Q540" s="236">
        <v>0</v>
      </c>
      <c r="R540" s="236">
        <f>Q540*H540</f>
        <v>0</v>
      </c>
      <c r="S540" s="236">
        <v>0</v>
      </c>
      <c r="T540" s="237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8" t="s">
        <v>3122</v>
      </c>
      <c r="AT540" s="238" t="s">
        <v>179</v>
      </c>
      <c r="AU540" s="238" t="s">
        <v>85</v>
      </c>
      <c r="AY540" s="18" t="s">
        <v>176</v>
      </c>
      <c r="BE540" s="239">
        <f>IF(N540="základní",J540,0)</f>
        <v>0</v>
      </c>
      <c r="BF540" s="239">
        <f>IF(N540="snížená",J540,0)</f>
        <v>0</v>
      </c>
      <c r="BG540" s="239">
        <f>IF(N540="zákl. přenesená",J540,0)</f>
        <v>0</v>
      </c>
      <c r="BH540" s="239">
        <f>IF(N540="sníž. přenesená",J540,0)</f>
        <v>0</v>
      </c>
      <c r="BI540" s="239">
        <f>IF(N540="nulová",J540,0)</f>
        <v>0</v>
      </c>
      <c r="BJ540" s="18" t="s">
        <v>83</v>
      </c>
      <c r="BK540" s="239">
        <f>ROUND(I540*H540,2)</f>
        <v>0</v>
      </c>
      <c r="BL540" s="18" t="s">
        <v>3122</v>
      </c>
      <c r="BM540" s="238" t="s">
        <v>4625</v>
      </c>
    </row>
    <row r="541" s="2" customFormat="1">
      <c r="A541" s="39"/>
      <c r="B541" s="40"/>
      <c r="C541" s="41"/>
      <c r="D541" s="262" t="s">
        <v>194</v>
      </c>
      <c r="E541" s="41"/>
      <c r="F541" s="263" t="s">
        <v>4626</v>
      </c>
      <c r="G541" s="41"/>
      <c r="H541" s="41"/>
      <c r="I541" s="264"/>
      <c r="J541" s="41"/>
      <c r="K541" s="41"/>
      <c r="L541" s="45"/>
      <c r="M541" s="265"/>
      <c r="N541" s="266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194</v>
      </c>
      <c r="AU541" s="18" t="s">
        <v>85</v>
      </c>
    </row>
    <row r="542" s="14" customFormat="1">
      <c r="A542" s="14"/>
      <c r="B542" s="251"/>
      <c r="C542" s="252"/>
      <c r="D542" s="242" t="s">
        <v>185</v>
      </c>
      <c r="E542" s="253" t="s">
        <v>1</v>
      </c>
      <c r="F542" s="254" t="s">
        <v>83</v>
      </c>
      <c r="G542" s="252"/>
      <c r="H542" s="255">
        <v>1</v>
      </c>
      <c r="I542" s="256"/>
      <c r="J542" s="252"/>
      <c r="K542" s="252"/>
      <c r="L542" s="257"/>
      <c r="M542" s="311"/>
      <c r="N542" s="312"/>
      <c r="O542" s="312"/>
      <c r="P542" s="312"/>
      <c r="Q542" s="312"/>
      <c r="R542" s="312"/>
      <c r="S542" s="312"/>
      <c r="T542" s="31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1" t="s">
        <v>185</v>
      </c>
      <c r="AU542" s="261" t="s">
        <v>85</v>
      </c>
      <c r="AV542" s="14" t="s">
        <v>85</v>
      </c>
      <c r="AW542" s="14" t="s">
        <v>34</v>
      </c>
      <c r="AX542" s="14" t="s">
        <v>83</v>
      </c>
      <c r="AY542" s="261" t="s">
        <v>176</v>
      </c>
    </row>
    <row r="543" s="2" customFormat="1" ht="6.96" customHeight="1">
      <c r="A543" s="39"/>
      <c r="B543" s="67"/>
      <c r="C543" s="68"/>
      <c r="D543" s="68"/>
      <c r="E543" s="68"/>
      <c r="F543" s="68"/>
      <c r="G543" s="68"/>
      <c r="H543" s="68"/>
      <c r="I543" s="68"/>
      <c r="J543" s="68"/>
      <c r="K543" s="68"/>
      <c r="L543" s="45"/>
      <c r="M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</sheetData>
  <sheetProtection sheet="1" autoFilter="0" formatColumns="0" formatRows="0" objects="1" scenarios="1" spinCount="100000" saltValue="vQ1elcaIDbv0XNl5nn17NMgTe/8QGHEQvc0aQVcUkSYVHxIoEwo7rIpre6meDy4y7Vu8CkYn0ZiIiiYZzCo18g==" hashValue="Si4oEQNw136hMGpnTfY1YVO6c0HzMA1A6Ml/3czA+lPNTA68jMZQTVEyZ7FHuW2DYqFfxrqol9Y23ZmyabnLNg==" algorithmName="SHA-512" password="CC35"/>
  <autoFilter ref="C134:K5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hyperlinks>
    <hyperlink ref="F139" r:id="rId1" display="https://podminky.urs.cz/item/CS_URS_2025_01/742110841"/>
    <hyperlink ref="F142" r:id="rId2" display="https://podminky.urs.cz/item/CS_URS_2025_01/742121801"/>
    <hyperlink ref="F145" r:id="rId3" display="https://podminky.urs.cz/item/CS_URS_2025_01/742124801"/>
    <hyperlink ref="F148" r:id="rId4" display="https://podminky.urs.cz/item/CS_URS_2025_01/742124802"/>
    <hyperlink ref="F151" r:id="rId5" display="https://podminky.urs.cz/item/CS_URS_2025_01/742240801"/>
    <hyperlink ref="F154" r:id="rId6" display="https://podminky.urs.cz/item/CS_URS_2025_01/742310802"/>
    <hyperlink ref="F157" r:id="rId7" display="https://podminky.urs.cz/item/CS_URS_2025_01/742330845"/>
    <hyperlink ref="F165" r:id="rId8" display="https://podminky.urs.cz/item/CS_URS_2025_01/742110127"/>
    <hyperlink ref="F170" r:id="rId9" display="https://podminky.urs.cz/item/CS_URS_2025_01/742110124"/>
    <hyperlink ref="F177" r:id="rId10" display="https://podminky.urs.cz/item/CS_URS_2025_01/742110107"/>
    <hyperlink ref="F185" r:id="rId11" display="https://podminky.urs.cz/item/CS_URS_2025_01/742110102"/>
    <hyperlink ref="F192" r:id="rId12" display="https://podminky.urs.cz/item/CS_URS_2025_01/742110161"/>
    <hyperlink ref="F197" r:id="rId13" display="https://podminky.urs.cz/item/CS_URS_2025_01/742110002"/>
    <hyperlink ref="F206" r:id="rId14" display="https://podminky.urs.cz/item/CS_URS_2025_01/742110504"/>
    <hyperlink ref="F211" r:id="rId15" display="https://podminky.urs.cz/item/CS_URS_2025_01/742330044"/>
    <hyperlink ref="F214" r:id="rId16" display="https://podminky.urs.cz/item/CS_URS_2025_01/742330045"/>
    <hyperlink ref="F217" r:id="rId17" display="https://podminky.urs.cz/item/CS_URS_2025_01/742330051"/>
    <hyperlink ref="F222" r:id="rId18" display="https://podminky.urs.cz/item/CS_URS_2025_01/742124001"/>
    <hyperlink ref="F225" r:id="rId19" display="https://podminky.urs.cz/item/CS_URS_2025_01/742124002"/>
    <hyperlink ref="F228" r:id="rId20" display="https://podminky.urs.cz/item/CS_URS_2025_01/742124006"/>
    <hyperlink ref="F233" r:id="rId21" display="https://podminky.urs.cz/item/CS_URS_2025_01/742121002"/>
    <hyperlink ref="F238" r:id="rId22" display="https://podminky.urs.cz/item/CS_URS_2025_01/742110013"/>
    <hyperlink ref="F243" r:id="rId23" display="https://podminky.urs.cz/item/CS_URS_2025_01/742124012"/>
    <hyperlink ref="F246" r:id="rId24" display="https://podminky.urs.cz/item/CS_URS_2025_01/742330101"/>
    <hyperlink ref="F254" r:id="rId25" display="https://podminky.urs.cz/item/CS_URS_2025_01/742330005"/>
    <hyperlink ref="F259" r:id="rId26" display="https://podminky.urs.cz/item/CS_URS_2025_01/742330037"/>
    <hyperlink ref="F262" r:id="rId27" display="https://podminky.urs.cz/item/CS_URS_2025_01/742330039"/>
    <hyperlink ref="F267" r:id="rId28" display="https://podminky.urs.cz/item/CS_URS_2025_01/742330022"/>
    <hyperlink ref="F272" r:id="rId29" display="https://podminky.urs.cz/item/CS_URS_2025_01/742330034"/>
    <hyperlink ref="F277" r:id="rId30" display="https://podminky.urs.cz/item/CS_URS_2025_01/742124006"/>
    <hyperlink ref="F282" r:id="rId31" display="https://podminky.urs.cz/item/CS_URS_2025_01/742330035"/>
    <hyperlink ref="F287" r:id="rId32" display="https://podminky.urs.cz/item/CS_URS_2025_01/742330023"/>
    <hyperlink ref="F292" r:id="rId33" display="https://podminky.urs.cz/item/CS_URS_2025_01/742330027"/>
    <hyperlink ref="F295" r:id="rId34" display="https://podminky.urs.cz/item/CS_URS_2025_01/742330036"/>
    <hyperlink ref="F300" r:id="rId35" display="https://podminky.urs.cz/item/CS_URS_2025_01/742330029"/>
    <hyperlink ref="F303" r:id="rId36" display="https://podminky.urs.cz/item/CS_URS_2025_01/742330031"/>
    <hyperlink ref="F329" r:id="rId37" display="https://podminky.urs.cz/item/CS_URS_2025_01/742330012"/>
    <hyperlink ref="F334" r:id="rId38" display="https://podminky.urs.cz/item/CS_URS_2025_01/742330061"/>
    <hyperlink ref="F340" r:id="rId39" display="https://podminky.urs.cz/item/CS_URS_2025_01/742360126"/>
    <hyperlink ref="F345" r:id="rId40" display="https://podminky.urs.cz/item/CS_URS_2025_01/742360162"/>
    <hyperlink ref="F350" r:id="rId41" display="https://podminky.urs.cz/item/CS_URS_2025_01/742360201"/>
    <hyperlink ref="F363" r:id="rId42" display="https://podminky.urs.cz/item/CS_URS_2025_01/742110002"/>
    <hyperlink ref="F368" r:id="rId43" display="https://podminky.urs.cz/item/CS_URS_2025_01/742121001"/>
    <hyperlink ref="F371" r:id="rId44" display="https://podminky.urs.cz/item/CS_URS_2025_01/742360421"/>
    <hyperlink ref="F379" r:id="rId45" display="https://podminky.urs.cz/item/CS_URS_2025_01/742110504"/>
    <hyperlink ref="F384" r:id="rId46" display="https://podminky.urs.cz/item/CS_URS_2025_01/742110002"/>
    <hyperlink ref="F389" r:id="rId47" display="https://podminky.urs.cz/item/CS_URS_2025_01/742121001"/>
    <hyperlink ref="F394" r:id="rId48" display="https://podminky.urs.cz/item/CS_URS_2025_01/742420111"/>
    <hyperlink ref="F403" r:id="rId49" display="https://podminky.urs.cz/item/CS_URS_2025_01/742420121"/>
    <hyperlink ref="F411" r:id="rId50" display="https://podminky.urs.cz/item/CS_URS_2025_01/742310004"/>
    <hyperlink ref="F420" r:id="rId51" display="https://podminky.urs.cz/item/CS_URS_2025_01/742310002"/>
    <hyperlink ref="F428" r:id="rId52" display="https://podminky.urs.cz/item/CS_URS_2025_01/742110504"/>
    <hyperlink ref="F433" r:id="rId53" display="https://podminky.urs.cz/item/CS_URS_2025_01/742110002"/>
    <hyperlink ref="F438" r:id="rId54" display="https://podminky.urs.cz/item/CS_URS_2025_01/742240005"/>
    <hyperlink ref="F445" r:id="rId55" display="https://podminky.urs.cz/item/CS_URS_2025_01/742240001"/>
    <hyperlink ref="F452" r:id="rId56" display="https://podminky.urs.cz/item/CS_URS_2025_01/742240008"/>
    <hyperlink ref="F465" r:id="rId57" display="https://podminky.urs.cz/item/CS_URS_2025_01/742121001"/>
    <hyperlink ref="F475" r:id="rId58" display="https://podminky.urs.cz/item/CS_URS_2025_01/742230004"/>
    <hyperlink ref="F478" r:id="rId59" display="https://podminky.urs.cz/item/CS_URS_2025_01/742230101"/>
    <hyperlink ref="F483" r:id="rId60" display="https://podminky.urs.cz/item/CS_URS_2025_01/742230103"/>
    <hyperlink ref="F493" r:id="rId61" display="https://podminky.urs.cz/item/CS_URS_2025_01/742340001"/>
    <hyperlink ref="F498" r:id="rId62" display="https://podminky.urs.cz/item/CS_URS_2025_01/742121001"/>
    <hyperlink ref="F521" r:id="rId63" display="https://podminky.urs.cz/item/CS_URS_2025_01/742110002"/>
    <hyperlink ref="F526" r:id="rId64" display="https://podminky.urs.cz/item/CS_URS_2025_01/742110504"/>
    <hyperlink ref="F531" r:id="rId65" display="https://podminky.urs.cz/item/CS_URS_2025_01/742121001"/>
    <hyperlink ref="F536" r:id="rId66" display="https://podminky.urs.cz/item/CS_URS_2025_01/742124006"/>
    <hyperlink ref="F541" r:id="rId67" display="https://podminky.urs.cz/item/CS_URS_2025_01/7423300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4627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4079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ROUND((SUM(BE121:BE192)),  2)</f>
        <v>0</v>
      </c>
      <c r="G35" s="39"/>
      <c r="H35" s="39"/>
      <c r="I35" s="165">
        <v>0.20999999999999999</v>
      </c>
      <c r="J35" s="164">
        <f>ROUND(((SUM(BE121:BE192))*I35),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ROUND((SUM(BF121:BF192)),  2)</f>
        <v>0</v>
      </c>
      <c r="G36" s="39"/>
      <c r="H36" s="39"/>
      <c r="I36" s="165">
        <v>0.12</v>
      </c>
      <c r="J36" s="164">
        <f>ROUND(((SUM(BF121:BF192))*I36),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ROUND((SUM(BG121:BG192)),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ROUND((SUM(BH121:BH192)),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ROUND((SUM(BI121:BI192)),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D1.01.4h3 -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Frýba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4628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161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4" t="str">
        <f>E7</f>
        <v>OBJEKT E 1.PP+1.NP ETAPA 1 - stavební úpravy, Krajská zdravotní, a.s. – Nemocnice Děčín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125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126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D1.01.4h3 - Elektrická požární signalizace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Děčín</v>
      </c>
      <c r="G115" s="41"/>
      <c r="H115" s="41"/>
      <c r="I115" s="33" t="s">
        <v>22</v>
      </c>
      <c r="J115" s="80" t="str">
        <f>IF(J14="","",J14)</f>
        <v>24. 6. 2025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Krajská zdravotní, a.s., Ústí nad Labem</v>
      </c>
      <c r="G117" s="41"/>
      <c r="H117" s="41"/>
      <c r="I117" s="33" t="s">
        <v>30</v>
      </c>
      <c r="J117" s="37" t="str">
        <f>E23</f>
        <v>PENTA PROJEKT s.r.o., Jihlava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32</v>
      </c>
      <c r="J118" s="37" t="str">
        <f>E26</f>
        <v>Frýba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162</v>
      </c>
      <c r="D120" s="203" t="s">
        <v>61</v>
      </c>
      <c r="E120" s="203" t="s">
        <v>57</v>
      </c>
      <c r="F120" s="203" t="s">
        <v>58</v>
      </c>
      <c r="G120" s="203" t="s">
        <v>163</v>
      </c>
      <c r="H120" s="203" t="s">
        <v>164</v>
      </c>
      <c r="I120" s="203" t="s">
        <v>165</v>
      </c>
      <c r="J120" s="203" t="s">
        <v>131</v>
      </c>
      <c r="K120" s="204" t="s">
        <v>166</v>
      </c>
      <c r="L120" s="205"/>
      <c r="M120" s="101" t="s">
        <v>1</v>
      </c>
      <c r="N120" s="102" t="s">
        <v>40</v>
      </c>
      <c r="O120" s="102" t="s">
        <v>167</v>
      </c>
      <c r="P120" s="102" t="s">
        <v>168</v>
      </c>
      <c r="Q120" s="102" t="s">
        <v>169</v>
      </c>
      <c r="R120" s="102" t="s">
        <v>170</v>
      </c>
      <c r="S120" s="102" t="s">
        <v>171</v>
      </c>
      <c r="T120" s="103" t="s">
        <v>172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173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0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133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75</v>
      </c>
      <c r="E122" s="214" t="s">
        <v>115</v>
      </c>
      <c r="F122" s="214" t="s">
        <v>4629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SUM(P123:P192)</f>
        <v>0</v>
      </c>
      <c r="Q122" s="219"/>
      <c r="R122" s="220">
        <f>SUM(R123:R192)</f>
        <v>0</v>
      </c>
      <c r="S122" s="219"/>
      <c r="T122" s="221">
        <f>SUM(T123:T192)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83</v>
      </c>
      <c r="AT122" s="223" t="s">
        <v>75</v>
      </c>
      <c r="AU122" s="223" t="s">
        <v>76</v>
      </c>
      <c r="AY122" s="222" t="s">
        <v>176</v>
      </c>
      <c r="BK122" s="224">
        <f>SUM(BK123:BK192)</f>
        <v>0</v>
      </c>
    </row>
    <row r="123" s="2" customFormat="1" ht="33" customHeight="1">
      <c r="A123" s="39"/>
      <c r="B123" s="40"/>
      <c r="C123" s="289" t="s">
        <v>83</v>
      </c>
      <c r="D123" s="289" t="s">
        <v>547</v>
      </c>
      <c r="E123" s="290" t="s">
        <v>4630</v>
      </c>
      <c r="F123" s="291" t="s">
        <v>4631</v>
      </c>
      <c r="G123" s="292" t="s">
        <v>1528</v>
      </c>
      <c r="H123" s="293">
        <v>1</v>
      </c>
      <c r="I123" s="294"/>
      <c r="J123" s="295">
        <f>ROUND(I123*H123,2)</f>
        <v>0</v>
      </c>
      <c r="K123" s="291" t="s">
        <v>1</v>
      </c>
      <c r="L123" s="296"/>
      <c r="M123" s="297" t="s">
        <v>1</v>
      </c>
      <c r="N123" s="298" t="s">
        <v>41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240</v>
      </c>
      <c r="AT123" s="238" t="s">
        <v>547</v>
      </c>
      <c r="AU123" s="238" t="s">
        <v>83</v>
      </c>
      <c r="AY123" s="18" t="s">
        <v>176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183</v>
      </c>
      <c r="BM123" s="238" t="s">
        <v>4632</v>
      </c>
    </row>
    <row r="124" s="14" customFormat="1">
      <c r="A124" s="14"/>
      <c r="B124" s="251"/>
      <c r="C124" s="252"/>
      <c r="D124" s="242" t="s">
        <v>185</v>
      </c>
      <c r="E124" s="253" t="s">
        <v>1</v>
      </c>
      <c r="F124" s="254" t="s">
        <v>83</v>
      </c>
      <c r="G124" s="252"/>
      <c r="H124" s="255">
        <v>1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185</v>
      </c>
      <c r="AU124" s="261" t="s">
        <v>83</v>
      </c>
      <c r="AV124" s="14" t="s">
        <v>85</v>
      </c>
      <c r="AW124" s="14" t="s">
        <v>34</v>
      </c>
      <c r="AX124" s="14" t="s">
        <v>83</v>
      </c>
      <c r="AY124" s="261" t="s">
        <v>176</v>
      </c>
    </row>
    <row r="125" s="2" customFormat="1" ht="16.5" customHeight="1">
      <c r="A125" s="39"/>
      <c r="B125" s="40"/>
      <c r="C125" s="227" t="s">
        <v>85</v>
      </c>
      <c r="D125" s="227" t="s">
        <v>179</v>
      </c>
      <c r="E125" s="228" t="s">
        <v>4633</v>
      </c>
      <c r="F125" s="229" t="s">
        <v>4634</v>
      </c>
      <c r="G125" s="230" t="s">
        <v>182</v>
      </c>
      <c r="H125" s="231">
        <v>1</v>
      </c>
      <c r="I125" s="232"/>
      <c r="J125" s="233">
        <f>ROUND(I125*H125,2)</f>
        <v>0</v>
      </c>
      <c r="K125" s="229" t="s">
        <v>225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183</v>
      </c>
      <c r="AT125" s="238" t="s">
        <v>179</v>
      </c>
      <c r="AU125" s="238" t="s">
        <v>83</v>
      </c>
      <c r="AY125" s="18" t="s">
        <v>176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183</v>
      </c>
      <c r="BM125" s="238" t="s">
        <v>4635</v>
      </c>
    </row>
    <row r="126" s="2" customFormat="1">
      <c r="A126" s="39"/>
      <c r="B126" s="40"/>
      <c r="C126" s="41"/>
      <c r="D126" s="262" t="s">
        <v>194</v>
      </c>
      <c r="E126" s="41"/>
      <c r="F126" s="263" t="s">
        <v>4636</v>
      </c>
      <c r="G126" s="41"/>
      <c r="H126" s="41"/>
      <c r="I126" s="264"/>
      <c r="J126" s="41"/>
      <c r="K126" s="41"/>
      <c r="L126" s="45"/>
      <c r="M126" s="265"/>
      <c r="N126" s="26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194</v>
      </c>
      <c r="AU126" s="18" t="s">
        <v>83</v>
      </c>
    </row>
    <row r="127" s="14" customFormat="1">
      <c r="A127" s="14"/>
      <c r="B127" s="251"/>
      <c r="C127" s="252"/>
      <c r="D127" s="242" t="s">
        <v>185</v>
      </c>
      <c r="E127" s="253" t="s">
        <v>1</v>
      </c>
      <c r="F127" s="254" t="s">
        <v>83</v>
      </c>
      <c r="G127" s="252"/>
      <c r="H127" s="255">
        <v>1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185</v>
      </c>
      <c r="AU127" s="261" t="s">
        <v>83</v>
      </c>
      <c r="AV127" s="14" t="s">
        <v>85</v>
      </c>
      <c r="AW127" s="14" t="s">
        <v>34</v>
      </c>
      <c r="AX127" s="14" t="s">
        <v>83</v>
      </c>
      <c r="AY127" s="261" t="s">
        <v>176</v>
      </c>
    </row>
    <row r="128" s="2" customFormat="1" ht="24.15" customHeight="1">
      <c r="A128" s="39"/>
      <c r="B128" s="40"/>
      <c r="C128" s="289" t="s">
        <v>177</v>
      </c>
      <c r="D128" s="289" t="s">
        <v>547</v>
      </c>
      <c r="E128" s="290" t="s">
        <v>4637</v>
      </c>
      <c r="F128" s="291" t="s">
        <v>4638</v>
      </c>
      <c r="G128" s="292" t="s">
        <v>1528</v>
      </c>
      <c r="H128" s="293">
        <v>5</v>
      </c>
      <c r="I128" s="294"/>
      <c r="J128" s="295">
        <f>ROUND(I128*H128,2)</f>
        <v>0</v>
      </c>
      <c r="K128" s="291" t="s">
        <v>1</v>
      </c>
      <c r="L128" s="296"/>
      <c r="M128" s="297" t="s">
        <v>1</v>
      </c>
      <c r="N128" s="298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240</v>
      </c>
      <c r="AT128" s="238" t="s">
        <v>547</v>
      </c>
      <c r="AU128" s="238" t="s">
        <v>83</v>
      </c>
      <c r="AY128" s="18" t="s">
        <v>176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183</v>
      </c>
      <c r="BM128" s="238" t="s">
        <v>4639</v>
      </c>
    </row>
    <row r="129" s="14" customFormat="1">
      <c r="A129" s="14"/>
      <c r="B129" s="251"/>
      <c r="C129" s="252"/>
      <c r="D129" s="242" t="s">
        <v>185</v>
      </c>
      <c r="E129" s="253" t="s">
        <v>1</v>
      </c>
      <c r="F129" s="254" t="s">
        <v>210</v>
      </c>
      <c r="G129" s="252"/>
      <c r="H129" s="255">
        <v>5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185</v>
      </c>
      <c r="AU129" s="261" t="s">
        <v>83</v>
      </c>
      <c r="AV129" s="14" t="s">
        <v>85</v>
      </c>
      <c r="AW129" s="14" t="s">
        <v>34</v>
      </c>
      <c r="AX129" s="14" t="s">
        <v>83</v>
      </c>
      <c r="AY129" s="261" t="s">
        <v>176</v>
      </c>
    </row>
    <row r="130" s="2" customFormat="1" ht="16.5" customHeight="1">
      <c r="A130" s="39"/>
      <c r="B130" s="40"/>
      <c r="C130" s="227" t="s">
        <v>183</v>
      </c>
      <c r="D130" s="227" t="s">
        <v>179</v>
      </c>
      <c r="E130" s="228" t="s">
        <v>4640</v>
      </c>
      <c r="F130" s="229" t="s">
        <v>4641</v>
      </c>
      <c r="G130" s="230" t="s">
        <v>182</v>
      </c>
      <c r="H130" s="231">
        <v>5</v>
      </c>
      <c r="I130" s="232"/>
      <c r="J130" s="233">
        <f>ROUND(I130*H130,2)</f>
        <v>0</v>
      </c>
      <c r="K130" s="229" t="s">
        <v>225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183</v>
      </c>
      <c r="AT130" s="238" t="s">
        <v>179</v>
      </c>
      <c r="AU130" s="238" t="s">
        <v>83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183</v>
      </c>
      <c r="BM130" s="238" t="s">
        <v>4642</v>
      </c>
    </row>
    <row r="131" s="2" customFormat="1">
      <c r="A131" s="39"/>
      <c r="B131" s="40"/>
      <c r="C131" s="41"/>
      <c r="D131" s="262" t="s">
        <v>194</v>
      </c>
      <c r="E131" s="41"/>
      <c r="F131" s="263" t="s">
        <v>4643</v>
      </c>
      <c r="G131" s="41"/>
      <c r="H131" s="41"/>
      <c r="I131" s="264"/>
      <c r="J131" s="41"/>
      <c r="K131" s="41"/>
      <c r="L131" s="45"/>
      <c r="M131" s="265"/>
      <c r="N131" s="26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194</v>
      </c>
      <c r="AU131" s="18" t="s">
        <v>83</v>
      </c>
    </row>
    <row r="132" s="14" customFormat="1">
      <c r="A132" s="14"/>
      <c r="B132" s="251"/>
      <c r="C132" s="252"/>
      <c r="D132" s="242" t="s">
        <v>185</v>
      </c>
      <c r="E132" s="253" t="s">
        <v>1</v>
      </c>
      <c r="F132" s="254" t="s">
        <v>210</v>
      </c>
      <c r="G132" s="252"/>
      <c r="H132" s="255">
        <v>5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185</v>
      </c>
      <c r="AU132" s="261" t="s">
        <v>83</v>
      </c>
      <c r="AV132" s="14" t="s">
        <v>85</v>
      </c>
      <c r="AW132" s="14" t="s">
        <v>34</v>
      </c>
      <c r="AX132" s="14" t="s">
        <v>83</v>
      </c>
      <c r="AY132" s="261" t="s">
        <v>176</v>
      </c>
    </row>
    <row r="133" s="2" customFormat="1" ht="24.15" customHeight="1">
      <c r="A133" s="39"/>
      <c r="B133" s="40"/>
      <c r="C133" s="289" t="s">
        <v>210</v>
      </c>
      <c r="D133" s="289" t="s">
        <v>547</v>
      </c>
      <c r="E133" s="290" t="s">
        <v>4644</v>
      </c>
      <c r="F133" s="291" t="s">
        <v>4645</v>
      </c>
      <c r="G133" s="292" t="s">
        <v>1528</v>
      </c>
      <c r="H133" s="293">
        <v>29</v>
      </c>
      <c r="I133" s="294"/>
      <c r="J133" s="295">
        <f>ROUND(I133*H133,2)</f>
        <v>0</v>
      </c>
      <c r="K133" s="291" t="s">
        <v>1</v>
      </c>
      <c r="L133" s="296"/>
      <c r="M133" s="297" t="s">
        <v>1</v>
      </c>
      <c r="N133" s="298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240</v>
      </c>
      <c r="AT133" s="238" t="s">
        <v>547</v>
      </c>
      <c r="AU133" s="238" t="s">
        <v>83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183</v>
      </c>
      <c r="BM133" s="238" t="s">
        <v>4646</v>
      </c>
    </row>
    <row r="134" s="14" customFormat="1">
      <c r="A134" s="14"/>
      <c r="B134" s="251"/>
      <c r="C134" s="252"/>
      <c r="D134" s="242" t="s">
        <v>185</v>
      </c>
      <c r="E134" s="253" t="s">
        <v>1</v>
      </c>
      <c r="F134" s="254" t="s">
        <v>508</v>
      </c>
      <c r="G134" s="252"/>
      <c r="H134" s="255">
        <v>29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185</v>
      </c>
      <c r="AU134" s="261" t="s">
        <v>83</v>
      </c>
      <c r="AV134" s="14" t="s">
        <v>85</v>
      </c>
      <c r="AW134" s="14" t="s">
        <v>34</v>
      </c>
      <c r="AX134" s="14" t="s">
        <v>83</v>
      </c>
      <c r="AY134" s="261" t="s">
        <v>176</v>
      </c>
    </row>
    <row r="135" s="2" customFormat="1" ht="24.15" customHeight="1">
      <c r="A135" s="39"/>
      <c r="B135" s="40"/>
      <c r="C135" s="289" t="s">
        <v>222</v>
      </c>
      <c r="D135" s="289" t="s">
        <v>547</v>
      </c>
      <c r="E135" s="290" t="s">
        <v>4647</v>
      </c>
      <c r="F135" s="291" t="s">
        <v>4648</v>
      </c>
      <c r="G135" s="292" t="s">
        <v>1528</v>
      </c>
      <c r="H135" s="293">
        <v>7</v>
      </c>
      <c r="I135" s="294"/>
      <c r="J135" s="295">
        <f>ROUND(I135*H135,2)</f>
        <v>0</v>
      </c>
      <c r="K135" s="291" t="s">
        <v>1</v>
      </c>
      <c r="L135" s="296"/>
      <c r="M135" s="297" t="s">
        <v>1</v>
      </c>
      <c r="N135" s="298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240</v>
      </c>
      <c r="AT135" s="238" t="s">
        <v>547</v>
      </c>
      <c r="AU135" s="238" t="s">
        <v>83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183</v>
      </c>
      <c r="BM135" s="238" t="s">
        <v>4649</v>
      </c>
    </row>
    <row r="136" s="14" customFormat="1">
      <c r="A136" s="14"/>
      <c r="B136" s="251"/>
      <c r="C136" s="252"/>
      <c r="D136" s="242" t="s">
        <v>185</v>
      </c>
      <c r="E136" s="253" t="s">
        <v>1</v>
      </c>
      <c r="F136" s="254" t="s">
        <v>201</v>
      </c>
      <c r="G136" s="252"/>
      <c r="H136" s="255">
        <v>7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185</v>
      </c>
      <c r="AU136" s="261" t="s">
        <v>83</v>
      </c>
      <c r="AV136" s="14" t="s">
        <v>85</v>
      </c>
      <c r="AW136" s="14" t="s">
        <v>34</v>
      </c>
      <c r="AX136" s="14" t="s">
        <v>83</v>
      </c>
      <c r="AY136" s="261" t="s">
        <v>176</v>
      </c>
    </row>
    <row r="137" s="2" customFormat="1" ht="16.5" customHeight="1">
      <c r="A137" s="39"/>
      <c r="B137" s="40"/>
      <c r="C137" s="227" t="s">
        <v>201</v>
      </c>
      <c r="D137" s="227" t="s">
        <v>179</v>
      </c>
      <c r="E137" s="228" t="s">
        <v>4650</v>
      </c>
      <c r="F137" s="229" t="s">
        <v>4651</v>
      </c>
      <c r="G137" s="230" t="s">
        <v>182</v>
      </c>
      <c r="H137" s="231">
        <v>36</v>
      </c>
      <c r="I137" s="232"/>
      <c r="J137" s="233">
        <f>ROUND(I137*H137,2)</f>
        <v>0</v>
      </c>
      <c r="K137" s="229" t="s">
        <v>225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183</v>
      </c>
      <c r="AT137" s="238" t="s">
        <v>179</v>
      </c>
      <c r="AU137" s="238" t="s">
        <v>83</v>
      </c>
      <c r="AY137" s="18" t="s">
        <v>176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183</v>
      </c>
      <c r="BM137" s="238" t="s">
        <v>4652</v>
      </c>
    </row>
    <row r="138" s="2" customFormat="1">
      <c r="A138" s="39"/>
      <c r="B138" s="40"/>
      <c r="C138" s="41"/>
      <c r="D138" s="262" t="s">
        <v>194</v>
      </c>
      <c r="E138" s="41"/>
      <c r="F138" s="263" t="s">
        <v>4653</v>
      </c>
      <c r="G138" s="41"/>
      <c r="H138" s="41"/>
      <c r="I138" s="264"/>
      <c r="J138" s="41"/>
      <c r="K138" s="41"/>
      <c r="L138" s="45"/>
      <c r="M138" s="265"/>
      <c r="N138" s="26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194</v>
      </c>
      <c r="AU138" s="18" t="s">
        <v>83</v>
      </c>
    </row>
    <row r="139" s="14" customFormat="1">
      <c r="A139" s="14"/>
      <c r="B139" s="251"/>
      <c r="C139" s="252"/>
      <c r="D139" s="242" t="s">
        <v>185</v>
      </c>
      <c r="E139" s="253" t="s">
        <v>1</v>
      </c>
      <c r="F139" s="254" t="s">
        <v>564</v>
      </c>
      <c r="G139" s="252"/>
      <c r="H139" s="255">
        <v>36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185</v>
      </c>
      <c r="AU139" s="261" t="s">
        <v>83</v>
      </c>
      <c r="AV139" s="14" t="s">
        <v>85</v>
      </c>
      <c r="AW139" s="14" t="s">
        <v>34</v>
      </c>
      <c r="AX139" s="14" t="s">
        <v>83</v>
      </c>
      <c r="AY139" s="261" t="s">
        <v>176</v>
      </c>
    </row>
    <row r="140" s="2" customFormat="1" ht="24.15" customHeight="1">
      <c r="A140" s="39"/>
      <c r="B140" s="40"/>
      <c r="C140" s="289" t="s">
        <v>240</v>
      </c>
      <c r="D140" s="289" t="s">
        <v>547</v>
      </c>
      <c r="E140" s="290" t="s">
        <v>4654</v>
      </c>
      <c r="F140" s="291" t="s">
        <v>4655</v>
      </c>
      <c r="G140" s="292" t="s">
        <v>1528</v>
      </c>
      <c r="H140" s="293">
        <v>29</v>
      </c>
      <c r="I140" s="294"/>
      <c r="J140" s="295">
        <f>ROUND(I140*H140,2)</f>
        <v>0</v>
      </c>
      <c r="K140" s="291" t="s">
        <v>1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240</v>
      </c>
      <c r="AT140" s="238" t="s">
        <v>547</v>
      </c>
      <c r="AU140" s="238" t="s">
        <v>83</v>
      </c>
      <c r="AY140" s="18" t="s">
        <v>176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183</v>
      </c>
      <c r="BM140" s="238" t="s">
        <v>4656</v>
      </c>
    </row>
    <row r="141" s="14" customFormat="1">
      <c r="A141" s="14"/>
      <c r="B141" s="251"/>
      <c r="C141" s="252"/>
      <c r="D141" s="242" t="s">
        <v>185</v>
      </c>
      <c r="E141" s="253" t="s">
        <v>1</v>
      </c>
      <c r="F141" s="254" t="s">
        <v>508</v>
      </c>
      <c r="G141" s="252"/>
      <c r="H141" s="255">
        <v>29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185</v>
      </c>
      <c r="AU141" s="261" t="s">
        <v>83</v>
      </c>
      <c r="AV141" s="14" t="s">
        <v>85</v>
      </c>
      <c r="AW141" s="14" t="s">
        <v>34</v>
      </c>
      <c r="AX141" s="14" t="s">
        <v>83</v>
      </c>
      <c r="AY141" s="261" t="s">
        <v>176</v>
      </c>
    </row>
    <row r="142" s="2" customFormat="1" ht="16.5" customHeight="1">
      <c r="A142" s="39"/>
      <c r="B142" s="40"/>
      <c r="C142" s="227" t="s">
        <v>196</v>
      </c>
      <c r="D142" s="227" t="s">
        <v>179</v>
      </c>
      <c r="E142" s="228" t="s">
        <v>4657</v>
      </c>
      <c r="F142" s="229" t="s">
        <v>4658</v>
      </c>
      <c r="G142" s="230" t="s">
        <v>182</v>
      </c>
      <c r="H142" s="231">
        <v>29</v>
      </c>
      <c r="I142" s="232"/>
      <c r="J142" s="233">
        <f>ROUND(I142*H142,2)</f>
        <v>0</v>
      </c>
      <c r="K142" s="229" t="s">
        <v>225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183</v>
      </c>
      <c r="AT142" s="238" t="s">
        <v>179</v>
      </c>
      <c r="AU142" s="238" t="s">
        <v>83</v>
      </c>
      <c r="AY142" s="18" t="s">
        <v>176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183</v>
      </c>
      <c r="BM142" s="238" t="s">
        <v>4659</v>
      </c>
    </row>
    <row r="143" s="2" customFormat="1">
      <c r="A143" s="39"/>
      <c r="B143" s="40"/>
      <c r="C143" s="41"/>
      <c r="D143" s="262" t="s">
        <v>194</v>
      </c>
      <c r="E143" s="41"/>
      <c r="F143" s="263" t="s">
        <v>4660</v>
      </c>
      <c r="G143" s="41"/>
      <c r="H143" s="41"/>
      <c r="I143" s="264"/>
      <c r="J143" s="41"/>
      <c r="K143" s="41"/>
      <c r="L143" s="45"/>
      <c r="M143" s="265"/>
      <c r="N143" s="26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194</v>
      </c>
      <c r="AU143" s="18" t="s">
        <v>83</v>
      </c>
    </row>
    <row r="144" s="14" customFormat="1">
      <c r="A144" s="14"/>
      <c r="B144" s="251"/>
      <c r="C144" s="252"/>
      <c r="D144" s="242" t="s">
        <v>185</v>
      </c>
      <c r="E144" s="253" t="s">
        <v>1</v>
      </c>
      <c r="F144" s="254" t="s">
        <v>508</v>
      </c>
      <c r="G144" s="252"/>
      <c r="H144" s="255">
        <v>29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185</v>
      </c>
      <c r="AU144" s="261" t="s">
        <v>83</v>
      </c>
      <c r="AV144" s="14" t="s">
        <v>85</v>
      </c>
      <c r="AW144" s="14" t="s">
        <v>34</v>
      </c>
      <c r="AX144" s="14" t="s">
        <v>83</v>
      </c>
      <c r="AY144" s="261" t="s">
        <v>176</v>
      </c>
    </row>
    <row r="145" s="2" customFormat="1" ht="24.15" customHeight="1">
      <c r="A145" s="39"/>
      <c r="B145" s="40"/>
      <c r="C145" s="289" t="s">
        <v>259</v>
      </c>
      <c r="D145" s="289" t="s">
        <v>547</v>
      </c>
      <c r="E145" s="290" t="s">
        <v>4661</v>
      </c>
      <c r="F145" s="291" t="s">
        <v>4662</v>
      </c>
      <c r="G145" s="292" t="s">
        <v>1528</v>
      </c>
      <c r="H145" s="293">
        <v>2</v>
      </c>
      <c r="I145" s="294"/>
      <c r="J145" s="295">
        <f>ROUND(I145*H145,2)</f>
        <v>0</v>
      </c>
      <c r="K145" s="291" t="s">
        <v>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240</v>
      </c>
      <c r="AT145" s="238" t="s">
        <v>547</v>
      </c>
      <c r="AU145" s="238" t="s">
        <v>83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183</v>
      </c>
      <c r="BM145" s="238" t="s">
        <v>4663</v>
      </c>
    </row>
    <row r="146" s="14" customFormat="1">
      <c r="A146" s="14"/>
      <c r="B146" s="251"/>
      <c r="C146" s="252"/>
      <c r="D146" s="242" t="s">
        <v>185</v>
      </c>
      <c r="E146" s="253" t="s">
        <v>1</v>
      </c>
      <c r="F146" s="254" t="s">
        <v>85</v>
      </c>
      <c r="G146" s="252"/>
      <c r="H146" s="255">
        <v>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185</v>
      </c>
      <c r="AU146" s="261" t="s">
        <v>83</v>
      </c>
      <c r="AV146" s="14" t="s">
        <v>85</v>
      </c>
      <c r="AW146" s="14" t="s">
        <v>34</v>
      </c>
      <c r="AX146" s="14" t="s">
        <v>83</v>
      </c>
      <c r="AY146" s="261" t="s">
        <v>176</v>
      </c>
    </row>
    <row r="147" s="2" customFormat="1" ht="24.15" customHeight="1">
      <c r="A147" s="39"/>
      <c r="B147" s="40"/>
      <c r="C147" s="289" t="s">
        <v>189</v>
      </c>
      <c r="D147" s="289" t="s">
        <v>547</v>
      </c>
      <c r="E147" s="290" t="s">
        <v>4664</v>
      </c>
      <c r="F147" s="291" t="s">
        <v>4665</v>
      </c>
      <c r="G147" s="292" t="s">
        <v>1528</v>
      </c>
      <c r="H147" s="293">
        <v>7</v>
      </c>
      <c r="I147" s="294"/>
      <c r="J147" s="295">
        <f>ROUND(I147*H147,2)</f>
        <v>0</v>
      </c>
      <c r="K147" s="291" t="s">
        <v>1</v>
      </c>
      <c r="L147" s="296"/>
      <c r="M147" s="297" t="s">
        <v>1</v>
      </c>
      <c r="N147" s="298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240</v>
      </c>
      <c r="AT147" s="238" t="s">
        <v>547</v>
      </c>
      <c r="AU147" s="238" t="s">
        <v>83</v>
      </c>
      <c r="AY147" s="18" t="s">
        <v>176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183</v>
      </c>
      <c r="BM147" s="238" t="s">
        <v>4666</v>
      </c>
    </row>
    <row r="148" s="14" customFormat="1">
      <c r="A148" s="14"/>
      <c r="B148" s="251"/>
      <c r="C148" s="252"/>
      <c r="D148" s="242" t="s">
        <v>185</v>
      </c>
      <c r="E148" s="253" t="s">
        <v>1</v>
      </c>
      <c r="F148" s="254" t="s">
        <v>201</v>
      </c>
      <c r="G148" s="252"/>
      <c r="H148" s="255">
        <v>7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185</v>
      </c>
      <c r="AU148" s="261" t="s">
        <v>83</v>
      </c>
      <c r="AV148" s="14" t="s">
        <v>85</v>
      </c>
      <c r="AW148" s="14" t="s">
        <v>34</v>
      </c>
      <c r="AX148" s="14" t="s">
        <v>83</v>
      </c>
      <c r="AY148" s="261" t="s">
        <v>176</v>
      </c>
    </row>
    <row r="149" s="2" customFormat="1" ht="16.5" customHeight="1">
      <c r="A149" s="39"/>
      <c r="B149" s="40"/>
      <c r="C149" s="227" t="s">
        <v>8</v>
      </c>
      <c r="D149" s="227" t="s">
        <v>179</v>
      </c>
      <c r="E149" s="228" t="s">
        <v>4667</v>
      </c>
      <c r="F149" s="229" t="s">
        <v>4668</v>
      </c>
      <c r="G149" s="230" t="s">
        <v>182</v>
      </c>
      <c r="H149" s="231">
        <v>9</v>
      </c>
      <c r="I149" s="232"/>
      <c r="J149" s="233">
        <f>ROUND(I149*H149,2)</f>
        <v>0</v>
      </c>
      <c r="K149" s="229" t="s">
        <v>225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183</v>
      </c>
      <c r="AT149" s="238" t="s">
        <v>179</v>
      </c>
      <c r="AU149" s="238" t="s">
        <v>83</v>
      </c>
      <c r="AY149" s="18" t="s">
        <v>176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183</v>
      </c>
      <c r="BM149" s="238" t="s">
        <v>4669</v>
      </c>
    </row>
    <row r="150" s="2" customFormat="1">
      <c r="A150" s="39"/>
      <c r="B150" s="40"/>
      <c r="C150" s="41"/>
      <c r="D150" s="262" t="s">
        <v>194</v>
      </c>
      <c r="E150" s="41"/>
      <c r="F150" s="263" t="s">
        <v>4670</v>
      </c>
      <c r="G150" s="41"/>
      <c r="H150" s="41"/>
      <c r="I150" s="264"/>
      <c r="J150" s="41"/>
      <c r="K150" s="41"/>
      <c r="L150" s="45"/>
      <c r="M150" s="265"/>
      <c r="N150" s="26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194</v>
      </c>
      <c r="AU150" s="18" t="s">
        <v>83</v>
      </c>
    </row>
    <row r="151" s="14" customFormat="1">
      <c r="A151" s="14"/>
      <c r="B151" s="251"/>
      <c r="C151" s="252"/>
      <c r="D151" s="242" t="s">
        <v>185</v>
      </c>
      <c r="E151" s="253" t="s">
        <v>1</v>
      </c>
      <c r="F151" s="254" t="s">
        <v>196</v>
      </c>
      <c r="G151" s="252"/>
      <c r="H151" s="255">
        <v>9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185</v>
      </c>
      <c r="AU151" s="261" t="s">
        <v>83</v>
      </c>
      <c r="AV151" s="14" t="s">
        <v>85</v>
      </c>
      <c r="AW151" s="14" t="s">
        <v>34</v>
      </c>
      <c r="AX151" s="14" t="s">
        <v>83</v>
      </c>
      <c r="AY151" s="261" t="s">
        <v>176</v>
      </c>
    </row>
    <row r="152" s="2" customFormat="1" ht="24.15" customHeight="1">
      <c r="A152" s="39"/>
      <c r="B152" s="40"/>
      <c r="C152" s="289" t="s">
        <v>308</v>
      </c>
      <c r="D152" s="289" t="s">
        <v>547</v>
      </c>
      <c r="E152" s="290" t="s">
        <v>4671</v>
      </c>
      <c r="F152" s="291" t="s">
        <v>4672</v>
      </c>
      <c r="G152" s="292" t="s">
        <v>1528</v>
      </c>
      <c r="H152" s="293">
        <v>1</v>
      </c>
      <c r="I152" s="294"/>
      <c r="J152" s="295">
        <f>ROUND(I152*H152,2)</f>
        <v>0</v>
      </c>
      <c r="K152" s="291" t="s">
        <v>1</v>
      </c>
      <c r="L152" s="296"/>
      <c r="M152" s="297" t="s">
        <v>1</v>
      </c>
      <c r="N152" s="298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240</v>
      </c>
      <c r="AT152" s="238" t="s">
        <v>547</v>
      </c>
      <c r="AU152" s="238" t="s">
        <v>83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183</v>
      </c>
      <c r="BM152" s="238" t="s">
        <v>4673</v>
      </c>
    </row>
    <row r="153" s="14" customFormat="1">
      <c r="A153" s="14"/>
      <c r="B153" s="251"/>
      <c r="C153" s="252"/>
      <c r="D153" s="242" t="s">
        <v>185</v>
      </c>
      <c r="E153" s="253" t="s">
        <v>1</v>
      </c>
      <c r="F153" s="254" t="s">
        <v>83</v>
      </c>
      <c r="G153" s="252"/>
      <c r="H153" s="255">
        <v>1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185</v>
      </c>
      <c r="AU153" s="261" t="s">
        <v>83</v>
      </c>
      <c r="AV153" s="14" t="s">
        <v>85</v>
      </c>
      <c r="AW153" s="14" t="s">
        <v>34</v>
      </c>
      <c r="AX153" s="14" t="s">
        <v>83</v>
      </c>
      <c r="AY153" s="261" t="s">
        <v>176</v>
      </c>
    </row>
    <row r="154" s="2" customFormat="1" ht="24.15" customHeight="1">
      <c r="A154" s="39"/>
      <c r="B154" s="40"/>
      <c r="C154" s="227" t="s">
        <v>313</v>
      </c>
      <c r="D154" s="227" t="s">
        <v>179</v>
      </c>
      <c r="E154" s="228" t="s">
        <v>4674</v>
      </c>
      <c r="F154" s="229" t="s">
        <v>4675</v>
      </c>
      <c r="G154" s="230" t="s">
        <v>182</v>
      </c>
      <c r="H154" s="231">
        <v>1</v>
      </c>
      <c r="I154" s="232"/>
      <c r="J154" s="233">
        <f>ROUND(I154*H154,2)</f>
        <v>0</v>
      </c>
      <c r="K154" s="229" t="s">
        <v>225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179</v>
      </c>
      <c r="AU154" s="238" t="s">
        <v>83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183</v>
      </c>
      <c r="BM154" s="238" t="s">
        <v>4676</v>
      </c>
    </row>
    <row r="155" s="2" customFormat="1">
      <c r="A155" s="39"/>
      <c r="B155" s="40"/>
      <c r="C155" s="41"/>
      <c r="D155" s="262" t="s">
        <v>194</v>
      </c>
      <c r="E155" s="41"/>
      <c r="F155" s="263" t="s">
        <v>4677</v>
      </c>
      <c r="G155" s="41"/>
      <c r="H155" s="41"/>
      <c r="I155" s="264"/>
      <c r="J155" s="41"/>
      <c r="K155" s="41"/>
      <c r="L155" s="45"/>
      <c r="M155" s="265"/>
      <c r="N155" s="26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194</v>
      </c>
      <c r="AU155" s="18" t="s">
        <v>83</v>
      </c>
    </row>
    <row r="156" s="14" customFormat="1">
      <c r="A156" s="14"/>
      <c r="B156" s="251"/>
      <c r="C156" s="252"/>
      <c r="D156" s="242" t="s">
        <v>185</v>
      </c>
      <c r="E156" s="253" t="s">
        <v>1</v>
      </c>
      <c r="F156" s="254" t="s">
        <v>83</v>
      </c>
      <c r="G156" s="252"/>
      <c r="H156" s="255">
        <v>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185</v>
      </c>
      <c r="AU156" s="261" t="s">
        <v>83</v>
      </c>
      <c r="AV156" s="14" t="s">
        <v>85</v>
      </c>
      <c r="AW156" s="14" t="s">
        <v>34</v>
      </c>
      <c r="AX156" s="14" t="s">
        <v>83</v>
      </c>
      <c r="AY156" s="261" t="s">
        <v>176</v>
      </c>
    </row>
    <row r="157" s="2" customFormat="1" ht="24.15" customHeight="1">
      <c r="A157" s="39"/>
      <c r="B157" s="40"/>
      <c r="C157" s="289" t="s">
        <v>318</v>
      </c>
      <c r="D157" s="289" t="s">
        <v>547</v>
      </c>
      <c r="E157" s="290" t="s">
        <v>4678</v>
      </c>
      <c r="F157" s="291" t="s">
        <v>4679</v>
      </c>
      <c r="G157" s="292" t="s">
        <v>1528</v>
      </c>
      <c r="H157" s="293">
        <v>2</v>
      </c>
      <c r="I157" s="294"/>
      <c r="J157" s="295">
        <f>ROUND(I157*H157,2)</f>
        <v>0</v>
      </c>
      <c r="K157" s="291" t="s">
        <v>1</v>
      </c>
      <c r="L157" s="296"/>
      <c r="M157" s="297" t="s">
        <v>1</v>
      </c>
      <c r="N157" s="298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240</v>
      </c>
      <c r="AT157" s="238" t="s">
        <v>547</v>
      </c>
      <c r="AU157" s="238" t="s">
        <v>83</v>
      </c>
      <c r="AY157" s="18" t="s">
        <v>176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183</v>
      </c>
      <c r="BM157" s="238" t="s">
        <v>4680</v>
      </c>
    </row>
    <row r="158" s="14" customFormat="1">
      <c r="A158" s="14"/>
      <c r="B158" s="251"/>
      <c r="C158" s="252"/>
      <c r="D158" s="242" t="s">
        <v>185</v>
      </c>
      <c r="E158" s="253" t="s">
        <v>1</v>
      </c>
      <c r="F158" s="254" t="s">
        <v>85</v>
      </c>
      <c r="G158" s="252"/>
      <c r="H158" s="255">
        <v>2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185</v>
      </c>
      <c r="AU158" s="261" t="s">
        <v>83</v>
      </c>
      <c r="AV158" s="14" t="s">
        <v>85</v>
      </c>
      <c r="AW158" s="14" t="s">
        <v>34</v>
      </c>
      <c r="AX158" s="14" t="s">
        <v>83</v>
      </c>
      <c r="AY158" s="261" t="s">
        <v>176</v>
      </c>
    </row>
    <row r="159" s="2" customFormat="1" ht="24.15" customHeight="1">
      <c r="A159" s="39"/>
      <c r="B159" s="40"/>
      <c r="C159" s="227" t="s">
        <v>324</v>
      </c>
      <c r="D159" s="227" t="s">
        <v>179</v>
      </c>
      <c r="E159" s="228" t="s">
        <v>4681</v>
      </c>
      <c r="F159" s="229" t="s">
        <v>4682</v>
      </c>
      <c r="G159" s="230" t="s">
        <v>182</v>
      </c>
      <c r="H159" s="231">
        <v>2</v>
      </c>
      <c r="I159" s="232"/>
      <c r="J159" s="233">
        <f>ROUND(I159*H159,2)</f>
        <v>0</v>
      </c>
      <c r="K159" s="229" t="s">
        <v>225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183</v>
      </c>
      <c r="AT159" s="238" t="s">
        <v>179</v>
      </c>
      <c r="AU159" s="238" t="s">
        <v>83</v>
      </c>
      <c r="AY159" s="18" t="s">
        <v>176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183</v>
      </c>
      <c r="BM159" s="238" t="s">
        <v>4683</v>
      </c>
    </row>
    <row r="160" s="2" customFormat="1">
      <c r="A160" s="39"/>
      <c r="B160" s="40"/>
      <c r="C160" s="41"/>
      <c r="D160" s="262" t="s">
        <v>194</v>
      </c>
      <c r="E160" s="41"/>
      <c r="F160" s="263" t="s">
        <v>4684</v>
      </c>
      <c r="G160" s="41"/>
      <c r="H160" s="41"/>
      <c r="I160" s="264"/>
      <c r="J160" s="41"/>
      <c r="K160" s="41"/>
      <c r="L160" s="45"/>
      <c r="M160" s="265"/>
      <c r="N160" s="26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194</v>
      </c>
      <c r="AU160" s="18" t="s">
        <v>83</v>
      </c>
    </row>
    <row r="161" s="14" customFormat="1">
      <c r="A161" s="14"/>
      <c r="B161" s="251"/>
      <c r="C161" s="252"/>
      <c r="D161" s="242" t="s">
        <v>185</v>
      </c>
      <c r="E161" s="253" t="s">
        <v>1</v>
      </c>
      <c r="F161" s="254" t="s">
        <v>85</v>
      </c>
      <c r="G161" s="252"/>
      <c r="H161" s="255">
        <v>2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185</v>
      </c>
      <c r="AU161" s="261" t="s">
        <v>83</v>
      </c>
      <c r="AV161" s="14" t="s">
        <v>85</v>
      </c>
      <c r="AW161" s="14" t="s">
        <v>34</v>
      </c>
      <c r="AX161" s="14" t="s">
        <v>83</v>
      </c>
      <c r="AY161" s="261" t="s">
        <v>176</v>
      </c>
    </row>
    <row r="162" s="2" customFormat="1" ht="24.15" customHeight="1">
      <c r="A162" s="39"/>
      <c r="B162" s="40"/>
      <c r="C162" s="289" t="s">
        <v>329</v>
      </c>
      <c r="D162" s="289" t="s">
        <v>547</v>
      </c>
      <c r="E162" s="290" t="s">
        <v>4685</v>
      </c>
      <c r="F162" s="291" t="s">
        <v>4686</v>
      </c>
      <c r="G162" s="292" t="s">
        <v>252</v>
      </c>
      <c r="H162" s="293">
        <v>850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240</v>
      </c>
      <c r="AT162" s="238" t="s">
        <v>547</v>
      </c>
      <c r="AU162" s="238" t="s">
        <v>83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183</v>
      </c>
      <c r="BM162" s="238" t="s">
        <v>4687</v>
      </c>
    </row>
    <row r="163" s="14" customFormat="1">
      <c r="A163" s="14"/>
      <c r="B163" s="251"/>
      <c r="C163" s="252"/>
      <c r="D163" s="242" t="s">
        <v>185</v>
      </c>
      <c r="E163" s="253" t="s">
        <v>1</v>
      </c>
      <c r="F163" s="254" t="s">
        <v>4688</v>
      </c>
      <c r="G163" s="252"/>
      <c r="H163" s="255">
        <v>850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185</v>
      </c>
      <c r="AU163" s="261" t="s">
        <v>83</v>
      </c>
      <c r="AV163" s="14" t="s">
        <v>85</v>
      </c>
      <c r="AW163" s="14" t="s">
        <v>34</v>
      </c>
      <c r="AX163" s="14" t="s">
        <v>83</v>
      </c>
      <c r="AY163" s="261" t="s">
        <v>176</v>
      </c>
    </row>
    <row r="164" s="2" customFormat="1" ht="37.8" customHeight="1">
      <c r="A164" s="39"/>
      <c r="B164" s="40"/>
      <c r="C164" s="289" t="s">
        <v>335</v>
      </c>
      <c r="D164" s="289" t="s">
        <v>547</v>
      </c>
      <c r="E164" s="290" t="s">
        <v>4689</v>
      </c>
      <c r="F164" s="291" t="s">
        <v>4690</v>
      </c>
      <c r="G164" s="292" t="s">
        <v>252</v>
      </c>
      <c r="H164" s="293">
        <v>700</v>
      </c>
      <c r="I164" s="294"/>
      <c r="J164" s="295">
        <f>ROUND(I164*H164,2)</f>
        <v>0</v>
      </c>
      <c r="K164" s="291" t="s">
        <v>1</v>
      </c>
      <c r="L164" s="296"/>
      <c r="M164" s="297" t="s">
        <v>1</v>
      </c>
      <c r="N164" s="298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240</v>
      </c>
      <c r="AT164" s="238" t="s">
        <v>547</v>
      </c>
      <c r="AU164" s="238" t="s">
        <v>83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183</v>
      </c>
      <c r="BM164" s="238" t="s">
        <v>4691</v>
      </c>
    </row>
    <row r="165" s="14" customFormat="1">
      <c r="A165" s="14"/>
      <c r="B165" s="251"/>
      <c r="C165" s="252"/>
      <c r="D165" s="242" t="s">
        <v>185</v>
      </c>
      <c r="E165" s="253" t="s">
        <v>1</v>
      </c>
      <c r="F165" s="254" t="s">
        <v>4692</v>
      </c>
      <c r="G165" s="252"/>
      <c r="H165" s="255">
        <v>700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185</v>
      </c>
      <c r="AU165" s="261" t="s">
        <v>83</v>
      </c>
      <c r="AV165" s="14" t="s">
        <v>85</v>
      </c>
      <c r="AW165" s="14" t="s">
        <v>34</v>
      </c>
      <c r="AX165" s="14" t="s">
        <v>83</v>
      </c>
      <c r="AY165" s="261" t="s">
        <v>176</v>
      </c>
    </row>
    <row r="166" s="2" customFormat="1" ht="33" customHeight="1">
      <c r="A166" s="39"/>
      <c r="B166" s="40"/>
      <c r="C166" s="289" t="s">
        <v>340</v>
      </c>
      <c r="D166" s="289" t="s">
        <v>547</v>
      </c>
      <c r="E166" s="290" t="s">
        <v>4693</v>
      </c>
      <c r="F166" s="291" t="s">
        <v>4694</v>
      </c>
      <c r="G166" s="292" t="s">
        <v>252</v>
      </c>
      <c r="H166" s="293">
        <v>150</v>
      </c>
      <c r="I166" s="294"/>
      <c r="J166" s="295">
        <f>ROUND(I166*H166,2)</f>
        <v>0</v>
      </c>
      <c r="K166" s="291" t="s">
        <v>1</v>
      </c>
      <c r="L166" s="296"/>
      <c r="M166" s="297" t="s">
        <v>1</v>
      </c>
      <c r="N166" s="298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240</v>
      </c>
      <c r="AT166" s="238" t="s">
        <v>547</v>
      </c>
      <c r="AU166" s="238" t="s">
        <v>83</v>
      </c>
      <c r="AY166" s="18" t="s">
        <v>176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183</v>
      </c>
      <c r="BM166" s="238" t="s">
        <v>4695</v>
      </c>
    </row>
    <row r="167" s="14" customFormat="1">
      <c r="A167" s="14"/>
      <c r="B167" s="251"/>
      <c r="C167" s="252"/>
      <c r="D167" s="242" t="s">
        <v>185</v>
      </c>
      <c r="E167" s="253" t="s">
        <v>1</v>
      </c>
      <c r="F167" s="254" t="s">
        <v>1266</v>
      </c>
      <c r="G167" s="252"/>
      <c r="H167" s="255">
        <v>150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185</v>
      </c>
      <c r="AU167" s="261" t="s">
        <v>83</v>
      </c>
      <c r="AV167" s="14" t="s">
        <v>85</v>
      </c>
      <c r="AW167" s="14" t="s">
        <v>34</v>
      </c>
      <c r="AX167" s="14" t="s">
        <v>83</v>
      </c>
      <c r="AY167" s="261" t="s">
        <v>176</v>
      </c>
    </row>
    <row r="168" s="2" customFormat="1" ht="21.75" customHeight="1">
      <c r="A168" s="39"/>
      <c r="B168" s="40"/>
      <c r="C168" s="227" t="s">
        <v>348</v>
      </c>
      <c r="D168" s="227" t="s">
        <v>179</v>
      </c>
      <c r="E168" s="228" t="s">
        <v>4419</v>
      </c>
      <c r="F168" s="229" t="s">
        <v>4420</v>
      </c>
      <c r="G168" s="230" t="s">
        <v>252</v>
      </c>
      <c r="H168" s="231">
        <v>1700</v>
      </c>
      <c r="I168" s="232"/>
      <c r="J168" s="233">
        <f>ROUND(I168*H168,2)</f>
        <v>0</v>
      </c>
      <c r="K168" s="229" t="s">
        <v>225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183</v>
      </c>
      <c r="AT168" s="238" t="s">
        <v>179</v>
      </c>
      <c r="AU168" s="238" t="s">
        <v>83</v>
      </c>
      <c r="AY168" s="18" t="s">
        <v>176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183</v>
      </c>
      <c r="BM168" s="238" t="s">
        <v>4696</v>
      </c>
    </row>
    <row r="169" s="2" customFormat="1">
      <c r="A169" s="39"/>
      <c r="B169" s="40"/>
      <c r="C169" s="41"/>
      <c r="D169" s="262" t="s">
        <v>194</v>
      </c>
      <c r="E169" s="41"/>
      <c r="F169" s="263" t="s">
        <v>4422</v>
      </c>
      <c r="G169" s="41"/>
      <c r="H169" s="41"/>
      <c r="I169" s="264"/>
      <c r="J169" s="41"/>
      <c r="K169" s="41"/>
      <c r="L169" s="45"/>
      <c r="M169" s="265"/>
      <c r="N169" s="26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194</v>
      </c>
      <c r="AU169" s="18" t="s">
        <v>83</v>
      </c>
    </row>
    <row r="170" s="14" customFormat="1">
      <c r="A170" s="14"/>
      <c r="B170" s="251"/>
      <c r="C170" s="252"/>
      <c r="D170" s="242" t="s">
        <v>185</v>
      </c>
      <c r="E170" s="253" t="s">
        <v>1</v>
      </c>
      <c r="F170" s="254" t="s">
        <v>4697</v>
      </c>
      <c r="G170" s="252"/>
      <c r="H170" s="255">
        <v>1700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185</v>
      </c>
      <c r="AU170" s="261" t="s">
        <v>83</v>
      </c>
      <c r="AV170" s="14" t="s">
        <v>85</v>
      </c>
      <c r="AW170" s="14" t="s">
        <v>34</v>
      </c>
      <c r="AX170" s="14" t="s">
        <v>83</v>
      </c>
      <c r="AY170" s="261" t="s">
        <v>176</v>
      </c>
    </row>
    <row r="171" s="2" customFormat="1" ht="16.5" customHeight="1">
      <c r="A171" s="39"/>
      <c r="B171" s="40"/>
      <c r="C171" s="289" t="s">
        <v>7</v>
      </c>
      <c r="D171" s="289" t="s">
        <v>547</v>
      </c>
      <c r="E171" s="290" t="s">
        <v>4698</v>
      </c>
      <c r="F171" s="291" t="s">
        <v>4699</v>
      </c>
      <c r="G171" s="292" t="s">
        <v>1528</v>
      </c>
      <c r="H171" s="293">
        <v>4500</v>
      </c>
      <c r="I171" s="294"/>
      <c r="J171" s="295">
        <f>ROUND(I171*H171,2)</f>
        <v>0</v>
      </c>
      <c r="K171" s="291" t="s">
        <v>1</v>
      </c>
      <c r="L171" s="296"/>
      <c r="M171" s="297" t="s">
        <v>1</v>
      </c>
      <c r="N171" s="298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240</v>
      </c>
      <c r="AT171" s="238" t="s">
        <v>547</v>
      </c>
      <c r="AU171" s="238" t="s">
        <v>83</v>
      </c>
      <c r="AY171" s="18" t="s">
        <v>176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183</v>
      </c>
      <c r="BM171" s="238" t="s">
        <v>4700</v>
      </c>
    </row>
    <row r="172" s="14" customFormat="1">
      <c r="A172" s="14"/>
      <c r="B172" s="251"/>
      <c r="C172" s="252"/>
      <c r="D172" s="242" t="s">
        <v>185</v>
      </c>
      <c r="E172" s="253" t="s">
        <v>1</v>
      </c>
      <c r="F172" s="254" t="s">
        <v>4701</v>
      </c>
      <c r="G172" s="252"/>
      <c r="H172" s="255">
        <v>4500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185</v>
      </c>
      <c r="AU172" s="261" t="s">
        <v>83</v>
      </c>
      <c r="AV172" s="14" t="s">
        <v>85</v>
      </c>
      <c r="AW172" s="14" t="s">
        <v>34</v>
      </c>
      <c r="AX172" s="14" t="s">
        <v>83</v>
      </c>
      <c r="AY172" s="261" t="s">
        <v>176</v>
      </c>
    </row>
    <row r="173" s="2" customFormat="1" ht="24.15" customHeight="1">
      <c r="A173" s="39"/>
      <c r="B173" s="40"/>
      <c r="C173" s="227" t="s">
        <v>376</v>
      </c>
      <c r="D173" s="227" t="s">
        <v>179</v>
      </c>
      <c r="E173" s="228" t="s">
        <v>4702</v>
      </c>
      <c r="F173" s="229" t="s">
        <v>4703</v>
      </c>
      <c r="G173" s="230" t="s">
        <v>182</v>
      </c>
      <c r="H173" s="231">
        <v>4500</v>
      </c>
      <c r="I173" s="232"/>
      <c r="J173" s="233">
        <f>ROUND(I173*H173,2)</f>
        <v>0</v>
      </c>
      <c r="K173" s="229" t="s">
        <v>225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183</v>
      </c>
      <c r="AT173" s="238" t="s">
        <v>179</v>
      </c>
      <c r="AU173" s="238" t="s">
        <v>83</v>
      </c>
      <c r="AY173" s="18" t="s">
        <v>176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183</v>
      </c>
      <c r="BM173" s="238" t="s">
        <v>4704</v>
      </c>
    </row>
    <row r="174" s="2" customFormat="1">
      <c r="A174" s="39"/>
      <c r="B174" s="40"/>
      <c r="C174" s="41"/>
      <c r="D174" s="262" t="s">
        <v>194</v>
      </c>
      <c r="E174" s="41"/>
      <c r="F174" s="263" t="s">
        <v>4705</v>
      </c>
      <c r="G174" s="41"/>
      <c r="H174" s="41"/>
      <c r="I174" s="264"/>
      <c r="J174" s="41"/>
      <c r="K174" s="41"/>
      <c r="L174" s="45"/>
      <c r="M174" s="265"/>
      <c r="N174" s="26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194</v>
      </c>
      <c r="AU174" s="18" t="s">
        <v>83</v>
      </c>
    </row>
    <row r="175" s="14" customFormat="1">
      <c r="A175" s="14"/>
      <c r="B175" s="251"/>
      <c r="C175" s="252"/>
      <c r="D175" s="242" t="s">
        <v>185</v>
      </c>
      <c r="E175" s="253" t="s">
        <v>1</v>
      </c>
      <c r="F175" s="254" t="s">
        <v>4701</v>
      </c>
      <c r="G175" s="252"/>
      <c r="H175" s="255">
        <v>4500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185</v>
      </c>
      <c r="AU175" s="261" t="s">
        <v>83</v>
      </c>
      <c r="AV175" s="14" t="s">
        <v>85</v>
      </c>
      <c r="AW175" s="14" t="s">
        <v>34</v>
      </c>
      <c r="AX175" s="14" t="s">
        <v>83</v>
      </c>
      <c r="AY175" s="261" t="s">
        <v>176</v>
      </c>
    </row>
    <row r="176" s="2" customFormat="1" ht="24.15" customHeight="1">
      <c r="A176" s="39"/>
      <c r="B176" s="40"/>
      <c r="C176" s="289" t="s">
        <v>384</v>
      </c>
      <c r="D176" s="289" t="s">
        <v>547</v>
      </c>
      <c r="E176" s="290" t="s">
        <v>4435</v>
      </c>
      <c r="F176" s="291" t="s">
        <v>4436</v>
      </c>
      <c r="G176" s="292" t="s">
        <v>252</v>
      </c>
      <c r="H176" s="293">
        <v>50</v>
      </c>
      <c r="I176" s="294"/>
      <c r="J176" s="295">
        <f>ROUND(I176*H176,2)</f>
        <v>0</v>
      </c>
      <c r="K176" s="291" t="s">
        <v>1</v>
      </c>
      <c r="L176" s="296"/>
      <c r="M176" s="297" t="s">
        <v>1</v>
      </c>
      <c r="N176" s="298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3122</v>
      </c>
      <c r="AT176" s="238" t="s">
        <v>547</v>
      </c>
      <c r="AU176" s="238" t="s">
        <v>83</v>
      </c>
      <c r="AY176" s="18" t="s">
        <v>176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3122</v>
      </c>
      <c r="BM176" s="238" t="s">
        <v>4706</v>
      </c>
    </row>
    <row r="177" s="14" customFormat="1">
      <c r="A177" s="14"/>
      <c r="B177" s="251"/>
      <c r="C177" s="252"/>
      <c r="D177" s="242" t="s">
        <v>185</v>
      </c>
      <c r="E177" s="253" t="s">
        <v>1</v>
      </c>
      <c r="F177" s="254" t="s">
        <v>654</v>
      </c>
      <c r="G177" s="252"/>
      <c r="H177" s="255">
        <v>50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185</v>
      </c>
      <c r="AU177" s="261" t="s">
        <v>83</v>
      </c>
      <c r="AV177" s="14" t="s">
        <v>85</v>
      </c>
      <c r="AW177" s="14" t="s">
        <v>34</v>
      </c>
      <c r="AX177" s="14" t="s">
        <v>83</v>
      </c>
      <c r="AY177" s="261" t="s">
        <v>176</v>
      </c>
    </row>
    <row r="178" s="2" customFormat="1" ht="24.15" customHeight="1">
      <c r="A178" s="39"/>
      <c r="B178" s="40"/>
      <c r="C178" s="227" t="s">
        <v>391</v>
      </c>
      <c r="D178" s="227" t="s">
        <v>179</v>
      </c>
      <c r="E178" s="228" t="s">
        <v>4184</v>
      </c>
      <c r="F178" s="229" t="s">
        <v>4185</v>
      </c>
      <c r="G178" s="230" t="s">
        <v>252</v>
      </c>
      <c r="H178" s="231">
        <v>50</v>
      </c>
      <c r="I178" s="232"/>
      <c r="J178" s="233">
        <f>ROUND(I178*H178,2)</f>
        <v>0</v>
      </c>
      <c r="K178" s="229" t="s">
        <v>225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3122</v>
      </c>
      <c r="AT178" s="238" t="s">
        <v>179</v>
      </c>
      <c r="AU178" s="238" t="s">
        <v>83</v>
      </c>
      <c r="AY178" s="18" t="s">
        <v>176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3122</v>
      </c>
      <c r="BM178" s="238" t="s">
        <v>4707</v>
      </c>
    </row>
    <row r="179" s="2" customFormat="1">
      <c r="A179" s="39"/>
      <c r="B179" s="40"/>
      <c r="C179" s="41"/>
      <c r="D179" s="262" t="s">
        <v>194</v>
      </c>
      <c r="E179" s="41"/>
      <c r="F179" s="263" t="s">
        <v>4187</v>
      </c>
      <c r="G179" s="41"/>
      <c r="H179" s="41"/>
      <c r="I179" s="264"/>
      <c r="J179" s="41"/>
      <c r="K179" s="41"/>
      <c r="L179" s="45"/>
      <c r="M179" s="265"/>
      <c r="N179" s="26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194</v>
      </c>
      <c r="AU179" s="18" t="s">
        <v>83</v>
      </c>
    </row>
    <row r="180" s="14" customFormat="1">
      <c r="A180" s="14"/>
      <c r="B180" s="251"/>
      <c r="C180" s="252"/>
      <c r="D180" s="242" t="s">
        <v>185</v>
      </c>
      <c r="E180" s="253" t="s">
        <v>1</v>
      </c>
      <c r="F180" s="254" t="s">
        <v>654</v>
      </c>
      <c r="G180" s="252"/>
      <c r="H180" s="255">
        <v>50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185</v>
      </c>
      <c r="AU180" s="261" t="s">
        <v>83</v>
      </c>
      <c r="AV180" s="14" t="s">
        <v>85</v>
      </c>
      <c r="AW180" s="14" t="s">
        <v>34</v>
      </c>
      <c r="AX180" s="14" t="s">
        <v>83</v>
      </c>
      <c r="AY180" s="261" t="s">
        <v>176</v>
      </c>
    </row>
    <row r="181" s="2" customFormat="1" ht="21.75" customHeight="1">
      <c r="A181" s="39"/>
      <c r="B181" s="40"/>
      <c r="C181" s="227" t="s">
        <v>428</v>
      </c>
      <c r="D181" s="227" t="s">
        <v>179</v>
      </c>
      <c r="E181" s="228" t="s">
        <v>4708</v>
      </c>
      <c r="F181" s="229" t="s">
        <v>4709</v>
      </c>
      <c r="G181" s="230" t="s">
        <v>182</v>
      </c>
      <c r="H181" s="231">
        <v>5</v>
      </c>
      <c r="I181" s="232"/>
      <c r="J181" s="233">
        <f>ROUND(I181*H181,2)</f>
        <v>0</v>
      </c>
      <c r="K181" s="229" t="s">
        <v>225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3122</v>
      </c>
      <c r="AT181" s="238" t="s">
        <v>179</v>
      </c>
      <c r="AU181" s="238" t="s">
        <v>83</v>
      </c>
      <c r="AY181" s="18" t="s">
        <v>176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3122</v>
      </c>
      <c r="BM181" s="238" t="s">
        <v>4710</v>
      </c>
    </row>
    <row r="182" s="2" customFormat="1">
      <c r="A182" s="39"/>
      <c r="B182" s="40"/>
      <c r="C182" s="41"/>
      <c r="D182" s="262" t="s">
        <v>194</v>
      </c>
      <c r="E182" s="41"/>
      <c r="F182" s="263" t="s">
        <v>4711</v>
      </c>
      <c r="G182" s="41"/>
      <c r="H182" s="41"/>
      <c r="I182" s="264"/>
      <c r="J182" s="41"/>
      <c r="K182" s="41"/>
      <c r="L182" s="45"/>
      <c r="M182" s="265"/>
      <c r="N182" s="26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194</v>
      </c>
      <c r="AU182" s="18" t="s">
        <v>83</v>
      </c>
    </row>
    <row r="183" s="14" customFormat="1">
      <c r="A183" s="14"/>
      <c r="B183" s="251"/>
      <c r="C183" s="252"/>
      <c r="D183" s="242" t="s">
        <v>185</v>
      </c>
      <c r="E183" s="253" t="s">
        <v>1</v>
      </c>
      <c r="F183" s="254" t="s">
        <v>210</v>
      </c>
      <c r="G183" s="252"/>
      <c r="H183" s="255">
        <v>5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185</v>
      </c>
      <c r="AU183" s="261" t="s">
        <v>83</v>
      </c>
      <c r="AV183" s="14" t="s">
        <v>85</v>
      </c>
      <c r="AW183" s="14" t="s">
        <v>34</v>
      </c>
      <c r="AX183" s="14" t="s">
        <v>83</v>
      </c>
      <c r="AY183" s="261" t="s">
        <v>176</v>
      </c>
    </row>
    <row r="184" s="2" customFormat="1" ht="24.15" customHeight="1">
      <c r="A184" s="39"/>
      <c r="B184" s="40"/>
      <c r="C184" s="227" t="s">
        <v>433</v>
      </c>
      <c r="D184" s="227" t="s">
        <v>179</v>
      </c>
      <c r="E184" s="228" t="s">
        <v>4712</v>
      </c>
      <c r="F184" s="229" t="s">
        <v>4713</v>
      </c>
      <c r="G184" s="230" t="s">
        <v>182</v>
      </c>
      <c r="H184" s="231">
        <v>34</v>
      </c>
      <c r="I184" s="232"/>
      <c r="J184" s="233">
        <f>ROUND(I184*H184,2)</f>
        <v>0</v>
      </c>
      <c r="K184" s="229" t="s">
        <v>225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3122</v>
      </c>
      <c r="AT184" s="238" t="s">
        <v>179</v>
      </c>
      <c r="AU184" s="238" t="s">
        <v>83</v>
      </c>
      <c r="AY184" s="18" t="s">
        <v>176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3122</v>
      </c>
      <c r="BM184" s="238" t="s">
        <v>4714</v>
      </c>
    </row>
    <row r="185" s="2" customFormat="1">
      <c r="A185" s="39"/>
      <c r="B185" s="40"/>
      <c r="C185" s="41"/>
      <c r="D185" s="262" t="s">
        <v>194</v>
      </c>
      <c r="E185" s="41"/>
      <c r="F185" s="263" t="s">
        <v>4715</v>
      </c>
      <c r="G185" s="41"/>
      <c r="H185" s="41"/>
      <c r="I185" s="264"/>
      <c r="J185" s="41"/>
      <c r="K185" s="41"/>
      <c r="L185" s="45"/>
      <c r="M185" s="265"/>
      <c r="N185" s="26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194</v>
      </c>
      <c r="AU185" s="18" t="s">
        <v>83</v>
      </c>
    </row>
    <row r="186" s="14" customFormat="1">
      <c r="A186" s="14"/>
      <c r="B186" s="251"/>
      <c r="C186" s="252"/>
      <c r="D186" s="242" t="s">
        <v>185</v>
      </c>
      <c r="E186" s="253" t="s">
        <v>1</v>
      </c>
      <c r="F186" s="254" t="s">
        <v>553</v>
      </c>
      <c r="G186" s="252"/>
      <c r="H186" s="255">
        <v>34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185</v>
      </c>
      <c r="AU186" s="261" t="s">
        <v>83</v>
      </c>
      <c r="AV186" s="14" t="s">
        <v>85</v>
      </c>
      <c r="AW186" s="14" t="s">
        <v>34</v>
      </c>
      <c r="AX186" s="14" t="s">
        <v>83</v>
      </c>
      <c r="AY186" s="261" t="s">
        <v>176</v>
      </c>
    </row>
    <row r="187" s="2" customFormat="1" ht="16.5" customHeight="1">
      <c r="A187" s="39"/>
      <c r="B187" s="40"/>
      <c r="C187" s="227" t="s">
        <v>462</v>
      </c>
      <c r="D187" s="227" t="s">
        <v>179</v>
      </c>
      <c r="E187" s="228" t="s">
        <v>4716</v>
      </c>
      <c r="F187" s="229" t="s">
        <v>4717</v>
      </c>
      <c r="G187" s="230" t="s">
        <v>182</v>
      </c>
      <c r="H187" s="231">
        <v>1</v>
      </c>
      <c r="I187" s="232"/>
      <c r="J187" s="233">
        <f>ROUND(I187*H187,2)</f>
        <v>0</v>
      </c>
      <c r="K187" s="229" t="s">
        <v>225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3122</v>
      </c>
      <c r="AT187" s="238" t="s">
        <v>179</v>
      </c>
      <c r="AU187" s="238" t="s">
        <v>83</v>
      </c>
      <c r="AY187" s="18" t="s">
        <v>176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3122</v>
      </c>
      <c r="BM187" s="238" t="s">
        <v>4718</v>
      </c>
    </row>
    <row r="188" s="2" customFormat="1">
      <c r="A188" s="39"/>
      <c r="B188" s="40"/>
      <c r="C188" s="41"/>
      <c r="D188" s="262" t="s">
        <v>194</v>
      </c>
      <c r="E188" s="41"/>
      <c r="F188" s="263" t="s">
        <v>4719</v>
      </c>
      <c r="G188" s="41"/>
      <c r="H188" s="41"/>
      <c r="I188" s="264"/>
      <c r="J188" s="41"/>
      <c r="K188" s="41"/>
      <c r="L188" s="45"/>
      <c r="M188" s="265"/>
      <c r="N188" s="26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194</v>
      </c>
      <c r="AU188" s="18" t="s">
        <v>83</v>
      </c>
    </row>
    <row r="189" s="14" customFormat="1">
      <c r="A189" s="14"/>
      <c r="B189" s="251"/>
      <c r="C189" s="252"/>
      <c r="D189" s="242" t="s">
        <v>185</v>
      </c>
      <c r="E189" s="253" t="s">
        <v>1</v>
      </c>
      <c r="F189" s="254" t="s">
        <v>83</v>
      </c>
      <c r="G189" s="252"/>
      <c r="H189" s="255">
        <v>1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185</v>
      </c>
      <c r="AU189" s="261" t="s">
        <v>83</v>
      </c>
      <c r="AV189" s="14" t="s">
        <v>85</v>
      </c>
      <c r="AW189" s="14" t="s">
        <v>34</v>
      </c>
      <c r="AX189" s="14" t="s">
        <v>83</v>
      </c>
      <c r="AY189" s="261" t="s">
        <v>176</v>
      </c>
    </row>
    <row r="190" s="2" customFormat="1" ht="16.5" customHeight="1">
      <c r="A190" s="39"/>
      <c r="B190" s="40"/>
      <c r="C190" s="227" t="s">
        <v>498</v>
      </c>
      <c r="D190" s="227" t="s">
        <v>179</v>
      </c>
      <c r="E190" s="228" t="s">
        <v>4720</v>
      </c>
      <c r="F190" s="229" t="s">
        <v>4721</v>
      </c>
      <c r="G190" s="230" t="s">
        <v>182</v>
      </c>
      <c r="H190" s="231">
        <v>34</v>
      </c>
      <c r="I190" s="232"/>
      <c r="J190" s="233">
        <f>ROUND(I190*H190,2)</f>
        <v>0</v>
      </c>
      <c r="K190" s="229" t="s">
        <v>225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3122</v>
      </c>
      <c r="AT190" s="238" t="s">
        <v>179</v>
      </c>
      <c r="AU190" s="238" t="s">
        <v>83</v>
      </c>
      <c r="AY190" s="18" t="s">
        <v>176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3122</v>
      </c>
      <c r="BM190" s="238" t="s">
        <v>4722</v>
      </c>
    </row>
    <row r="191" s="2" customFormat="1">
      <c r="A191" s="39"/>
      <c r="B191" s="40"/>
      <c r="C191" s="41"/>
      <c r="D191" s="262" t="s">
        <v>194</v>
      </c>
      <c r="E191" s="41"/>
      <c r="F191" s="263" t="s">
        <v>4723</v>
      </c>
      <c r="G191" s="41"/>
      <c r="H191" s="41"/>
      <c r="I191" s="264"/>
      <c r="J191" s="41"/>
      <c r="K191" s="41"/>
      <c r="L191" s="45"/>
      <c r="M191" s="265"/>
      <c r="N191" s="26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194</v>
      </c>
      <c r="AU191" s="18" t="s">
        <v>83</v>
      </c>
    </row>
    <row r="192" s="14" customFormat="1">
      <c r="A192" s="14"/>
      <c r="B192" s="251"/>
      <c r="C192" s="252"/>
      <c r="D192" s="242" t="s">
        <v>185</v>
      </c>
      <c r="E192" s="253" t="s">
        <v>1</v>
      </c>
      <c r="F192" s="254" t="s">
        <v>553</v>
      </c>
      <c r="G192" s="252"/>
      <c r="H192" s="255">
        <v>34</v>
      </c>
      <c r="I192" s="256"/>
      <c r="J192" s="252"/>
      <c r="K192" s="252"/>
      <c r="L192" s="257"/>
      <c r="M192" s="311"/>
      <c r="N192" s="312"/>
      <c r="O192" s="312"/>
      <c r="P192" s="312"/>
      <c r="Q192" s="312"/>
      <c r="R192" s="312"/>
      <c r="S192" s="312"/>
      <c r="T192" s="31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185</v>
      </c>
      <c r="AU192" s="261" t="s">
        <v>83</v>
      </c>
      <c r="AV192" s="14" t="s">
        <v>85</v>
      </c>
      <c r="AW192" s="14" t="s">
        <v>34</v>
      </c>
      <c r="AX192" s="14" t="s">
        <v>83</v>
      </c>
      <c r="AY192" s="261" t="s">
        <v>176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1KHBifT8wYkLRsVr0n/Zd0/S/oN3FIUo8yvhB1Aobap5L63hzSJz9H4xDFQKNuk9VnWRRD61OyMtSPUnz4Ue4w==" hashValue="14/TLb87MOnsZ9VhfXk839jtRIGpfs0VXxTVGAw9YC1WAZC96quebwyxdonFm6tdlb9jiggpA9ASK8yeri6tbQ==" algorithmName="SHA-512" password="CC35"/>
  <autoFilter ref="C120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hyperlinks>
    <hyperlink ref="F126" r:id="rId1" display="https://podminky.urs.cz/item/CS_URS_2025_01/742210006"/>
    <hyperlink ref="F131" r:id="rId2" display="https://podminky.urs.cz/item/CS_URS_2025_01/742210151"/>
    <hyperlink ref="F138" r:id="rId3" display="https://podminky.urs.cz/item/CS_URS_2025_01/742210131"/>
    <hyperlink ref="F143" r:id="rId4" display="https://podminky.urs.cz/item/CS_URS_2025_01/742210121"/>
    <hyperlink ref="F150" r:id="rId5" display="https://podminky.urs.cz/item/CS_URS_2025_01/742210261"/>
    <hyperlink ref="F155" r:id="rId6" display="https://podminky.urs.cz/item/CS_URS_2025_01/742210301"/>
    <hyperlink ref="F160" r:id="rId7" display="https://podminky.urs.cz/item/CS_URS_2025_01/742210303"/>
    <hyperlink ref="F169" r:id="rId8" display="https://podminky.urs.cz/item/CS_URS_2025_01/742121001"/>
    <hyperlink ref="F174" r:id="rId9" display="https://podminky.urs.cz/item/CS_URS_2025_01/742111001"/>
    <hyperlink ref="F179" r:id="rId10" display="https://podminky.urs.cz/item/CS_URS_2025_01/742110002"/>
    <hyperlink ref="F182" r:id="rId11" display="https://podminky.urs.cz/item/CS_URS_2025_01/742210251"/>
    <hyperlink ref="F185" r:id="rId12" display="https://podminky.urs.cz/item/CS_URS_2025_01/742210421"/>
    <hyperlink ref="F188" r:id="rId13" display="https://podminky.urs.cz/item/CS_URS_2025_01/742210503"/>
    <hyperlink ref="F191" r:id="rId14" display="https://podminky.urs.cz/item/CS_URS_2025_01/7422105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1" customFormat="1" ht="12" customHeight="1">
      <c r="B8" s="21"/>
      <c r="D8" s="151" t="s">
        <v>125</v>
      </c>
      <c r="L8" s="21"/>
    </row>
    <row r="9" s="2" customFormat="1" ht="16.5" customHeight="1">
      <c r="A9" s="39"/>
      <c r="B9" s="45"/>
      <c r="C9" s="39"/>
      <c r="D9" s="39"/>
      <c r="E9" s="152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4724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Avuk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ROUND((SUM(BE124:BE156)),  2)</f>
        <v>0</v>
      </c>
      <c r="G35" s="39"/>
      <c r="H35" s="39"/>
      <c r="I35" s="165">
        <v>0.20999999999999999</v>
      </c>
      <c r="J35" s="164">
        <f>ROUND(((SUM(BE124:BE156))*I35),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ROUND((SUM(BF124:BF156)),  2)</f>
        <v>0</v>
      </c>
      <c r="G36" s="39"/>
      <c r="H36" s="39"/>
      <c r="I36" s="165">
        <v>0.12</v>
      </c>
      <c r="J36" s="164">
        <f>ROUND(((SUM(BF124:BF156))*I36),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ROUND((SUM(BG124:BG156)),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ROUND((SUM(BH124:BH156)),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ROUND((SUM(BI124:BI156)),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D1.01.6 - Medicinální plyny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Děčín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Krajská zdravotní, a.s., Ústí nad Labem</v>
      </c>
      <c r="G93" s="41"/>
      <c r="H93" s="41"/>
      <c r="I93" s="33" t="s">
        <v>30</v>
      </c>
      <c r="J93" s="37" t="str">
        <f>E23</f>
        <v>PENTA PROJEKT s.r.o.,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Avuk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130</v>
      </c>
      <c r="D96" s="186"/>
      <c r="E96" s="186"/>
      <c r="F96" s="186"/>
      <c r="G96" s="186"/>
      <c r="H96" s="186"/>
      <c r="I96" s="186"/>
      <c r="J96" s="187" t="s">
        <v>131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132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133</v>
      </c>
    </row>
    <row r="99" s="9" customFormat="1" ht="24.96" customHeight="1">
      <c r="A99" s="9"/>
      <c r="B99" s="189"/>
      <c r="C99" s="190"/>
      <c r="D99" s="191" t="s">
        <v>4725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4726</v>
      </c>
      <c r="E100" s="192"/>
      <c r="F100" s="192"/>
      <c r="G100" s="192"/>
      <c r="H100" s="192"/>
      <c r="I100" s="192"/>
      <c r="J100" s="193">
        <f>J145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4727</v>
      </c>
      <c r="E101" s="192"/>
      <c r="F101" s="192"/>
      <c r="G101" s="192"/>
      <c r="H101" s="192"/>
      <c r="I101" s="192"/>
      <c r="J101" s="193">
        <f>J149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4728</v>
      </c>
      <c r="E102" s="192"/>
      <c r="F102" s="192"/>
      <c r="G102" s="192"/>
      <c r="H102" s="192"/>
      <c r="I102" s="192"/>
      <c r="J102" s="193">
        <f>J151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OBJEKT E 1.PP+1.NP ETAPA 1 - stavební úpravy, Krajská zdravotní, a.s. – Nemocnice Děčín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126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D1.01.6 - Medicinální plyny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Děčín</v>
      </c>
      <c r="G118" s="41"/>
      <c r="H118" s="41"/>
      <c r="I118" s="33" t="s">
        <v>22</v>
      </c>
      <c r="J118" s="80" t="str">
        <f>IF(J14="","",J14)</f>
        <v>24. 6. 2025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Krajská zdravotní, a.s., Ústí nad Labem</v>
      </c>
      <c r="G120" s="41"/>
      <c r="H120" s="41"/>
      <c r="I120" s="33" t="s">
        <v>30</v>
      </c>
      <c r="J120" s="37" t="str">
        <f>E23</f>
        <v>PENTA PROJEKT s.r.o., Jihlava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32</v>
      </c>
      <c r="J121" s="37" t="str">
        <f>E26</f>
        <v>Ing. Avuk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162</v>
      </c>
      <c r="D123" s="203" t="s">
        <v>61</v>
      </c>
      <c r="E123" s="203" t="s">
        <v>57</v>
      </c>
      <c r="F123" s="203" t="s">
        <v>58</v>
      </c>
      <c r="G123" s="203" t="s">
        <v>163</v>
      </c>
      <c r="H123" s="203" t="s">
        <v>164</v>
      </c>
      <c r="I123" s="203" t="s">
        <v>165</v>
      </c>
      <c r="J123" s="203" t="s">
        <v>131</v>
      </c>
      <c r="K123" s="204" t="s">
        <v>166</v>
      </c>
      <c r="L123" s="205"/>
      <c r="M123" s="101" t="s">
        <v>1</v>
      </c>
      <c r="N123" s="102" t="s">
        <v>40</v>
      </c>
      <c r="O123" s="102" t="s">
        <v>167</v>
      </c>
      <c r="P123" s="102" t="s">
        <v>168</v>
      </c>
      <c r="Q123" s="102" t="s">
        <v>169</v>
      </c>
      <c r="R123" s="102" t="s">
        <v>170</v>
      </c>
      <c r="S123" s="102" t="s">
        <v>171</v>
      </c>
      <c r="T123" s="103" t="s">
        <v>172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173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P125+P145+P149+P151</f>
        <v>0</v>
      </c>
      <c r="Q124" s="105"/>
      <c r="R124" s="208">
        <f>R125+R145+R149+R151</f>
        <v>0</v>
      </c>
      <c r="S124" s="105"/>
      <c r="T124" s="209">
        <f>T125+T145+T149+T151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133</v>
      </c>
      <c r="BK124" s="210">
        <f>BK125+BK145+BK149+BK151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2706</v>
      </c>
      <c r="F125" s="214" t="s">
        <v>4729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SUM(P126:P144)</f>
        <v>0</v>
      </c>
      <c r="Q125" s="219"/>
      <c r="R125" s="220">
        <f>SUM(R126:R144)</f>
        <v>0</v>
      </c>
      <c r="S125" s="219"/>
      <c r="T125" s="221">
        <f>SUM(T126:T144)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176</v>
      </c>
      <c r="BK125" s="224">
        <f>SUM(BK126:BK144)</f>
        <v>0</v>
      </c>
    </row>
    <row r="126" s="2" customFormat="1" ht="16.5" customHeight="1">
      <c r="A126" s="39"/>
      <c r="B126" s="40"/>
      <c r="C126" s="227" t="s">
        <v>83</v>
      </c>
      <c r="D126" s="227" t="s">
        <v>179</v>
      </c>
      <c r="E126" s="228" t="s">
        <v>4730</v>
      </c>
      <c r="F126" s="229" t="s">
        <v>4731</v>
      </c>
      <c r="G126" s="230" t="s">
        <v>252</v>
      </c>
      <c r="H126" s="231">
        <v>5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183</v>
      </c>
      <c r="AT126" s="238" t="s">
        <v>179</v>
      </c>
      <c r="AU126" s="238" t="s">
        <v>83</v>
      </c>
      <c r="AY126" s="18" t="s">
        <v>176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183</v>
      </c>
      <c r="BM126" s="238" t="s">
        <v>85</v>
      </c>
    </row>
    <row r="127" s="2" customFormat="1" ht="16.5" customHeight="1">
      <c r="A127" s="39"/>
      <c r="B127" s="40"/>
      <c r="C127" s="227" t="s">
        <v>85</v>
      </c>
      <c r="D127" s="227" t="s">
        <v>179</v>
      </c>
      <c r="E127" s="228" t="s">
        <v>4732</v>
      </c>
      <c r="F127" s="229" t="s">
        <v>4733</v>
      </c>
      <c r="G127" s="230" t="s">
        <v>252</v>
      </c>
      <c r="H127" s="231">
        <v>17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183</v>
      </c>
      <c r="AT127" s="238" t="s">
        <v>179</v>
      </c>
      <c r="AU127" s="238" t="s">
        <v>83</v>
      </c>
      <c r="AY127" s="18" t="s">
        <v>176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183</v>
      </c>
      <c r="BM127" s="238" t="s">
        <v>183</v>
      </c>
    </row>
    <row r="128" s="2" customFormat="1" ht="16.5" customHeight="1">
      <c r="A128" s="39"/>
      <c r="B128" s="40"/>
      <c r="C128" s="227" t="s">
        <v>177</v>
      </c>
      <c r="D128" s="227" t="s">
        <v>179</v>
      </c>
      <c r="E128" s="228" t="s">
        <v>4734</v>
      </c>
      <c r="F128" s="229" t="s">
        <v>4735</v>
      </c>
      <c r="G128" s="230" t="s">
        <v>252</v>
      </c>
      <c r="H128" s="231">
        <v>38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183</v>
      </c>
      <c r="AT128" s="238" t="s">
        <v>179</v>
      </c>
      <c r="AU128" s="238" t="s">
        <v>83</v>
      </c>
      <c r="AY128" s="18" t="s">
        <v>176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183</v>
      </c>
      <c r="BM128" s="238" t="s">
        <v>222</v>
      </c>
    </row>
    <row r="129" s="2" customFormat="1" ht="16.5" customHeight="1">
      <c r="A129" s="39"/>
      <c r="B129" s="40"/>
      <c r="C129" s="227" t="s">
        <v>183</v>
      </c>
      <c r="D129" s="227" t="s">
        <v>179</v>
      </c>
      <c r="E129" s="228" t="s">
        <v>4736</v>
      </c>
      <c r="F129" s="229" t="s">
        <v>4737</v>
      </c>
      <c r="G129" s="230" t="s">
        <v>1528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179</v>
      </c>
      <c r="AU129" s="238" t="s">
        <v>83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183</v>
      </c>
      <c r="BM129" s="238" t="s">
        <v>240</v>
      </c>
    </row>
    <row r="130" s="2" customFormat="1" ht="16.5" customHeight="1">
      <c r="A130" s="39"/>
      <c r="B130" s="40"/>
      <c r="C130" s="227" t="s">
        <v>210</v>
      </c>
      <c r="D130" s="227" t="s">
        <v>179</v>
      </c>
      <c r="E130" s="228" t="s">
        <v>4738</v>
      </c>
      <c r="F130" s="229" t="s">
        <v>4739</v>
      </c>
      <c r="G130" s="230" t="s">
        <v>4740</v>
      </c>
      <c r="H130" s="231">
        <v>200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183</v>
      </c>
      <c r="AT130" s="238" t="s">
        <v>179</v>
      </c>
      <c r="AU130" s="238" t="s">
        <v>83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183</v>
      </c>
      <c r="BM130" s="238" t="s">
        <v>259</v>
      </c>
    </row>
    <row r="131" s="2" customFormat="1" ht="16.5" customHeight="1">
      <c r="A131" s="39"/>
      <c r="B131" s="40"/>
      <c r="C131" s="227" t="s">
        <v>222</v>
      </c>
      <c r="D131" s="227" t="s">
        <v>179</v>
      </c>
      <c r="E131" s="228" t="s">
        <v>4741</v>
      </c>
      <c r="F131" s="229" t="s">
        <v>4742</v>
      </c>
      <c r="G131" s="230" t="s">
        <v>1528</v>
      </c>
      <c r="H131" s="231">
        <v>3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179</v>
      </c>
      <c r="AU131" s="238" t="s">
        <v>83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183</v>
      </c>
      <c r="BM131" s="238" t="s">
        <v>8</v>
      </c>
    </row>
    <row r="132" s="2" customFormat="1" ht="16.5" customHeight="1">
      <c r="A132" s="39"/>
      <c r="B132" s="40"/>
      <c r="C132" s="227" t="s">
        <v>201</v>
      </c>
      <c r="D132" s="227" t="s">
        <v>179</v>
      </c>
      <c r="E132" s="228" t="s">
        <v>4743</v>
      </c>
      <c r="F132" s="229" t="s">
        <v>4744</v>
      </c>
      <c r="G132" s="230" t="s">
        <v>1528</v>
      </c>
      <c r="H132" s="231">
        <v>3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183</v>
      </c>
      <c r="AT132" s="238" t="s">
        <v>179</v>
      </c>
      <c r="AU132" s="238" t="s">
        <v>83</v>
      </c>
      <c r="AY132" s="18" t="s">
        <v>176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183</v>
      </c>
      <c r="BM132" s="238" t="s">
        <v>313</v>
      </c>
    </row>
    <row r="133" s="2" customFormat="1" ht="16.5" customHeight="1">
      <c r="A133" s="39"/>
      <c r="B133" s="40"/>
      <c r="C133" s="227" t="s">
        <v>240</v>
      </c>
      <c r="D133" s="227" t="s">
        <v>179</v>
      </c>
      <c r="E133" s="228" t="s">
        <v>4745</v>
      </c>
      <c r="F133" s="229" t="s">
        <v>4746</v>
      </c>
      <c r="G133" s="230" t="s">
        <v>1528</v>
      </c>
      <c r="H133" s="231">
        <v>3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183</v>
      </c>
      <c r="AT133" s="238" t="s">
        <v>179</v>
      </c>
      <c r="AU133" s="238" t="s">
        <v>83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183</v>
      </c>
      <c r="BM133" s="238" t="s">
        <v>324</v>
      </c>
    </row>
    <row r="134" s="2" customFormat="1" ht="16.5" customHeight="1">
      <c r="A134" s="39"/>
      <c r="B134" s="40"/>
      <c r="C134" s="227" t="s">
        <v>196</v>
      </c>
      <c r="D134" s="227" t="s">
        <v>179</v>
      </c>
      <c r="E134" s="228" t="s">
        <v>4747</v>
      </c>
      <c r="F134" s="229" t="s">
        <v>4748</v>
      </c>
      <c r="G134" s="230" t="s">
        <v>1528</v>
      </c>
      <c r="H134" s="231">
        <v>4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183</v>
      </c>
      <c r="AT134" s="238" t="s">
        <v>179</v>
      </c>
      <c r="AU134" s="238" t="s">
        <v>83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183</v>
      </c>
      <c r="BM134" s="238" t="s">
        <v>335</v>
      </c>
    </row>
    <row r="135" s="2" customFormat="1" ht="16.5" customHeight="1">
      <c r="A135" s="39"/>
      <c r="B135" s="40"/>
      <c r="C135" s="227" t="s">
        <v>259</v>
      </c>
      <c r="D135" s="227" t="s">
        <v>179</v>
      </c>
      <c r="E135" s="228" t="s">
        <v>4749</v>
      </c>
      <c r="F135" s="229" t="s">
        <v>4750</v>
      </c>
      <c r="G135" s="230" t="s">
        <v>1528</v>
      </c>
      <c r="H135" s="231">
        <v>13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179</v>
      </c>
      <c r="AU135" s="238" t="s">
        <v>83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183</v>
      </c>
      <c r="BM135" s="238" t="s">
        <v>348</v>
      </c>
    </row>
    <row r="136" s="2" customFormat="1" ht="16.5" customHeight="1">
      <c r="A136" s="39"/>
      <c r="B136" s="40"/>
      <c r="C136" s="227" t="s">
        <v>189</v>
      </c>
      <c r="D136" s="227" t="s">
        <v>179</v>
      </c>
      <c r="E136" s="228" t="s">
        <v>4751</v>
      </c>
      <c r="F136" s="229" t="s">
        <v>4752</v>
      </c>
      <c r="G136" s="230" t="s">
        <v>1528</v>
      </c>
      <c r="H136" s="231">
        <v>2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183</v>
      </c>
      <c r="AT136" s="238" t="s">
        <v>179</v>
      </c>
      <c r="AU136" s="238" t="s">
        <v>83</v>
      </c>
      <c r="AY136" s="18" t="s">
        <v>176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183</v>
      </c>
      <c r="BM136" s="238" t="s">
        <v>376</v>
      </c>
    </row>
    <row r="137" s="2" customFormat="1" ht="16.5" customHeight="1">
      <c r="A137" s="39"/>
      <c r="B137" s="40"/>
      <c r="C137" s="227" t="s">
        <v>8</v>
      </c>
      <c r="D137" s="227" t="s">
        <v>179</v>
      </c>
      <c r="E137" s="228" t="s">
        <v>4753</v>
      </c>
      <c r="F137" s="229" t="s">
        <v>4754</v>
      </c>
      <c r="G137" s="230" t="s">
        <v>1528</v>
      </c>
      <c r="H137" s="231">
        <v>15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183</v>
      </c>
      <c r="AT137" s="238" t="s">
        <v>179</v>
      </c>
      <c r="AU137" s="238" t="s">
        <v>83</v>
      </c>
      <c r="AY137" s="18" t="s">
        <v>176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183</v>
      </c>
      <c r="BM137" s="238" t="s">
        <v>391</v>
      </c>
    </row>
    <row r="138" s="2" customFormat="1" ht="16.5" customHeight="1">
      <c r="A138" s="39"/>
      <c r="B138" s="40"/>
      <c r="C138" s="227" t="s">
        <v>308</v>
      </c>
      <c r="D138" s="227" t="s">
        <v>179</v>
      </c>
      <c r="E138" s="228" t="s">
        <v>4755</v>
      </c>
      <c r="F138" s="229" t="s">
        <v>4756</v>
      </c>
      <c r="G138" s="230" t="s">
        <v>1528</v>
      </c>
      <c r="H138" s="231">
        <v>8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183</v>
      </c>
      <c r="AT138" s="238" t="s">
        <v>179</v>
      </c>
      <c r="AU138" s="238" t="s">
        <v>83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183</v>
      </c>
      <c r="BM138" s="238" t="s">
        <v>433</v>
      </c>
    </row>
    <row r="139" s="2" customFormat="1" ht="16.5" customHeight="1">
      <c r="A139" s="39"/>
      <c r="B139" s="40"/>
      <c r="C139" s="227" t="s">
        <v>313</v>
      </c>
      <c r="D139" s="227" t="s">
        <v>179</v>
      </c>
      <c r="E139" s="228" t="s">
        <v>4757</v>
      </c>
      <c r="F139" s="229" t="s">
        <v>4758</v>
      </c>
      <c r="G139" s="230" t="s">
        <v>252</v>
      </c>
      <c r="H139" s="231">
        <v>60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183</v>
      </c>
      <c r="AT139" s="238" t="s">
        <v>179</v>
      </c>
      <c r="AU139" s="238" t="s">
        <v>83</v>
      </c>
      <c r="AY139" s="18" t="s">
        <v>176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183</v>
      </c>
      <c r="BM139" s="238" t="s">
        <v>498</v>
      </c>
    </row>
    <row r="140" s="2" customFormat="1" ht="16.5" customHeight="1">
      <c r="A140" s="39"/>
      <c r="B140" s="40"/>
      <c r="C140" s="227" t="s">
        <v>318</v>
      </c>
      <c r="D140" s="227" t="s">
        <v>179</v>
      </c>
      <c r="E140" s="228" t="s">
        <v>4759</v>
      </c>
      <c r="F140" s="229" t="s">
        <v>4760</v>
      </c>
      <c r="G140" s="230" t="s">
        <v>252</v>
      </c>
      <c r="H140" s="231">
        <v>60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183</v>
      </c>
      <c r="AT140" s="238" t="s">
        <v>179</v>
      </c>
      <c r="AU140" s="238" t="s">
        <v>83</v>
      </c>
      <c r="AY140" s="18" t="s">
        <v>176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183</v>
      </c>
      <c r="BM140" s="238" t="s">
        <v>518</v>
      </c>
    </row>
    <row r="141" s="2" customFormat="1" ht="16.5" customHeight="1">
      <c r="A141" s="39"/>
      <c r="B141" s="40"/>
      <c r="C141" s="227" t="s">
        <v>324</v>
      </c>
      <c r="D141" s="227" t="s">
        <v>179</v>
      </c>
      <c r="E141" s="228" t="s">
        <v>4761</v>
      </c>
      <c r="F141" s="229" t="s">
        <v>4762</v>
      </c>
      <c r="G141" s="230" t="s">
        <v>252</v>
      </c>
      <c r="H141" s="231">
        <v>60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179</v>
      </c>
      <c r="AU141" s="238" t="s">
        <v>83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183</v>
      </c>
      <c r="BM141" s="238" t="s">
        <v>540</v>
      </c>
    </row>
    <row r="142" s="2" customFormat="1" ht="16.5" customHeight="1">
      <c r="A142" s="39"/>
      <c r="B142" s="40"/>
      <c r="C142" s="227" t="s">
        <v>329</v>
      </c>
      <c r="D142" s="227" t="s">
        <v>179</v>
      </c>
      <c r="E142" s="228" t="s">
        <v>4763</v>
      </c>
      <c r="F142" s="229" t="s">
        <v>4764</v>
      </c>
      <c r="G142" s="230" t="s">
        <v>1528</v>
      </c>
      <c r="H142" s="231">
        <v>3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183</v>
      </c>
      <c r="AT142" s="238" t="s">
        <v>179</v>
      </c>
      <c r="AU142" s="238" t="s">
        <v>83</v>
      </c>
      <c r="AY142" s="18" t="s">
        <v>176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183</v>
      </c>
      <c r="BM142" s="238" t="s">
        <v>553</v>
      </c>
    </row>
    <row r="143" s="2" customFormat="1" ht="16.5" customHeight="1">
      <c r="A143" s="39"/>
      <c r="B143" s="40"/>
      <c r="C143" s="227" t="s">
        <v>335</v>
      </c>
      <c r="D143" s="227" t="s">
        <v>179</v>
      </c>
      <c r="E143" s="228" t="s">
        <v>4765</v>
      </c>
      <c r="F143" s="229" t="s">
        <v>4766</v>
      </c>
      <c r="G143" s="230" t="s">
        <v>1528</v>
      </c>
      <c r="H143" s="231">
        <v>3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183</v>
      </c>
      <c r="AT143" s="238" t="s">
        <v>179</v>
      </c>
      <c r="AU143" s="238" t="s">
        <v>83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183</v>
      </c>
      <c r="BM143" s="238" t="s">
        <v>564</v>
      </c>
    </row>
    <row r="144" s="2" customFormat="1" ht="16.5" customHeight="1">
      <c r="A144" s="39"/>
      <c r="B144" s="40"/>
      <c r="C144" s="227" t="s">
        <v>340</v>
      </c>
      <c r="D144" s="227" t="s">
        <v>179</v>
      </c>
      <c r="E144" s="228" t="s">
        <v>4767</v>
      </c>
      <c r="F144" s="229" t="s">
        <v>4768</v>
      </c>
      <c r="G144" s="230" t="s">
        <v>1528</v>
      </c>
      <c r="H144" s="231">
        <v>6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183</v>
      </c>
      <c r="AT144" s="238" t="s">
        <v>179</v>
      </c>
      <c r="AU144" s="238" t="s">
        <v>83</v>
      </c>
      <c r="AY144" s="18" t="s">
        <v>176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183</v>
      </c>
      <c r="BM144" s="238" t="s">
        <v>578</v>
      </c>
    </row>
    <row r="145" s="12" customFormat="1" ht="25.92" customHeight="1">
      <c r="A145" s="12"/>
      <c r="B145" s="211"/>
      <c r="C145" s="212"/>
      <c r="D145" s="213" t="s">
        <v>75</v>
      </c>
      <c r="E145" s="214" t="s">
        <v>2718</v>
      </c>
      <c r="F145" s="214" t="s">
        <v>4769</v>
      </c>
      <c r="G145" s="212"/>
      <c r="H145" s="212"/>
      <c r="I145" s="215"/>
      <c r="J145" s="216">
        <f>BK145</f>
        <v>0</v>
      </c>
      <c r="K145" s="212"/>
      <c r="L145" s="217"/>
      <c r="M145" s="218"/>
      <c r="N145" s="219"/>
      <c r="O145" s="219"/>
      <c r="P145" s="220">
        <f>SUM(P146:P148)</f>
        <v>0</v>
      </c>
      <c r="Q145" s="219"/>
      <c r="R145" s="220">
        <f>SUM(R146:R148)</f>
        <v>0</v>
      </c>
      <c r="S145" s="219"/>
      <c r="T145" s="221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83</v>
      </c>
      <c r="AT145" s="223" t="s">
        <v>75</v>
      </c>
      <c r="AU145" s="223" t="s">
        <v>76</v>
      </c>
      <c r="AY145" s="222" t="s">
        <v>176</v>
      </c>
      <c r="BK145" s="224">
        <f>SUM(BK146:BK148)</f>
        <v>0</v>
      </c>
    </row>
    <row r="146" s="2" customFormat="1" ht="44.25" customHeight="1">
      <c r="A146" s="39"/>
      <c r="B146" s="40"/>
      <c r="C146" s="227" t="s">
        <v>348</v>
      </c>
      <c r="D146" s="227" t="s">
        <v>179</v>
      </c>
      <c r="E146" s="228" t="s">
        <v>4770</v>
      </c>
      <c r="F146" s="229" t="s">
        <v>4771</v>
      </c>
      <c r="G146" s="230" t="s">
        <v>1528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183</v>
      </c>
      <c r="AT146" s="238" t="s">
        <v>179</v>
      </c>
      <c r="AU146" s="238" t="s">
        <v>83</v>
      </c>
      <c r="AY146" s="18" t="s">
        <v>176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183</v>
      </c>
      <c r="BM146" s="238" t="s">
        <v>589</v>
      </c>
    </row>
    <row r="147" s="2" customFormat="1" ht="44.25" customHeight="1">
      <c r="A147" s="39"/>
      <c r="B147" s="40"/>
      <c r="C147" s="227" t="s">
        <v>7</v>
      </c>
      <c r="D147" s="227" t="s">
        <v>179</v>
      </c>
      <c r="E147" s="228" t="s">
        <v>4772</v>
      </c>
      <c r="F147" s="229" t="s">
        <v>4773</v>
      </c>
      <c r="G147" s="230" t="s">
        <v>1528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183</v>
      </c>
      <c r="AT147" s="238" t="s">
        <v>179</v>
      </c>
      <c r="AU147" s="238" t="s">
        <v>83</v>
      </c>
      <c r="AY147" s="18" t="s">
        <v>176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183</v>
      </c>
      <c r="BM147" s="238" t="s">
        <v>600</v>
      </c>
    </row>
    <row r="148" s="2" customFormat="1" ht="24.15" customHeight="1">
      <c r="A148" s="39"/>
      <c r="B148" s="40"/>
      <c r="C148" s="227" t="s">
        <v>376</v>
      </c>
      <c r="D148" s="227" t="s">
        <v>179</v>
      </c>
      <c r="E148" s="228" t="s">
        <v>4774</v>
      </c>
      <c r="F148" s="229" t="s">
        <v>4775</v>
      </c>
      <c r="G148" s="230" t="s">
        <v>252</v>
      </c>
      <c r="H148" s="231">
        <v>5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179</v>
      </c>
      <c r="AU148" s="238" t="s">
        <v>83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183</v>
      </c>
      <c r="BM148" s="238" t="s">
        <v>619</v>
      </c>
    </row>
    <row r="149" s="12" customFormat="1" ht="25.92" customHeight="1">
      <c r="A149" s="12"/>
      <c r="B149" s="211"/>
      <c r="C149" s="212"/>
      <c r="D149" s="213" t="s">
        <v>75</v>
      </c>
      <c r="E149" s="214" t="s">
        <v>2743</v>
      </c>
      <c r="F149" s="214" t="s">
        <v>4776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P150</f>
        <v>0</v>
      </c>
      <c r="Q149" s="219"/>
      <c r="R149" s="220">
        <f>R150</f>
        <v>0</v>
      </c>
      <c r="S149" s="219"/>
      <c r="T149" s="221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83</v>
      </c>
      <c r="AT149" s="223" t="s">
        <v>75</v>
      </c>
      <c r="AU149" s="223" t="s">
        <v>76</v>
      </c>
      <c r="AY149" s="222" t="s">
        <v>176</v>
      </c>
      <c r="BK149" s="224">
        <f>BK150</f>
        <v>0</v>
      </c>
    </row>
    <row r="150" s="2" customFormat="1" ht="21.75" customHeight="1">
      <c r="A150" s="39"/>
      <c r="B150" s="40"/>
      <c r="C150" s="227" t="s">
        <v>384</v>
      </c>
      <c r="D150" s="227" t="s">
        <v>179</v>
      </c>
      <c r="E150" s="228" t="s">
        <v>4777</v>
      </c>
      <c r="F150" s="229" t="s">
        <v>4778</v>
      </c>
      <c r="G150" s="230" t="s">
        <v>1528</v>
      </c>
      <c r="H150" s="231">
        <v>2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179</v>
      </c>
      <c r="AU150" s="238" t="s">
        <v>83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183</v>
      </c>
      <c r="BM150" s="238" t="s">
        <v>632</v>
      </c>
    </row>
    <row r="151" s="12" customFormat="1" ht="25.92" customHeight="1">
      <c r="A151" s="12"/>
      <c r="B151" s="211"/>
      <c r="C151" s="212"/>
      <c r="D151" s="213" t="s">
        <v>75</v>
      </c>
      <c r="E151" s="214" t="s">
        <v>2747</v>
      </c>
      <c r="F151" s="214" t="s">
        <v>4779</v>
      </c>
      <c r="G151" s="212"/>
      <c r="H151" s="212"/>
      <c r="I151" s="215"/>
      <c r="J151" s="216">
        <f>BK151</f>
        <v>0</v>
      </c>
      <c r="K151" s="212"/>
      <c r="L151" s="217"/>
      <c r="M151" s="218"/>
      <c r="N151" s="219"/>
      <c r="O151" s="219"/>
      <c r="P151" s="220">
        <f>SUM(P152:P156)</f>
        <v>0</v>
      </c>
      <c r="Q151" s="219"/>
      <c r="R151" s="220">
        <f>SUM(R152:R156)</f>
        <v>0</v>
      </c>
      <c r="S151" s="219"/>
      <c r="T151" s="221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83</v>
      </c>
      <c r="AT151" s="223" t="s">
        <v>75</v>
      </c>
      <c r="AU151" s="223" t="s">
        <v>76</v>
      </c>
      <c r="AY151" s="222" t="s">
        <v>176</v>
      </c>
      <c r="BK151" s="224">
        <f>SUM(BK152:BK156)</f>
        <v>0</v>
      </c>
    </row>
    <row r="152" s="2" customFormat="1" ht="16.5" customHeight="1">
      <c r="A152" s="39"/>
      <c r="B152" s="40"/>
      <c r="C152" s="227" t="s">
        <v>391</v>
      </c>
      <c r="D152" s="227" t="s">
        <v>179</v>
      </c>
      <c r="E152" s="228" t="s">
        <v>4780</v>
      </c>
      <c r="F152" s="229" t="s">
        <v>4781</v>
      </c>
      <c r="G152" s="230" t="s">
        <v>1528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183</v>
      </c>
      <c r="AT152" s="238" t="s">
        <v>179</v>
      </c>
      <c r="AU152" s="238" t="s">
        <v>83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183</v>
      </c>
      <c r="BM152" s="238" t="s">
        <v>644</v>
      </c>
    </row>
    <row r="153" s="2" customFormat="1" ht="21.75" customHeight="1">
      <c r="A153" s="39"/>
      <c r="B153" s="40"/>
      <c r="C153" s="227" t="s">
        <v>428</v>
      </c>
      <c r="D153" s="227" t="s">
        <v>179</v>
      </c>
      <c r="E153" s="228" t="s">
        <v>4782</v>
      </c>
      <c r="F153" s="229" t="s">
        <v>4783</v>
      </c>
      <c r="G153" s="230" t="s">
        <v>1528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183</v>
      </c>
      <c r="AT153" s="238" t="s">
        <v>179</v>
      </c>
      <c r="AU153" s="238" t="s">
        <v>83</v>
      </c>
      <c r="AY153" s="18" t="s">
        <v>176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183</v>
      </c>
      <c r="BM153" s="238" t="s">
        <v>654</v>
      </c>
    </row>
    <row r="154" s="2" customFormat="1" ht="16.5" customHeight="1">
      <c r="A154" s="39"/>
      <c r="B154" s="40"/>
      <c r="C154" s="227" t="s">
        <v>433</v>
      </c>
      <c r="D154" s="227" t="s">
        <v>179</v>
      </c>
      <c r="E154" s="228" t="s">
        <v>4784</v>
      </c>
      <c r="F154" s="229" t="s">
        <v>2780</v>
      </c>
      <c r="G154" s="230" t="s">
        <v>1528</v>
      </c>
      <c r="H154" s="231">
        <v>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179</v>
      </c>
      <c r="AU154" s="238" t="s">
        <v>83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183</v>
      </c>
      <c r="BM154" s="238" t="s">
        <v>669</v>
      </c>
    </row>
    <row r="155" s="2" customFormat="1" ht="16.5" customHeight="1">
      <c r="A155" s="39"/>
      <c r="B155" s="40"/>
      <c r="C155" s="227" t="s">
        <v>462</v>
      </c>
      <c r="D155" s="227" t="s">
        <v>179</v>
      </c>
      <c r="E155" s="228" t="s">
        <v>4785</v>
      </c>
      <c r="F155" s="229" t="s">
        <v>4786</v>
      </c>
      <c r="G155" s="230" t="s">
        <v>1528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183</v>
      </c>
      <c r="AT155" s="238" t="s">
        <v>179</v>
      </c>
      <c r="AU155" s="238" t="s">
        <v>83</v>
      </c>
      <c r="AY155" s="18" t="s">
        <v>176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183</v>
      </c>
      <c r="BM155" s="238" t="s">
        <v>695</v>
      </c>
    </row>
    <row r="156" s="2" customFormat="1" ht="16.5" customHeight="1">
      <c r="A156" s="39"/>
      <c r="B156" s="40"/>
      <c r="C156" s="227" t="s">
        <v>498</v>
      </c>
      <c r="D156" s="227" t="s">
        <v>179</v>
      </c>
      <c r="E156" s="228" t="s">
        <v>4787</v>
      </c>
      <c r="F156" s="229" t="s">
        <v>4788</v>
      </c>
      <c r="G156" s="230" t="s">
        <v>1528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309" t="s">
        <v>1</v>
      </c>
      <c r="N156" s="310" t="s">
        <v>41</v>
      </c>
      <c r="O156" s="303"/>
      <c r="P156" s="307">
        <f>O156*H156</f>
        <v>0</v>
      </c>
      <c r="Q156" s="307">
        <v>0</v>
      </c>
      <c r="R156" s="307">
        <f>Q156*H156</f>
        <v>0</v>
      </c>
      <c r="S156" s="307">
        <v>0</v>
      </c>
      <c r="T156" s="3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183</v>
      </c>
      <c r="AT156" s="238" t="s">
        <v>179</v>
      </c>
      <c r="AU156" s="238" t="s">
        <v>83</v>
      </c>
      <c r="AY156" s="18" t="s">
        <v>176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183</v>
      </c>
      <c r="BM156" s="238" t="s">
        <v>717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lExy4tE5BJlYarCM2kcqzIneTWLIIcepxXzn86GfanVmO6El/V144uXv/HKyOOqgtbypxk05yCL5A4qSFeFHRQ==" hashValue="FPePdRNYIpubiobH3FQdoMnR7nwZ/Nlk45Rt5HvtOn0bSbSGH+/p20pvXIK7Xa71gEy7RblqErV40urAtjgyQg==" algorithmName="SHA-512" password="CC35"/>
  <autoFilter ref="C123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124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OBJEKT E 1.PP+1.NP ETAPA 1 - stavební úpravy, Krajská zdravotní, a.s. – Nemocnice Děčín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4789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32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ROUND((SUM(BE123:BE240)),  2)</f>
        <v>0</v>
      </c>
      <c r="G33" s="39"/>
      <c r="H33" s="39"/>
      <c r="I33" s="165">
        <v>0.20999999999999999</v>
      </c>
      <c r="J33" s="164">
        <f>ROUND(((SUM(BE123:BE240))*I33),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ROUND((SUM(BF123:BF240)),  2)</f>
        <v>0</v>
      </c>
      <c r="G34" s="39"/>
      <c r="H34" s="39"/>
      <c r="I34" s="165">
        <v>0.12</v>
      </c>
      <c r="J34" s="164">
        <f>ROUND(((SUM(BF123:BF240))*I34),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ROUND((SUM(BG123:BG240)),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ROUND((SUM(BH123:BH240)),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ROUND((SUM(BI123:BI240)),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OBJEKT E 1.PP+1.NP ETAPA 1 - stavební úpravy, Krajská zdravotní, a.s. – Nemocnice Děčín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Děčín</v>
      </c>
      <c r="G89" s="41"/>
      <c r="H89" s="41"/>
      <c r="I89" s="33" t="s">
        <v>22</v>
      </c>
      <c r="J89" s="80" t="str">
        <f>IF(J12="","",J12)</f>
        <v>24. 6. 2025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Krajská zdravotní, a.s., Ústí nad Labem</v>
      </c>
      <c r="G91" s="41"/>
      <c r="H91" s="41"/>
      <c r="I91" s="33" t="s">
        <v>30</v>
      </c>
      <c r="J91" s="37" t="str">
        <f>E21</f>
        <v>PENTA PROJEKT s.r.o., Jihlava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 Avuk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130</v>
      </c>
      <c r="D94" s="186"/>
      <c r="E94" s="186"/>
      <c r="F94" s="186"/>
      <c r="G94" s="186"/>
      <c r="H94" s="186"/>
      <c r="I94" s="186"/>
      <c r="J94" s="187" t="s">
        <v>131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132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133</v>
      </c>
    </row>
    <row r="97" s="9" customFormat="1" ht="24.96" customHeight="1">
      <c r="A97" s="9"/>
      <c r="B97" s="189"/>
      <c r="C97" s="190"/>
      <c r="D97" s="191" t="s">
        <v>4789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3113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4790</v>
      </c>
      <c r="E99" s="197"/>
      <c r="F99" s="197"/>
      <c r="G99" s="197"/>
      <c r="H99" s="197"/>
      <c r="I99" s="197"/>
      <c r="J99" s="198">
        <f>J140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4791</v>
      </c>
      <c r="E100" s="197"/>
      <c r="F100" s="197"/>
      <c r="G100" s="197"/>
      <c r="H100" s="197"/>
      <c r="I100" s="197"/>
      <c r="J100" s="198">
        <f>J147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4792</v>
      </c>
      <c r="E101" s="197"/>
      <c r="F101" s="197"/>
      <c r="G101" s="197"/>
      <c r="H101" s="197"/>
      <c r="I101" s="197"/>
      <c r="J101" s="198">
        <f>J190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4793</v>
      </c>
      <c r="E102" s="197"/>
      <c r="F102" s="197"/>
      <c r="G102" s="197"/>
      <c r="H102" s="197"/>
      <c r="I102" s="197"/>
      <c r="J102" s="198">
        <f>J220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4794</v>
      </c>
      <c r="E103" s="197"/>
      <c r="F103" s="197"/>
      <c r="G103" s="197"/>
      <c r="H103" s="197"/>
      <c r="I103" s="197"/>
      <c r="J103" s="198">
        <f>J229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OBJEKT E 1.PP+1.NP ETAPA 1 - stavební úpravy, Krajská zdravotní, a.s. – Nemocnice Děčín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VRN - Vedlejší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Děčín</v>
      </c>
      <c r="G117" s="41"/>
      <c r="H117" s="41"/>
      <c r="I117" s="33" t="s">
        <v>22</v>
      </c>
      <c r="J117" s="80" t="str">
        <f>IF(J12="","",J12)</f>
        <v>24. 6. 2025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>Krajská zdravotní, a.s., Ústí nad Labem</v>
      </c>
      <c r="G119" s="41"/>
      <c r="H119" s="41"/>
      <c r="I119" s="33" t="s">
        <v>30</v>
      </c>
      <c r="J119" s="37" t="str">
        <f>E21</f>
        <v>PENTA PROJEKT s.r.o., Jihlava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32</v>
      </c>
      <c r="J120" s="37" t="str">
        <f>E24</f>
        <v>Ing. Avuk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162</v>
      </c>
      <c r="D122" s="203" t="s">
        <v>61</v>
      </c>
      <c r="E122" s="203" t="s">
        <v>57</v>
      </c>
      <c r="F122" s="203" t="s">
        <v>58</v>
      </c>
      <c r="G122" s="203" t="s">
        <v>163</v>
      </c>
      <c r="H122" s="203" t="s">
        <v>164</v>
      </c>
      <c r="I122" s="203" t="s">
        <v>165</v>
      </c>
      <c r="J122" s="203" t="s">
        <v>131</v>
      </c>
      <c r="K122" s="204" t="s">
        <v>166</v>
      </c>
      <c r="L122" s="205"/>
      <c r="M122" s="101" t="s">
        <v>1</v>
      </c>
      <c r="N122" s="102" t="s">
        <v>40</v>
      </c>
      <c r="O122" s="102" t="s">
        <v>167</v>
      </c>
      <c r="P122" s="102" t="s">
        <v>168</v>
      </c>
      <c r="Q122" s="102" t="s">
        <v>169</v>
      </c>
      <c r="R122" s="102" t="s">
        <v>170</v>
      </c>
      <c r="S122" s="102" t="s">
        <v>171</v>
      </c>
      <c r="T122" s="103" t="s">
        <v>172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173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133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75</v>
      </c>
      <c r="E124" s="214" t="s">
        <v>121</v>
      </c>
      <c r="F124" s="214" t="s">
        <v>122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P125+P140+P147+P190+P220+P229</f>
        <v>0</v>
      </c>
      <c r="Q124" s="219"/>
      <c r="R124" s="220">
        <f>R125+R140+R147+R190+R220+R229</f>
        <v>0</v>
      </c>
      <c r="S124" s="219"/>
      <c r="T124" s="221">
        <f>T125+T140+T147+T190+T220+T229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210</v>
      </c>
      <c r="AT124" s="223" t="s">
        <v>75</v>
      </c>
      <c r="AU124" s="223" t="s">
        <v>76</v>
      </c>
      <c r="AY124" s="222" t="s">
        <v>176</v>
      </c>
      <c r="BK124" s="224">
        <f>BK125+BK140+BK147+BK190+BK220+BK229</f>
        <v>0</v>
      </c>
    </row>
    <row r="125" s="12" customFormat="1" ht="22.8" customHeight="1">
      <c r="A125" s="12"/>
      <c r="B125" s="211"/>
      <c r="C125" s="212"/>
      <c r="D125" s="213" t="s">
        <v>75</v>
      </c>
      <c r="E125" s="225" t="s">
        <v>4069</v>
      </c>
      <c r="F125" s="225" t="s">
        <v>4070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SUM(P126:P139)</f>
        <v>0</v>
      </c>
      <c r="Q125" s="219"/>
      <c r="R125" s="220">
        <f>SUM(R126:R139)</f>
        <v>0</v>
      </c>
      <c r="S125" s="219"/>
      <c r="T125" s="221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210</v>
      </c>
      <c r="AT125" s="223" t="s">
        <v>75</v>
      </c>
      <c r="AU125" s="223" t="s">
        <v>83</v>
      </c>
      <c r="AY125" s="222" t="s">
        <v>176</v>
      </c>
      <c r="BK125" s="224">
        <f>SUM(BK126:BK139)</f>
        <v>0</v>
      </c>
    </row>
    <row r="126" s="2" customFormat="1" ht="24.15" customHeight="1">
      <c r="A126" s="39"/>
      <c r="B126" s="40"/>
      <c r="C126" s="227" t="s">
        <v>83</v>
      </c>
      <c r="D126" s="227" t="s">
        <v>179</v>
      </c>
      <c r="E126" s="228" t="s">
        <v>4795</v>
      </c>
      <c r="F126" s="229" t="s">
        <v>4072</v>
      </c>
      <c r="G126" s="230" t="s">
        <v>4796</v>
      </c>
      <c r="H126" s="231">
        <v>1</v>
      </c>
      <c r="I126" s="232"/>
      <c r="J126" s="233">
        <f>ROUND(I126*H126,2)</f>
        <v>0</v>
      </c>
      <c r="K126" s="229" t="s">
        <v>4797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4073</v>
      </c>
      <c r="AT126" s="238" t="s">
        <v>179</v>
      </c>
      <c r="AU126" s="238" t="s">
        <v>85</v>
      </c>
      <c r="AY126" s="18" t="s">
        <v>176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4073</v>
      </c>
      <c r="BM126" s="238" t="s">
        <v>4798</v>
      </c>
    </row>
    <row r="127" s="2" customFormat="1">
      <c r="A127" s="39"/>
      <c r="B127" s="40"/>
      <c r="C127" s="41"/>
      <c r="D127" s="262" t="s">
        <v>194</v>
      </c>
      <c r="E127" s="41"/>
      <c r="F127" s="263" t="s">
        <v>4799</v>
      </c>
      <c r="G127" s="41"/>
      <c r="H127" s="41"/>
      <c r="I127" s="264"/>
      <c r="J127" s="41"/>
      <c r="K127" s="41"/>
      <c r="L127" s="45"/>
      <c r="M127" s="265"/>
      <c r="N127" s="26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194</v>
      </c>
      <c r="AU127" s="18" t="s">
        <v>85</v>
      </c>
    </row>
    <row r="128" s="13" customFormat="1">
      <c r="A128" s="13"/>
      <c r="B128" s="240"/>
      <c r="C128" s="241"/>
      <c r="D128" s="242" t="s">
        <v>185</v>
      </c>
      <c r="E128" s="243" t="s">
        <v>1</v>
      </c>
      <c r="F128" s="244" t="s">
        <v>4800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185</v>
      </c>
      <c r="AU128" s="250" t="s">
        <v>85</v>
      </c>
      <c r="AV128" s="13" t="s">
        <v>83</v>
      </c>
      <c r="AW128" s="13" t="s">
        <v>34</v>
      </c>
      <c r="AX128" s="13" t="s">
        <v>76</v>
      </c>
      <c r="AY128" s="250" t="s">
        <v>176</v>
      </c>
    </row>
    <row r="129" s="13" customFormat="1">
      <c r="A129" s="13"/>
      <c r="B129" s="240"/>
      <c r="C129" s="241"/>
      <c r="D129" s="242" t="s">
        <v>185</v>
      </c>
      <c r="E129" s="243" t="s">
        <v>1</v>
      </c>
      <c r="F129" s="244" t="s">
        <v>4801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185</v>
      </c>
      <c r="AU129" s="250" t="s">
        <v>85</v>
      </c>
      <c r="AV129" s="13" t="s">
        <v>83</v>
      </c>
      <c r="AW129" s="13" t="s">
        <v>34</v>
      </c>
      <c r="AX129" s="13" t="s">
        <v>76</v>
      </c>
      <c r="AY129" s="250" t="s">
        <v>176</v>
      </c>
    </row>
    <row r="130" s="14" customFormat="1">
      <c r="A130" s="14"/>
      <c r="B130" s="251"/>
      <c r="C130" s="252"/>
      <c r="D130" s="242" t="s">
        <v>185</v>
      </c>
      <c r="E130" s="253" t="s">
        <v>1</v>
      </c>
      <c r="F130" s="254" t="s">
        <v>83</v>
      </c>
      <c r="G130" s="252"/>
      <c r="H130" s="255">
        <v>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185</v>
      </c>
      <c r="AU130" s="261" t="s">
        <v>85</v>
      </c>
      <c r="AV130" s="14" t="s">
        <v>85</v>
      </c>
      <c r="AW130" s="14" t="s">
        <v>34</v>
      </c>
      <c r="AX130" s="14" t="s">
        <v>83</v>
      </c>
      <c r="AY130" s="261" t="s">
        <v>176</v>
      </c>
    </row>
    <row r="131" s="2" customFormat="1" ht="24.15" customHeight="1">
      <c r="A131" s="39"/>
      <c r="B131" s="40"/>
      <c r="C131" s="227" t="s">
        <v>85</v>
      </c>
      <c r="D131" s="227" t="s">
        <v>179</v>
      </c>
      <c r="E131" s="228" t="s">
        <v>4802</v>
      </c>
      <c r="F131" s="229" t="s">
        <v>4803</v>
      </c>
      <c r="G131" s="230" t="s">
        <v>4796</v>
      </c>
      <c r="H131" s="231">
        <v>1</v>
      </c>
      <c r="I131" s="232"/>
      <c r="J131" s="233">
        <f>ROUND(I131*H131,2)</f>
        <v>0</v>
      </c>
      <c r="K131" s="229" t="s">
        <v>4804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4073</v>
      </c>
      <c r="AT131" s="238" t="s">
        <v>179</v>
      </c>
      <c r="AU131" s="238" t="s">
        <v>85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4073</v>
      </c>
      <c r="BM131" s="238" t="s">
        <v>4805</v>
      </c>
    </row>
    <row r="132" s="13" customFormat="1">
      <c r="A132" s="13"/>
      <c r="B132" s="240"/>
      <c r="C132" s="241"/>
      <c r="D132" s="242" t="s">
        <v>185</v>
      </c>
      <c r="E132" s="243" t="s">
        <v>1</v>
      </c>
      <c r="F132" s="244" t="s">
        <v>4806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185</v>
      </c>
      <c r="AU132" s="250" t="s">
        <v>85</v>
      </c>
      <c r="AV132" s="13" t="s">
        <v>83</v>
      </c>
      <c r="AW132" s="13" t="s">
        <v>34</v>
      </c>
      <c r="AX132" s="13" t="s">
        <v>76</v>
      </c>
      <c r="AY132" s="250" t="s">
        <v>176</v>
      </c>
    </row>
    <row r="133" s="13" customFormat="1">
      <c r="A133" s="13"/>
      <c r="B133" s="240"/>
      <c r="C133" s="241"/>
      <c r="D133" s="242" t="s">
        <v>185</v>
      </c>
      <c r="E133" s="243" t="s">
        <v>1</v>
      </c>
      <c r="F133" s="244" t="s">
        <v>188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185</v>
      </c>
      <c r="AU133" s="250" t="s">
        <v>85</v>
      </c>
      <c r="AV133" s="13" t="s">
        <v>83</v>
      </c>
      <c r="AW133" s="13" t="s">
        <v>34</v>
      </c>
      <c r="AX133" s="13" t="s">
        <v>76</v>
      </c>
      <c r="AY133" s="250" t="s">
        <v>176</v>
      </c>
    </row>
    <row r="134" s="13" customFormat="1">
      <c r="A134" s="13"/>
      <c r="B134" s="240"/>
      <c r="C134" s="241"/>
      <c r="D134" s="242" t="s">
        <v>185</v>
      </c>
      <c r="E134" s="243" t="s">
        <v>1</v>
      </c>
      <c r="F134" s="244" t="s">
        <v>4807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185</v>
      </c>
      <c r="AU134" s="250" t="s">
        <v>85</v>
      </c>
      <c r="AV134" s="13" t="s">
        <v>83</v>
      </c>
      <c r="AW134" s="13" t="s">
        <v>34</v>
      </c>
      <c r="AX134" s="13" t="s">
        <v>76</v>
      </c>
      <c r="AY134" s="250" t="s">
        <v>176</v>
      </c>
    </row>
    <row r="135" s="13" customFormat="1">
      <c r="A135" s="13"/>
      <c r="B135" s="240"/>
      <c r="C135" s="241"/>
      <c r="D135" s="242" t="s">
        <v>185</v>
      </c>
      <c r="E135" s="243" t="s">
        <v>1</v>
      </c>
      <c r="F135" s="244" t="s">
        <v>4808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185</v>
      </c>
      <c r="AU135" s="250" t="s">
        <v>85</v>
      </c>
      <c r="AV135" s="13" t="s">
        <v>83</v>
      </c>
      <c r="AW135" s="13" t="s">
        <v>34</v>
      </c>
      <c r="AX135" s="13" t="s">
        <v>76</v>
      </c>
      <c r="AY135" s="250" t="s">
        <v>176</v>
      </c>
    </row>
    <row r="136" s="13" customFormat="1">
      <c r="A136" s="13"/>
      <c r="B136" s="240"/>
      <c r="C136" s="241"/>
      <c r="D136" s="242" t="s">
        <v>185</v>
      </c>
      <c r="E136" s="243" t="s">
        <v>1</v>
      </c>
      <c r="F136" s="244" t="s">
        <v>4809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185</v>
      </c>
      <c r="AU136" s="250" t="s">
        <v>85</v>
      </c>
      <c r="AV136" s="13" t="s">
        <v>83</v>
      </c>
      <c r="AW136" s="13" t="s">
        <v>34</v>
      </c>
      <c r="AX136" s="13" t="s">
        <v>76</v>
      </c>
      <c r="AY136" s="250" t="s">
        <v>176</v>
      </c>
    </row>
    <row r="137" s="13" customFormat="1">
      <c r="A137" s="13"/>
      <c r="B137" s="240"/>
      <c r="C137" s="241"/>
      <c r="D137" s="242" t="s">
        <v>185</v>
      </c>
      <c r="E137" s="243" t="s">
        <v>1</v>
      </c>
      <c r="F137" s="244" t="s">
        <v>4810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185</v>
      </c>
      <c r="AU137" s="250" t="s">
        <v>85</v>
      </c>
      <c r="AV137" s="13" t="s">
        <v>83</v>
      </c>
      <c r="AW137" s="13" t="s">
        <v>34</v>
      </c>
      <c r="AX137" s="13" t="s">
        <v>76</v>
      </c>
      <c r="AY137" s="250" t="s">
        <v>176</v>
      </c>
    </row>
    <row r="138" s="13" customFormat="1">
      <c r="A138" s="13"/>
      <c r="B138" s="240"/>
      <c r="C138" s="241"/>
      <c r="D138" s="242" t="s">
        <v>185</v>
      </c>
      <c r="E138" s="243" t="s">
        <v>1</v>
      </c>
      <c r="F138" s="244" t="s">
        <v>4811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185</v>
      </c>
      <c r="AU138" s="250" t="s">
        <v>85</v>
      </c>
      <c r="AV138" s="13" t="s">
        <v>83</v>
      </c>
      <c r="AW138" s="13" t="s">
        <v>34</v>
      </c>
      <c r="AX138" s="13" t="s">
        <v>76</v>
      </c>
      <c r="AY138" s="250" t="s">
        <v>176</v>
      </c>
    </row>
    <row r="139" s="14" customFormat="1">
      <c r="A139" s="14"/>
      <c r="B139" s="251"/>
      <c r="C139" s="252"/>
      <c r="D139" s="242" t="s">
        <v>185</v>
      </c>
      <c r="E139" s="253" t="s">
        <v>1</v>
      </c>
      <c r="F139" s="254" t="s">
        <v>83</v>
      </c>
      <c r="G139" s="252"/>
      <c r="H139" s="255">
        <v>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185</v>
      </c>
      <c r="AU139" s="261" t="s">
        <v>85</v>
      </c>
      <c r="AV139" s="14" t="s">
        <v>85</v>
      </c>
      <c r="AW139" s="14" t="s">
        <v>34</v>
      </c>
      <c r="AX139" s="14" t="s">
        <v>83</v>
      </c>
      <c r="AY139" s="261" t="s">
        <v>176</v>
      </c>
    </row>
    <row r="140" s="12" customFormat="1" ht="22.8" customHeight="1">
      <c r="A140" s="12"/>
      <c r="B140" s="211"/>
      <c r="C140" s="212"/>
      <c r="D140" s="213" t="s">
        <v>75</v>
      </c>
      <c r="E140" s="225" t="s">
        <v>4812</v>
      </c>
      <c r="F140" s="225" t="s">
        <v>4813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SUM(P141:P146)</f>
        <v>0</v>
      </c>
      <c r="Q140" s="219"/>
      <c r="R140" s="220">
        <f>SUM(R141:R146)</f>
        <v>0</v>
      </c>
      <c r="S140" s="219"/>
      <c r="T140" s="221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210</v>
      </c>
      <c r="AT140" s="223" t="s">
        <v>75</v>
      </c>
      <c r="AU140" s="223" t="s">
        <v>83</v>
      </c>
      <c r="AY140" s="222" t="s">
        <v>176</v>
      </c>
      <c r="BK140" s="224">
        <f>SUM(BK141:BK146)</f>
        <v>0</v>
      </c>
    </row>
    <row r="141" s="2" customFormat="1" ht="24.15" customHeight="1">
      <c r="A141" s="39"/>
      <c r="B141" s="40"/>
      <c r="C141" s="227" t="s">
        <v>177</v>
      </c>
      <c r="D141" s="227" t="s">
        <v>179</v>
      </c>
      <c r="E141" s="228" t="s">
        <v>4814</v>
      </c>
      <c r="F141" s="229" t="s">
        <v>4815</v>
      </c>
      <c r="G141" s="230" t="s">
        <v>4796</v>
      </c>
      <c r="H141" s="231">
        <v>1</v>
      </c>
      <c r="I141" s="232"/>
      <c r="J141" s="233">
        <f>ROUND(I141*H141,2)</f>
        <v>0</v>
      </c>
      <c r="K141" s="229" t="s">
        <v>4804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4073</v>
      </c>
      <c r="AT141" s="238" t="s">
        <v>179</v>
      </c>
      <c r="AU141" s="238" t="s">
        <v>85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4073</v>
      </c>
      <c r="BM141" s="238" t="s">
        <v>4816</v>
      </c>
    </row>
    <row r="142" s="13" customFormat="1">
      <c r="A142" s="13"/>
      <c r="B142" s="240"/>
      <c r="C142" s="241"/>
      <c r="D142" s="242" t="s">
        <v>185</v>
      </c>
      <c r="E142" s="243" t="s">
        <v>1</v>
      </c>
      <c r="F142" s="244" t="s">
        <v>4817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185</v>
      </c>
      <c r="AU142" s="250" t="s">
        <v>85</v>
      </c>
      <c r="AV142" s="13" t="s">
        <v>83</v>
      </c>
      <c r="AW142" s="13" t="s">
        <v>34</v>
      </c>
      <c r="AX142" s="13" t="s">
        <v>76</v>
      </c>
      <c r="AY142" s="250" t="s">
        <v>176</v>
      </c>
    </row>
    <row r="143" s="13" customFormat="1">
      <c r="A143" s="13"/>
      <c r="B143" s="240"/>
      <c r="C143" s="241"/>
      <c r="D143" s="242" t="s">
        <v>185</v>
      </c>
      <c r="E143" s="243" t="s">
        <v>1</v>
      </c>
      <c r="F143" s="244" t="s">
        <v>188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185</v>
      </c>
      <c r="AU143" s="250" t="s">
        <v>85</v>
      </c>
      <c r="AV143" s="13" t="s">
        <v>83</v>
      </c>
      <c r="AW143" s="13" t="s">
        <v>34</v>
      </c>
      <c r="AX143" s="13" t="s">
        <v>76</v>
      </c>
      <c r="AY143" s="250" t="s">
        <v>176</v>
      </c>
    </row>
    <row r="144" s="13" customFormat="1">
      <c r="A144" s="13"/>
      <c r="B144" s="240"/>
      <c r="C144" s="241"/>
      <c r="D144" s="242" t="s">
        <v>185</v>
      </c>
      <c r="E144" s="243" t="s">
        <v>1</v>
      </c>
      <c r="F144" s="244" t="s">
        <v>4818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185</v>
      </c>
      <c r="AU144" s="250" t="s">
        <v>85</v>
      </c>
      <c r="AV144" s="13" t="s">
        <v>83</v>
      </c>
      <c r="AW144" s="13" t="s">
        <v>34</v>
      </c>
      <c r="AX144" s="13" t="s">
        <v>76</v>
      </c>
      <c r="AY144" s="250" t="s">
        <v>176</v>
      </c>
    </row>
    <row r="145" s="13" customFormat="1">
      <c r="A145" s="13"/>
      <c r="B145" s="240"/>
      <c r="C145" s="241"/>
      <c r="D145" s="242" t="s">
        <v>185</v>
      </c>
      <c r="E145" s="243" t="s">
        <v>1</v>
      </c>
      <c r="F145" s="244" t="s">
        <v>4819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185</v>
      </c>
      <c r="AU145" s="250" t="s">
        <v>85</v>
      </c>
      <c r="AV145" s="13" t="s">
        <v>83</v>
      </c>
      <c r="AW145" s="13" t="s">
        <v>34</v>
      </c>
      <c r="AX145" s="13" t="s">
        <v>76</v>
      </c>
      <c r="AY145" s="250" t="s">
        <v>176</v>
      </c>
    </row>
    <row r="146" s="14" customFormat="1">
      <c r="A146" s="14"/>
      <c r="B146" s="251"/>
      <c r="C146" s="252"/>
      <c r="D146" s="242" t="s">
        <v>185</v>
      </c>
      <c r="E146" s="253" t="s">
        <v>1</v>
      </c>
      <c r="F146" s="254" t="s">
        <v>83</v>
      </c>
      <c r="G146" s="252"/>
      <c r="H146" s="255">
        <v>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185</v>
      </c>
      <c r="AU146" s="261" t="s">
        <v>85</v>
      </c>
      <c r="AV146" s="14" t="s">
        <v>85</v>
      </c>
      <c r="AW146" s="14" t="s">
        <v>34</v>
      </c>
      <c r="AX146" s="14" t="s">
        <v>83</v>
      </c>
      <c r="AY146" s="261" t="s">
        <v>176</v>
      </c>
    </row>
    <row r="147" s="12" customFormat="1" ht="22.8" customHeight="1">
      <c r="A147" s="12"/>
      <c r="B147" s="211"/>
      <c r="C147" s="212"/>
      <c r="D147" s="213" t="s">
        <v>75</v>
      </c>
      <c r="E147" s="225" t="s">
        <v>4820</v>
      </c>
      <c r="F147" s="225" t="s">
        <v>4821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SUM(P148:P189)</f>
        <v>0</v>
      </c>
      <c r="Q147" s="219"/>
      <c r="R147" s="220">
        <f>SUM(R148:R189)</f>
        <v>0</v>
      </c>
      <c r="S147" s="219"/>
      <c r="T147" s="221">
        <f>SUM(T148:T189)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210</v>
      </c>
      <c r="AT147" s="223" t="s">
        <v>75</v>
      </c>
      <c r="AU147" s="223" t="s">
        <v>83</v>
      </c>
      <c r="AY147" s="222" t="s">
        <v>176</v>
      </c>
      <c r="BK147" s="224">
        <f>SUM(BK148:BK189)</f>
        <v>0</v>
      </c>
    </row>
    <row r="148" s="2" customFormat="1" ht="24.15" customHeight="1">
      <c r="A148" s="39"/>
      <c r="B148" s="40"/>
      <c r="C148" s="227" t="s">
        <v>183</v>
      </c>
      <c r="D148" s="227" t="s">
        <v>179</v>
      </c>
      <c r="E148" s="228" t="s">
        <v>4822</v>
      </c>
      <c r="F148" s="229" t="s">
        <v>4821</v>
      </c>
      <c r="G148" s="230" t="s">
        <v>4796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179</v>
      </c>
      <c r="AU148" s="238" t="s">
        <v>85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183</v>
      </c>
      <c r="BM148" s="238" t="s">
        <v>4823</v>
      </c>
    </row>
    <row r="149" s="13" customFormat="1">
      <c r="A149" s="13"/>
      <c r="B149" s="240"/>
      <c r="C149" s="241"/>
      <c r="D149" s="242" t="s">
        <v>185</v>
      </c>
      <c r="E149" s="243" t="s">
        <v>1</v>
      </c>
      <c r="F149" s="244" t="s">
        <v>4824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185</v>
      </c>
      <c r="AU149" s="250" t="s">
        <v>85</v>
      </c>
      <c r="AV149" s="13" t="s">
        <v>83</v>
      </c>
      <c r="AW149" s="13" t="s">
        <v>34</v>
      </c>
      <c r="AX149" s="13" t="s">
        <v>76</v>
      </c>
      <c r="AY149" s="250" t="s">
        <v>176</v>
      </c>
    </row>
    <row r="150" s="13" customFormat="1">
      <c r="A150" s="13"/>
      <c r="B150" s="240"/>
      <c r="C150" s="241"/>
      <c r="D150" s="242" t="s">
        <v>185</v>
      </c>
      <c r="E150" s="243" t="s">
        <v>1</v>
      </c>
      <c r="F150" s="244" t="s">
        <v>188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185</v>
      </c>
      <c r="AU150" s="250" t="s">
        <v>85</v>
      </c>
      <c r="AV150" s="13" t="s">
        <v>83</v>
      </c>
      <c r="AW150" s="13" t="s">
        <v>34</v>
      </c>
      <c r="AX150" s="13" t="s">
        <v>76</v>
      </c>
      <c r="AY150" s="250" t="s">
        <v>176</v>
      </c>
    </row>
    <row r="151" s="13" customFormat="1">
      <c r="A151" s="13"/>
      <c r="B151" s="240"/>
      <c r="C151" s="241"/>
      <c r="D151" s="242" t="s">
        <v>185</v>
      </c>
      <c r="E151" s="243" t="s">
        <v>1</v>
      </c>
      <c r="F151" s="244" t="s">
        <v>4825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185</v>
      </c>
      <c r="AU151" s="250" t="s">
        <v>85</v>
      </c>
      <c r="AV151" s="13" t="s">
        <v>83</v>
      </c>
      <c r="AW151" s="13" t="s">
        <v>34</v>
      </c>
      <c r="AX151" s="13" t="s">
        <v>76</v>
      </c>
      <c r="AY151" s="250" t="s">
        <v>176</v>
      </c>
    </row>
    <row r="152" s="13" customFormat="1">
      <c r="A152" s="13"/>
      <c r="B152" s="240"/>
      <c r="C152" s="241"/>
      <c r="D152" s="242" t="s">
        <v>185</v>
      </c>
      <c r="E152" s="243" t="s">
        <v>1</v>
      </c>
      <c r="F152" s="244" t="s">
        <v>4826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185</v>
      </c>
      <c r="AU152" s="250" t="s">
        <v>85</v>
      </c>
      <c r="AV152" s="13" t="s">
        <v>83</v>
      </c>
      <c r="AW152" s="13" t="s">
        <v>34</v>
      </c>
      <c r="AX152" s="13" t="s">
        <v>76</v>
      </c>
      <c r="AY152" s="250" t="s">
        <v>176</v>
      </c>
    </row>
    <row r="153" s="13" customFormat="1">
      <c r="A153" s="13"/>
      <c r="B153" s="240"/>
      <c r="C153" s="241"/>
      <c r="D153" s="242" t="s">
        <v>185</v>
      </c>
      <c r="E153" s="243" t="s">
        <v>1</v>
      </c>
      <c r="F153" s="244" t="s">
        <v>4827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185</v>
      </c>
      <c r="AU153" s="250" t="s">
        <v>85</v>
      </c>
      <c r="AV153" s="13" t="s">
        <v>83</v>
      </c>
      <c r="AW153" s="13" t="s">
        <v>34</v>
      </c>
      <c r="AX153" s="13" t="s">
        <v>76</v>
      </c>
      <c r="AY153" s="250" t="s">
        <v>176</v>
      </c>
    </row>
    <row r="154" s="13" customFormat="1">
      <c r="A154" s="13"/>
      <c r="B154" s="240"/>
      <c r="C154" s="241"/>
      <c r="D154" s="242" t="s">
        <v>185</v>
      </c>
      <c r="E154" s="243" t="s">
        <v>1</v>
      </c>
      <c r="F154" s="244" t="s">
        <v>4828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185</v>
      </c>
      <c r="AU154" s="250" t="s">
        <v>85</v>
      </c>
      <c r="AV154" s="13" t="s">
        <v>83</v>
      </c>
      <c r="AW154" s="13" t="s">
        <v>34</v>
      </c>
      <c r="AX154" s="13" t="s">
        <v>76</v>
      </c>
      <c r="AY154" s="250" t="s">
        <v>176</v>
      </c>
    </row>
    <row r="155" s="13" customFormat="1">
      <c r="A155" s="13"/>
      <c r="B155" s="240"/>
      <c r="C155" s="241"/>
      <c r="D155" s="242" t="s">
        <v>185</v>
      </c>
      <c r="E155" s="243" t="s">
        <v>1</v>
      </c>
      <c r="F155" s="244" t="s">
        <v>4829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185</v>
      </c>
      <c r="AU155" s="250" t="s">
        <v>85</v>
      </c>
      <c r="AV155" s="13" t="s">
        <v>83</v>
      </c>
      <c r="AW155" s="13" t="s">
        <v>34</v>
      </c>
      <c r="AX155" s="13" t="s">
        <v>76</v>
      </c>
      <c r="AY155" s="250" t="s">
        <v>176</v>
      </c>
    </row>
    <row r="156" s="13" customFormat="1">
      <c r="A156" s="13"/>
      <c r="B156" s="240"/>
      <c r="C156" s="241"/>
      <c r="D156" s="242" t="s">
        <v>185</v>
      </c>
      <c r="E156" s="243" t="s">
        <v>1</v>
      </c>
      <c r="F156" s="244" t="s">
        <v>4830</v>
      </c>
      <c r="G156" s="241"/>
      <c r="H156" s="243" t="s">
        <v>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185</v>
      </c>
      <c r="AU156" s="250" t="s">
        <v>85</v>
      </c>
      <c r="AV156" s="13" t="s">
        <v>83</v>
      </c>
      <c r="AW156" s="13" t="s">
        <v>34</v>
      </c>
      <c r="AX156" s="13" t="s">
        <v>76</v>
      </c>
      <c r="AY156" s="250" t="s">
        <v>176</v>
      </c>
    </row>
    <row r="157" s="13" customFormat="1">
      <c r="A157" s="13"/>
      <c r="B157" s="240"/>
      <c r="C157" s="241"/>
      <c r="D157" s="242" t="s">
        <v>185</v>
      </c>
      <c r="E157" s="243" t="s">
        <v>1</v>
      </c>
      <c r="F157" s="244" t="s">
        <v>4831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185</v>
      </c>
      <c r="AU157" s="250" t="s">
        <v>85</v>
      </c>
      <c r="AV157" s="13" t="s">
        <v>83</v>
      </c>
      <c r="AW157" s="13" t="s">
        <v>34</v>
      </c>
      <c r="AX157" s="13" t="s">
        <v>76</v>
      </c>
      <c r="AY157" s="250" t="s">
        <v>176</v>
      </c>
    </row>
    <row r="158" s="13" customFormat="1">
      <c r="A158" s="13"/>
      <c r="B158" s="240"/>
      <c r="C158" s="241"/>
      <c r="D158" s="242" t="s">
        <v>185</v>
      </c>
      <c r="E158" s="243" t="s">
        <v>1</v>
      </c>
      <c r="F158" s="244" t="s">
        <v>4832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185</v>
      </c>
      <c r="AU158" s="250" t="s">
        <v>85</v>
      </c>
      <c r="AV158" s="13" t="s">
        <v>83</v>
      </c>
      <c r="AW158" s="13" t="s">
        <v>34</v>
      </c>
      <c r="AX158" s="13" t="s">
        <v>76</v>
      </c>
      <c r="AY158" s="250" t="s">
        <v>176</v>
      </c>
    </row>
    <row r="159" s="13" customFormat="1">
      <c r="A159" s="13"/>
      <c r="B159" s="240"/>
      <c r="C159" s="241"/>
      <c r="D159" s="242" t="s">
        <v>185</v>
      </c>
      <c r="E159" s="243" t="s">
        <v>1</v>
      </c>
      <c r="F159" s="244" t="s">
        <v>4833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185</v>
      </c>
      <c r="AU159" s="250" t="s">
        <v>85</v>
      </c>
      <c r="AV159" s="13" t="s">
        <v>83</v>
      </c>
      <c r="AW159" s="13" t="s">
        <v>34</v>
      </c>
      <c r="AX159" s="13" t="s">
        <v>76</v>
      </c>
      <c r="AY159" s="250" t="s">
        <v>176</v>
      </c>
    </row>
    <row r="160" s="13" customFormat="1">
      <c r="A160" s="13"/>
      <c r="B160" s="240"/>
      <c r="C160" s="241"/>
      <c r="D160" s="242" t="s">
        <v>185</v>
      </c>
      <c r="E160" s="243" t="s">
        <v>1</v>
      </c>
      <c r="F160" s="244" t="s">
        <v>4834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185</v>
      </c>
      <c r="AU160" s="250" t="s">
        <v>85</v>
      </c>
      <c r="AV160" s="13" t="s">
        <v>83</v>
      </c>
      <c r="AW160" s="13" t="s">
        <v>34</v>
      </c>
      <c r="AX160" s="13" t="s">
        <v>76</v>
      </c>
      <c r="AY160" s="250" t="s">
        <v>176</v>
      </c>
    </row>
    <row r="161" s="13" customFormat="1">
      <c r="A161" s="13"/>
      <c r="B161" s="240"/>
      <c r="C161" s="241"/>
      <c r="D161" s="242" t="s">
        <v>185</v>
      </c>
      <c r="E161" s="243" t="s">
        <v>1</v>
      </c>
      <c r="F161" s="244" t="s">
        <v>4828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185</v>
      </c>
      <c r="AU161" s="250" t="s">
        <v>85</v>
      </c>
      <c r="AV161" s="13" t="s">
        <v>83</v>
      </c>
      <c r="AW161" s="13" t="s">
        <v>34</v>
      </c>
      <c r="AX161" s="13" t="s">
        <v>76</v>
      </c>
      <c r="AY161" s="250" t="s">
        <v>176</v>
      </c>
    </row>
    <row r="162" s="13" customFormat="1">
      <c r="A162" s="13"/>
      <c r="B162" s="240"/>
      <c r="C162" s="241"/>
      <c r="D162" s="242" t="s">
        <v>185</v>
      </c>
      <c r="E162" s="243" t="s">
        <v>1</v>
      </c>
      <c r="F162" s="244" t="s">
        <v>4835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185</v>
      </c>
      <c r="AU162" s="250" t="s">
        <v>85</v>
      </c>
      <c r="AV162" s="13" t="s">
        <v>83</v>
      </c>
      <c r="AW162" s="13" t="s">
        <v>34</v>
      </c>
      <c r="AX162" s="13" t="s">
        <v>76</v>
      </c>
      <c r="AY162" s="250" t="s">
        <v>176</v>
      </c>
    </row>
    <row r="163" s="13" customFormat="1">
      <c r="A163" s="13"/>
      <c r="B163" s="240"/>
      <c r="C163" s="241"/>
      <c r="D163" s="242" t="s">
        <v>185</v>
      </c>
      <c r="E163" s="243" t="s">
        <v>1</v>
      </c>
      <c r="F163" s="244" t="s">
        <v>4836</v>
      </c>
      <c r="G163" s="241"/>
      <c r="H163" s="243" t="s">
        <v>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185</v>
      </c>
      <c r="AU163" s="250" t="s">
        <v>85</v>
      </c>
      <c r="AV163" s="13" t="s">
        <v>83</v>
      </c>
      <c r="AW163" s="13" t="s">
        <v>34</v>
      </c>
      <c r="AX163" s="13" t="s">
        <v>76</v>
      </c>
      <c r="AY163" s="250" t="s">
        <v>176</v>
      </c>
    </row>
    <row r="164" s="13" customFormat="1">
      <c r="A164" s="13"/>
      <c r="B164" s="240"/>
      <c r="C164" s="241"/>
      <c r="D164" s="242" t="s">
        <v>185</v>
      </c>
      <c r="E164" s="243" t="s">
        <v>1</v>
      </c>
      <c r="F164" s="244" t="s">
        <v>4837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185</v>
      </c>
      <c r="AU164" s="250" t="s">
        <v>85</v>
      </c>
      <c r="AV164" s="13" t="s">
        <v>83</v>
      </c>
      <c r="AW164" s="13" t="s">
        <v>34</v>
      </c>
      <c r="AX164" s="13" t="s">
        <v>76</v>
      </c>
      <c r="AY164" s="250" t="s">
        <v>176</v>
      </c>
    </row>
    <row r="165" s="13" customFormat="1">
      <c r="A165" s="13"/>
      <c r="B165" s="240"/>
      <c r="C165" s="241"/>
      <c r="D165" s="242" t="s">
        <v>185</v>
      </c>
      <c r="E165" s="243" t="s">
        <v>1</v>
      </c>
      <c r="F165" s="244" t="s">
        <v>4838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185</v>
      </c>
      <c r="AU165" s="250" t="s">
        <v>85</v>
      </c>
      <c r="AV165" s="13" t="s">
        <v>83</v>
      </c>
      <c r="AW165" s="13" t="s">
        <v>34</v>
      </c>
      <c r="AX165" s="13" t="s">
        <v>76</v>
      </c>
      <c r="AY165" s="250" t="s">
        <v>176</v>
      </c>
    </row>
    <row r="166" s="13" customFormat="1">
      <c r="A166" s="13"/>
      <c r="B166" s="240"/>
      <c r="C166" s="241"/>
      <c r="D166" s="242" t="s">
        <v>185</v>
      </c>
      <c r="E166" s="243" t="s">
        <v>1</v>
      </c>
      <c r="F166" s="244" t="s">
        <v>4839</v>
      </c>
      <c r="G166" s="241"/>
      <c r="H166" s="243" t="s">
        <v>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185</v>
      </c>
      <c r="AU166" s="250" t="s">
        <v>85</v>
      </c>
      <c r="AV166" s="13" t="s">
        <v>83</v>
      </c>
      <c r="AW166" s="13" t="s">
        <v>34</v>
      </c>
      <c r="AX166" s="13" t="s">
        <v>76</v>
      </c>
      <c r="AY166" s="250" t="s">
        <v>176</v>
      </c>
    </row>
    <row r="167" s="13" customFormat="1">
      <c r="A167" s="13"/>
      <c r="B167" s="240"/>
      <c r="C167" s="241"/>
      <c r="D167" s="242" t="s">
        <v>185</v>
      </c>
      <c r="E167" s="243" t="s">
        <v>1</v>
      </c>
      <c r="F167" s="244" t="s">
        <v>4840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185</v>
      </c>
      <c r="AU167" s="250" t="s">
        <v>85</v>
      </c>
      <c r="AV167" s="13" t="s">
        <v>83</v>
      </c>
      <c r="AW167" s="13" t="s">
        <v>34</v>
      </c>
      <c r="AX167" s="13" t="s">
        <v>76</v>
      </c>
      <c r="AY167" s="250" t="s">
        <v>176</v>
      </c>
    </row>
    <row r="168" s="13" customFormat="1">
      <c r="A168" s="13"/>
      <c r="B168" s="240"/>
      <c r="C168" s="241"/>
      <c r="D168" s="242" t="s">
        <v>185</v>
      </c>
      <c r="E168" s="243" t="s">
        <v>1</v>
      </c>
      <c r="F168" s="244" t="s">
        <v>4841</v>
      </c>
      <c r="G168" s="241"/>
      <c r="H168" s="243" t="s">
        <v>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185</v>
      </c>
      <c r="AU168" s="250" t="s">
        <v>85</v>
      </c>
      <c r="AV168" s="13" t="s">
        <v>83</v>
      </c>
      <c r="AW168" s="13" t="s">
        <v>34</v>
      </c>
      <c r="AX168" s="13" t="s">
        <v>76</v>
      </c>
      <c r="AY168" s="250" t="s">
        <v>176</v>
      </c>
    </row>
    <row r="169" s="13" customFormat="1">
      <c r="A169" s="13"/>
      <c r="B169" s="240"/>
      <c r="C169" s="241"/>
      <c r="D169" s="242" t="s">
        <v>185</v>
      </c>
      <c r="E169" s="243" t="s">
        <v>1</v>
      </c>
      <c r="F169" s="244" t="s">
        <v>4842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185</v>
      </c>
      <c r="AU169" s="250" t="s">
        <v>85</v>
      </c>
      <c r="AV169" s="13" t="s">
        <v>83</v>
      </c>
      <c r="AW169" s="13" t="s">
        <v>34</v>
      </c>
      <c r="AX169" s="13" t="s">
        <v>76</v>
      </c>
      <c r="AY169" s="250" t="s">
        <v>176</v>
      </c>
    </row>
    <row r="170" s="13" customFormat="1">
      <c r="A170" s="13"/>
      <c r="B170" s="240"/>
      <c r="C170" s="241"/>
      <c r="D170" s="242" t="s">
        <v>185</v>
      </c>
      <c r="E170" s="243" t="s">
        <v>1</v>
      </c>
      <c r="F170" s="244" t="s">
        <v>4843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185</v>
      </c>
      <c r="AU170" s="250" t="s">
        <v>85</v>
      </c>
      <c r="AV170" s="13" t="s">
        <v>83</v>
      </c>
      <c r="AW170" s="13" t="s">
        <v>34</v>
      </c>
      <c r="AX170" s="13" t="s">
        <v>76</v>
      </c>
      <c r="AY170" s="250" t="s">
        <v>176</v>
      </c>
    </row>
    <row r="171" s="13" customFormat="1">
      <c r="A171" s="13"/>
      <c r="B171" s="240"/>
      <c r="C171" s="241"/>
      <c r="D171" s="242" t="s">
        <v>185</v>
      </c>
      <c r="E171" s="243" t="s">
        <v>1</v>
      </c>
      <c r="F171" s="244" t="s">
        <v>4844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185</v>
      </c>
      <c r="AU171" s="250" t="s">
        <v>85</v>
      </c>
      <c r="AV171" s="13" t="s">
        <v>83</v>
      </c>
      <c r="AW171" s="13" t="s">
        <v>34</v>
      </c>
      <c r="AX171" s="13" t="s">
        <v>76</v>
      </c>
      <c r="AY171" s="250" t="s">
        <v>176</v>
      </c>
    </row>
    <row r="172" s="13" customFormat="1">
      <c r="A172" s="13"/>
      <c r="B172" s="240"/>
      <c r="C172" s="241"/>
      <c r="D172" s="242" t="s">
        <v>185</v>
      </c>
      <c r="E172" s="243" t="s">
        <v>1</v>
      </c>
      <c r="F172" s="244" t="s">
        <v>4845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185</v>
      </c>
      <c r="AU172" s="250" t="s">
        <v>85</v>
      </c>
      <c r="AV172" s="13" t="s">
        <v>83</v>
      </c>
      <c r="AW172" s="13" t="s">
        <v>34</v>
      </c>
      <c r="AX172" s="13" t="s">
        <v>76</v>
      </c>
      <c r="AY172" s="250" t="s">
        <v>176</v>
      </c>
    </row>
    <row r="173" s="14" customFormat="1">
      <c r="A173" s="14"/>
      <c r="B173" s="251"/>
      <c r="C173" s="252"/>
      <c r="D173" s="242" t="s">
        <v>185</v>
      </c>
      <c r="E173" s="253" t="s">
        <v>1</v>
      </c>
      <c r="F173" s="254" t="s">
        <v>83</v>
      </c>
      <c r="G173" s="252"/>
      <c r="H173" s="255">
        <v>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185</v>
      </c>
      <c r="AU173" s="261" t="s">
        <v>85</v>
      </c>
      <c r="AV173" s="14" t="s">
        <v>85</v>
      </c>
      <c r="AW173" s="14" t="s">
        <v>34</v>
      </c>
      <c r="AX173" s="14" t="s">
        <v>83</v>
      </c>
      <c r="AY173" s="261" t="s">
        <v>176</v>
      </c>
    </row>
    <row r="174" s="2" customFormat="1" ht="24.15" customHeight="1">
      <c r="A174" s="39"/>
      <c r="B174" s="40"/>
      <c r="C174" s="227" t="s">
        <v>210</v>
      </c>
      <c r="D174" s="227" t="s">
        <v>179</v>
      </c>
      <c r="E174" s="228" t="s">
        <v>4846</v>
      </c>
      <c r="F174" s="229" t="s">
        <v>4847</v>
      </c>
      <c r="G174" s="230" t="s">
        <v>4796</v>
      </c>
      <c r="H174" s="231">
        <v>1</v>
      </c>
      <c r="I174" s="232"/>
      <c r="J174" s="233">
        <f>ROUND(I174*H174,2)</f>
        <v>0</v>
      </c>
      <c r="K174" s="229" t="s">
        <v>4797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4073</v>
      </c>
      <c r="AT174" s="238" t="s">
        <v>179</v>
      </c>
      <c r="AU174" s="238" t="s">
        <v>85</v>
      </c>
      <c r="AY174" s="18" t="s">
        <v>176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4073</v>
      </c>
      <c r="BM174" s="238" t="s">
        <v>4848</v>
      </c>
    </row>
    <row r="175" s="2" customFormat="1">
      <c r="A175" s="39"/>
      <c r="B175" s="40"/>
      <c r="C175" s="41"/>
      <c r="D175" s="262" t="s">
        <v>194</v>
      </c>
      <c r="E175" s="41"/>
      <c r="F175" s="263" t="s">
        <v>4849</v>
      </c>
      <c r="G175" s="41"/>
      <c r="H175" s="41"/>
      <c r="I175" s="264"/>
      <c r="J175" s="41"/>
      <c r="K175" s="41"/>
      <c r="L175" s="45"/>
      <c r="M175" s="265"/>
      <c r="N175" s="26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194</v>
      </c>
      <c r="AU175" s="18" t="s">
        <v>85</v>
      </c>
    </row>
    <row r="176" s="13" customFormat="1">
      <c r="A176" s="13"/>
      <c r="B176" s="240"/>
      <c r="C176" s="241"/>
      <c r="D176" s="242" t="s">
        <v>185</v>
      </c>
      <c r="E176" s="243" t="s">
        <v>1</v>
      </c>
      <c r="F176" s="244" t="s">
        <v>4850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185</v>
      </c>
      <c r="AU176" s="250" t="s">
        <v>85</v>
      </c>
      <c r="AV176" s="13" t="s">
        <v>83</v>
      </c>
      <c r="AW176" s="13" t="s">
        <v>34</v>
      </c>
      <c r="AX176" s="13" t="s">
        <v>76</v>
      </c>
      <c r="AY176" s="250" t="s">
        <v>176</v>
      </c>
    </row>
    <row r="177" s="13" customFormat="1">
      <c r="A177" s="13"/>
      <c r="B177" s="240"/>
      <c r="C177" s="241"/>
      <c r="D177" s="242" t="s">
        <v>185</v>
      </c>
      <c r="E177" s="243" t="s">
        <v>1</v>
      </c>
      <c r="F177" s="244" t="s">
        <v>4851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185</v>
      </c>
      <c r="AU177" s="250" t="s">
        <v>85</v>
      </c>
      <c r="AV177" s="13" t="s">
        <v>83</v>
      </c>
      <c r="AW177" s="13" t="s">
        <v>34</v>
      </c>
      <c r="AX177" s="13" t="s">
        <v>76</v>
      </c>
      <c r="AY177" s="250" t="s">
        <v>176</v>
      </c>
    </row>
    <row r="178" s="13" customFormat="1">
      <c r="A178" s="13"/>
      <c r="B178" s="240"/>
      <c r="C178" s="241"/>
      <c r="D178" s="242" t="s">
        <v>185</v>
      </c>
      <c r="E178" s="243" t="s">
        <v>1</v>
      </c>
      <c r="F178" s="244" t="s">
        <v>4852</v>
      </c>
      <c r="G178" s="241"/>
      <c r="H178" s="243" t="s">
        <v>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185</v>
      </c>
      <c r="AU178" s="250" t="s">
        <v>85</v>
      </c>
      <c r="AV178" s="13" t="s">
        <v>83</v>
      </c>
      <c r="AW178" s="13" t="s">
        <v>34</v>
      </c>
      <c r="AX178" s="13" t="s">
        <v>76</v>
      </c>
      <c r="AY178" s="250" t="s">
        <v>176</v>
      </c>
    </row>
    <row r="179" s="13" customFormat="1">
      <c r="A179" s="13"/>
      <c r="B179" s="240"/>
      <c r="C179" s="241"/>
      <c r="D179" s="242" t="s">
        <v>185</v>
      </c>
      <c r="E179" s="243" t="s">
        <v>1</v>
      </c>
      <c r="F179" s="244" t="s">
        <v>4853</v>
      </c>
      <c r="G179" s="241"/>
      <c r="H179" s="243" t="s">
        <v>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185</v>
      </c>
      <c r="AU179" s="250" t="s">
        <v>85</v>
      </c>
      <c r="AV179" s="13" t="s">
        <v>83</v>
      </c>
      <c r="AW179" s="13" t="s">
        <v>34</v>
      </c>
      <c r="AX179" s="13" t="s">
        <v>76</v>
      </c>
      <c r="AY179" s="250" t="s">
        <v>176</v>
      </c>
    </row>
    <row r="180" s="14" customFormat="1">
      <c r="A180" s="14"/>
      <c r="B180" s="251"/>
      <c r="C180" s="252"/>
      <c r="D180" s="242" t="s">
        <v>185</v>
      </c>
      <c r="E180" s="253" t="s">
        <v>1</v>
      </c>
      <c r="F180" s="254" t="s">
        <v>83</v>
      </c>
      <c r="G180" s="252"/>
      <c r="H180" s="255">
        <v>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185</v>
      </c>
      <c r="AU180" s="261" t="s">
        <v>85</v>
      </c>
      <c r="AV180" s="14" t="s">
        <v>85</v>
      </c>
      <c r="AW180" s="14" t="s">
        <v>34</v>
      </c>
      <c r="AX180" s="14" t="s">
        <v>83</v>
      </c>
      <c r="AY180" s="261" t="s">
        <v>176</v>
      </c>
    </row>
    <row r="181" s="2" customFormat="1" ht="24.15" customHeight="1">
      <c r="A181" s="39"/>
      <c r="B181" s="40"/>
      <c r="C181" s="227" t="s">
        <v>222</v>
      </c>
      <c r="D181" s="227" t="s">
        <v>179</v>
      </c>
      <c r="E181" s="228" t="s">
        <v>4854</v>
      </c>
      <c r="F181" s="229" t="s">
        <v>4855</v>
      </c>
      <c r="G181" s="230" t="s">
        <v>4796</v>
      </c>
      <c r="H181" s="231">
        <v>1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4073</v>
      </c>
      <c r="AT181" s="238" t="s">
        <v>179</v>
      </c>
      <c r="AU181" s="238" t="s">
        <v>85</v>
      </c>
      <c r="AY181" s="18" t="s">
        <v>176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4073</v>
      </c>
      <c r="BM181" s="238" t="s">
        <v>4856</v>
      </c>
    </row>
    <row r="182" s="14" customFormat="1">
      <c r="A182" s="14"/>
      <c r="B182" s="251"/>
      <c r="C182" s="252"/>
      <c r="D182" s="242" t="s">
        <v>185</v>
      </c>
      <c r="E182" s="253" t="s">
        <v>1</v>
      </c>
      <c r="F182" s="254" t="s">
        <v>83</v>
      </c>
      <c r="G182" s="252"/>
      <c r="H182" s="255">
        <v>1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185</v>
      </c>
      <c r="AU182" s="261" t="s">
        <v>85</v>
      </c>
      <c r="AV182" s="14" t="s">
        <v>85</v>
      </c>
      <c r="AW182" s="14" t="s">
        <v>34</v>
      </c>
      <c r="AX182" s="14" t="s">
        <v>83</v>
      </c>
      <c r="AY182" s="261" t="s">
        <v>176</v>
      </c>
    </row>
    <row r="183" s="2" customFormat="1" ht="24.15" customHeight="1">
      <c r="A183" s="39"/>
      <c r="B183" s="40"/>
      <c r="C183" s="227" t="s">
        <v>201</v>
      </c>
      <c r="D183" s="227" t="s">
        <v>179</v>
      </c>
      <c r="E183" s="228" t="s">
        <v>4857</v>
      </c>
      <c r="F183" s="229" t="s">
        <v>4858</v>
      </c>
      <c r="G183" s="230" t="s">
        <v>586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4073</v>
      </c>
      <c r="AT183" s="238" t="s">
        <v>179</v>
      </c>
      <c r="AU183" s="238" t="s">
        <v>85</v>
      </c>
      <c r="AY183" s="18" t="s">
        <v>176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4073</v>
      </c>
      <c r="BM183" s="238" t="s">
        <v>4859</v>
      </c>
    </row>
    <row r="184" s="13" customFormat="1">
      <c r="A184" s="13"/>
      <c r="B184" s="240"/>
      <c r="C184" s="241"/>
      <c r="D184" s="242" t="s">
        <v>185</v>
      </c>
      <c r="E184" s="243" t="s">
        <v>1</v>
      </c>
      <c r="F184" s="244" t="s">
        <v>4860</v>
      </c>
      <c r="G184" s="241"/>
      <c r="H184" s="243" t="s">
        <v>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185</v>
      </c>
      <c r="AU184" s="250" t="s">
        <v>85</v>
      </c>
      <c r="AV184" s="13" t="s">
        <v>83</v>
      </c>
      <c r="AW184" s="13" t="s">
        <v>34</v>
      </c>
      <c r="AX184" s="13" t="s">
        <v>76</v>
      </c>
      <c r="AY184" s="250" t="s">
        <v>176</v>
      </c>
    </row>
    <row r="185" s="14" customFormat="1">
      <c r="A185" s="14"/>
      <c r="B185" s="251"/>
      <c r="C185" s="252"/>
      <c r="D185" s="242" t="s">
        <v>185</v>
      </c>
      <c r="E185" s="253" t="s">
        <v>1</v>
      </c>
      <c r="F185" s="254" t="s">
        <v>83</v>
      </c>
      <c r="G185" s="252"/>
      <c r="H185" s="255">
        <v>1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185</v>
      </c>
      <c r="AU185" s="261" t="s">
        <v>85</v>
      </c>
      <c r="AV185" s="14" t="s">
        <v>85</v>
      </c>
      <c r="AW185" s="14" t="s">
        <v>34</v>
      </c>
      <c r="AX185" s="14" t="s">
        <v>83</v>
      </c>
      <c r="AY185" s="261" t="s">
        <v>176</v>
      </c>
    </row>
    <row r="186" s="2" customFormat="1" ht="16.5" customHeight="1">
      <c r="A186" s="39"/>
      <c r="B186" s="40"/>
      <c r="C186" s="227" t="s">
        <v>240</v>
      </c>
      <c r="D186" s="227" t="s">
        <v>179</v>
      </c>
      <c r="E186" s="228" t="s">
        <v>4861</v>
      </c>
      <c r="F186" s="229" t="s">
        <v>4862</v>
      </c>
      <c r="G186" s="230" t="s">
        <v>586</v>
      </c>
      <c r="H186" s="231">
        <v>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4073</v>
      </c>
      <c r="AT186" s="238" t="s">
        <v>179</v>
      </c>
      <c r="AU186" s="238" t="s">
        <v>85</v>
      </c>
      <c r="AY186" s="18" t="s">
        <v>176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4073</v>
      </c>
      <c r="BM186" s="238" t="s">
        <v>4863</v>
      </c>
    </row>
    <row r="187" s="13" customFormat="1">
      <c r="A187" s="13"/>
      <c r="B187" s="240"/>
      <c r="C187" s="241"/>
      <c r="D187" s="242" t="s">
        <v>185</v>
      </c>
      <c r="E187" s="243" t="s">
        <v>1</v>
      </c>
      <c r="F187" s="244" t="s">
        <v>4864</v>
      </c>
      <c r="G187" s="241"/>
      <c r="H187" s="243" t="s">
        <v>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185</v>
      </c>
      <c r="AU187" s="250" t="s">
        <v>85</v>
      </c>
      <c r="AV187" s="13" t="s">
        <v>83</v>
      </c>
      <c r="AW187" s="13" t="s">
        <v>34</v>
      </c>
      <c r="AX187" s="13" t="s">
        <v>76</v>
      </c>
      <c r="AY187" s="250" t="s">
        <v>176</v>
      </c>
    </row>
    <row r="188" s="13" customFormat="1">
      <c r="A188" s="13"/>
      <c r="B188" s="240"/>
      <c r="C188" s="241"/>
      <c r="D188" s="242" t="s">
        <v>185</v>
      </c>
      <c r="E188" s="243" t="s">
        <v>1</v>
      </c>
      <c r="F188" s="244" t="s">
        <v>4865</v>
      </c>
      <c r="G188" s="241"/>
      <c r="H188" s="243" t="s">
        <v>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185</v>
      </c>
      <c r="AU188" s="250" t="s">
        <v>85</v>
      </c>
      <c r="AV188" s="13" t="s">
        <v>83</v>
      </c>
      <c r="AW188" s="13" t="s">
        <v>34</v>
      </c>
      <c r="AX188" s="13" t="s">
        <v>76</v>
      </c>
      <c r="AY188" s="250" t="s">
        <v>176</v>
      </c>
    </row>
    <row r="189" s="14" customFormat="1">
      <c r="A189" s="14"/>
      <c r="B189" s="251"/>
      <c r="C189" s="252"/>
      <c r="D189" s="242" t="s">
        <v>185</v>
      </c>
      <c r="E189" s="253" t="s">
        <v>1</v>
      </c>
      <c r="F189" s="254" t="s">
        <v>83</v>
      </c>
      <c r="G189" s="252"/>
      <c r="H189" s="255">
        <v>1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185</v>
      </c>
      <c r="AU189" s="261" t="s">
        <v>85</v>
      </c>
      <c r="AV189" s="14" t="s">
        <v>85</v>
      </c>
      <c r="AW189" s="14" t="s">
        <v>34</v>
      </c>
      <c r="AX189" s="14" t="s">
        <v>83</v>
      </c>
      <c r="AY189" s="261" t="s">
        <v>176</v>
      </c>
    </row>
    <row r="190" s="12" customFormat="1" ht="22.8" customHeight="1">
      <c r="A190" s="12"/>
      <c r="B190" s="211"/>
      <c r="C190" s="212"/>
      <c r="D190" s="213" t="s">
        <v>75</v>
      </c>
      <c r="E190" s="225" t="s">
        <v>4866</v>
      </c>
      <c r="F190" s="225" t="s">
        <v>4867</v>
      </c>
      <c r="G190" s="212"/>
      <c r="H190" s="212"/>
      <c r="I190" s="215"/>
      <c r="J190" s="226">
        <f>BK190</f>
        <v>0</v>
      </c>
      <c r="K190" s="212"/>
      <c r="L190" s="217"/>
      <c r="M190" s="218"/>
      <c r="N190" s="219"/>
      <c r="O190" s="219"/>
      <c r="P190" s="220">
        <f>SUM(P191:P219)</f>
        <v>0</v>
      </c>
      <c r="Q190" s="219"/>
      <c r="R190" s="220">
        <f>SUM(R191:R219)</f>
        <v>0</v>
      </c>
      <c r="S190" s="219"/>
      <c r="T190" s="221">
        <f>SUM(T191:T219)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210</v>
      </c>
      <c r="AT190" s="223" t="s">
        <v>75</v>
      </c>
      <c r="AU190" s="223" t="s">
        <v>83</v>
      </c>
      <c r="AY190" s="222" t="s">
        <v>176</v>
      </c>
      <c r="BK190" s="224">
        <f>SUM(BK191:BK219)</f>
        <v>0</v>
      </c>
    </row>
    <row r="191" s="2" customFormat="1" ht="24.15" customHeight="1">
      <c r="A191" s="39"/>
      <c r="B191" s="40"/>
      <c r="C191" s="227" t="s">
        <v>196</v>
      </c>
      <c r="D191" s="227" t="s">
        <v>179</v>
      </c>
      <c r="E191" s="228" t="s">
        <v>4868</v>
      </c>
      <c r="F191" s="229" t="s">
        <v>4869</v>
      </c>
      <c r="G191" s="230" t="s">
        <v>586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4073</v>
      </c>
      <c r="AT191" s="238" t="s">
        <v>179</v>
      </c>
      <c r="AU191" s="238" t="s">
        <v>85</v>
      </c>
      <c r="AY191" s="18" t="s">
        <v>176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4073</v>
      </c>
      <c r="BM191" s="238" t="s">
        <v>4870</v>
      </c>
    </row>
    <row r="192" s="13" customFormat="1">
      <c r="A192" s="13"/>
      <c r="B192" s="240"/>
      <c r="C192" s="241"/>
      <c r="D192" s="242" t="s">
        <v>185</v>
      </c>
      <c r="E192" s="243" t="s">
        <v>1</v>
      </c>
      <c r="F192" s="244" t="s">
        <v>4871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185</v>
      </c>
      <c r="AU192" s="250" t="s">
        <v>85</v>
      </c>
      <c r="AV192" s="13" t="s">
        <v>83</v>
      </c>
      <c r="AW192" s="13" t="s">
        <v>34</v>
      </c>
      <c r="AX192" s="13" t="s">
        <v>76</v>
      </c>
      <c r="AY192" s="250" t="s">
        <v>176</v>
      </c>
    </row>
    <row r="193" s="13" customFormat="1">
      <c r="A193" s="13"/>
      <c r="B193" s="240"/>
      <c r="C193" s="241"/>
      <c r="D193" s="242" t="s">
        <v>185</v>
      </c>
      <c r="E193" s="243" t="s">
        <v>1</v>
      </c>
      <c r="F193" s="244" t="s">
        <v>4872</v>
      </c>
      <c r="G193" s="241"/>
      <c r="H193" s="243" t="s">
        <v>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185</v>
      </c>
      <c r="AU193" s="250" t="s">
        <v>85</v>
      </c>
      <c r="AV193" s="13" t="s">
        <v>83</v>
      </c>
      <c r="AW193" s="13" t="s">
        <v>34</v>
      </c>
      <c r="AX193" s="13" t="s">
        <v>76</v>
      </c>
      <c r="AY193" s="250" t="s">
        <v>176</v>
      </c>
    </row>
    <row r="194" s="13" customFormat="1">
      <c r="A194" s="13"/>
      <c r="B194" s="240"/>
      <c r="C194" s="241"/>
      <c r="D194" s="242" t="s">
        <v>185</v>
      </c>
      <c r="E194" s="243" t="s">
        <v>1</v>
      </c>
      <c r="F194" s="244" t="s">
        <v>4873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185</v>
      </c>
      <c r="AU194" s="250" t="s">
        <v>85</v>
      </c>
      <c r="AV194" s="13" t="s">
        <v>83</v>
      </c>
      <c r="AW194" s="13" t="s">
        <v>34</v>
      </c>
      <c r="AX194" s="13" t="s">
        <v>76</v>
      </c>
      <c r="AY194" s="250" t="s">
        <v>176</v>
      </c>
    </row>
    <row r="195" s="13" customFormat="1">
      <c r="A195" s="13"/>
      <c r="B195" s="240"/>
      <c r="C195" s="241"/>
      <c r="D195" s="242" t="s">
        <v>185</v>
      </c>
      <c r="E195" s="243" t="s">
        <v>1</v>
      </c>
      <c r="F195" s="244" t="s">
        <v>4874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185</v>
      </c>
      <c r="AU195" s="250" t="s">
        <v>85</v>
      </c>
      <c r="AV195" s="13" t="s">
        <v>83</v>
      </c>
      <c r="AW195" s="13" t="s">
        <v>34</v>
      </c>
      <c r="AX195" s="13" t="s">
        <v>76</v>
      </c>
      <c r="AY195" s="250" t="s">
        <v>176</v>
      </c>
    </row>
    <row r="196" s="13" customFormat="1">
      <c r="A196" s="13"/>
      <c r="B196" s="240"/>
      <c r="C196" s="241"/>
      <c r="D196" s="242" t="s">
        <v>185</v>
      </c>
      <c r="E196" s="243" t="s">
        <v>1</v>
      </c>
      <c r="F196" s="244" t="s">
        <v>4875</v>
      </c>
      <c r="G196" s="241"/>
      <c r="H196" s="243" t="s">
        <v>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185</v>
      </c>
      <c r="AU196" s="250" t="s">
        <v>85</v>
      </c>
      <c r="AV196" s="13" t="s">
        <v>83</v>
      </c>
      <c r="AW196" s="13" t="s">
        <v>34</v>
      </c>
      <c r="AX196" s="13" t="s">
        <v>76</v>
      </c>
      <c r="AY196" s="250" t="s">
        <v>176</v>
      </c>
    </row>
    <row r="197" s="13" customFormat="1">
      <c r="A197" s="13"/>
      <c r="B197" s="240"/>
      <c r="C197" s="241"/>
      <c r="D197" s="242" t="s">
        <v>185</v>
      </c>
      <c r="E197" s="243" t="s">
        <v>1</v>
      </c>
      <c r="F197" s="244" t="s">
        <v>4876</v>
      </c>
      <c r="G197" s="241"/>
      <c r="H197" s="243" t="s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185</v>
      </c>
      <c r="AU197" s="250" t="s">
        <v>85</v>
      </c>
      <c r="AV197" s="13" t="s">
        <v>83</v>
      </c>
      <c r="AW197" s="13" t="s">
        <v>34</v>
      </c>
      <c r="AX197" s="13" t="s">
        <v>76</v>
      </c>
      <c r="AY197" s="250" t="s">
        <v>176</v>
      </c>
    </row>
    <row r="198" s="13" customFormat="1">
      <c r="A198" s="13"/>
      <c r="B198" s="240"/>
      <c r="C198" s="241"/>
      <c r="D198" s="242" t="s">
        <v>185</v>
      </c>
      <c r="E198" s="243" t="s">
        <v>1</v>
      </c>
      <c r="F198" s="244" t="s">
        <v>4877</v>
      </c>
      <c r="G198" s="241"/>
      <c r="H198" s="243" t="s">
        <v>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185</v>
      </c>
      <c r="AU198" s="250" t="s">
        <v>85</v>
      </c>
      <c r="AV198" s="13" t="s">
        <v>83</v>
      </c>
      <c r="AW198" s="13" t="s">
        <v>34</v>
      </c>
      <c r="AX198" s="13" t="s">
        <v>76</v>
      </c>
      <c r="AY198" s="250" t="s">
        <v>176</v>
      </c>
    </row>
    <row r="199" s="13" customFormat="1">
      <c r="A199" s="13"/>
      <c r="B199" s="240"/>
      <c r="C199" s="241"/>
      <c r="D199" s="242" t="s">
        <v>185</v>
      </c>
      <c r="E199" s="243" t="s">
        <v>1</v>
      </c>
      <c r="F199" s="244" t="s">
        <v>4878</v>
      </c>
      <c r="G199" s="241"/>
      <c r="H199" s="243" t="s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185</v>
      </c>
      <c r="AU199" s="250" t="s">
        <v>85</v>
      </c>
      <c r="AV199" s="13" t="s">
        <v>83</v>
      </c>
      <c r="AW199" s="13" t="s">
        <v>34</v>
      </c>
      <c r="AX199" s="13" t="s">
        <v>76</v>
      </c>
      <c r="AY199" s="250" t="s">
        <v>176</v>
      </c>
    </row>
    <row r="200" s="13" customFormat="1">
      <c r="A200" s="13"/>
      <c r="B200" s="240"/>
      <c r="C200" s="241"/>
      <c r="D200" s="242" t="s">
        <v>185</v>
      </c>
      <c r="E200" s="243" t="s">
        <v>1</v>
      </c>
      <c r="F200" s="244" t="s">
        <v>4879</v>
      </c>
      <c r="G200" s="241"/>
      <c r="H200" s="243" t="s">
        <v>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185</v>
      </c>
      <c r="AU200" s="250" t="s">
        <v>85</v>
      </c>
      <c r="AV200" s="13" t="s">
        <v>83</v>
      </c>
      <c r="AW200" s="13" t="s">
        <v>34</v>
      </c>
      <c r="AX200" s="13" t="s">
        <v>76</v>
      </c>
      <c r="AY200" s="250" t="s">
        <v>176</v>
      </c>
    </row>
    <row r="201" s="14" customFormat="1">
      <c r="A201" s="14"/>
      <c r="B201" s="251"/>
      <c r="C201" s="252"/>
      <c r="D201" s="242" t="s">
        <v>185</v>
      </c>
      <c r="E201" s="253" t="s">
        <v>1</v>
      </c>
      <c r="F201" s="254" t="s">
        <v>83</v>
      </c>
      <c r="G201" s="252"/>
      <c r="H201" s="255">
        <v>1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185</v>
      </c>
      <c r="AU201" s="261" t="s">
        <v>85</v>
      </c>
      <c r="AV201" s="14" t="s">
        <v>85</v>
      </c>
      <c r="AW201" s="14" t="s">
        <v>34</v>
      </c>
      <c r="AX201" s="14" t="s">
        <v>83</v>
      </c>
      <c r="AY201" s="261" t="s">
        <v>176</v>
      </c>
    </row>
    <row r="202" s="2" customFormat="1" ht="16.5" customHeight="1">
      <c r="A202" s="39"/>
      <c r="B202" s="40"/>
      <c r="C202" s="227" t="s">
        <v>259</v>
      </c>
      <c r="D202" s="227" t="s">
        <v>179</v>
      </c>
      <c r="E202" s="228" t="s">
        <v>4880</v>
      </c>
      <c r="F202" s="229" t="s">
        <v>4881</v>
      </c>
      <c r="G202" s="230" t="s">
        <v>586</v>
      </c>
      <c r="H202" s="231">
        <v>1</v>
      </c>
      <c r="I202" s="232"/>
      <c r="J202" s="233">
        <f>ROUND(I202*H202,2)</f>
        <v>0</v>
      </c>
      <c r="K202" s="229" t="s">
        <v>4804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4073</v>
      </c>
      <c r="AT202" s="238" t="s">
        <v>179</v>
      </c>
      <c r="AU202" s="238" t="s">
        <v>85</v>
      </c>
      <c r="AY202" s="18" t="s">
        <v>176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4073</v>
      </c>
      <c r="BM202" s="238" t="s">
        <v>4882</v>
      </c>
    </row>
    <row r="203" s="13" customFormat="1">
      <c r="A203" s="13"/>
      <c r="B203" s="240"/>
      <c r="C203" s="241"/>
      <c r="D203" s="242" t="s">
        <v>185</v>
      </c>
      <c r="E203" s="243" t="s">
        <v>1</v>
      </c>
      <c r="F203" s="244" t="s">
        <v>4883</v>
      </c>
      <c r="G203" s="241"/>
      <c r="H203" s="243" t="s">
        <v>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185</v>
      </c>
      <c r="AU203" s="250" t="s">
        <v>85</v>
      </c>
      <c r="AV203" s="13" t="s">
        <v>83</v>
      </c>
      <c r="AW203" s="13" t="s">
        <v>34</v>
      </c>
      <c r="AX203" s="13" t="s">
        <v>76</v>
      </c>
      <c r="AY203" s="250" t="s">
        <v>176</v>
      </c>
    </row>
    <row r="204" s="13" customFormat="1">
      <c r="A204" s="13"/>
      <c r="B204" s="240"/>
      <c r="C204" s="241"/>
      <c r="D204" s="242" t="s">
        <v>185</v>
      </c>
      <c r="E204" s="243" t="s">
        <v>1</v>
      </c>
      <c r="F204" s="244" t="s">
        <v>4884</v>
      </c>
      <c r="G204" s="241"/>
      <c r="H204" s="243" t="s">
        <v>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185</v>
      </c>
      <c r="AU204" s="250" t="s">
        <v>85</v>
      </c>
      <c r="AV204" s="13" t="s">
        <v>83</v>
      </c>
      <c r="AW204" s="13" t="s">
        <v>34</v>
      </c>
      <c r="AX204" s="13" t="s">
        <v>76</v>
      </c>
      <c r="AY204" s="250" t="s">
        <v>176</v>
      </c>
    </row>
    <row r="205" s="13" customFormat="1">
      <c r="A205" s="13"/>
      <c r="B205" s="240"/>
      <c r="C205" s="241"/>
      <c r="D205" s="242" t="s">
        <v>185</v>
      </c>
      <c r="E205" s="243" t="s">
        <v>1</v>
      </c>
      <c r="F205" s="244" t="s">
        <v>4885</v>
      </c>
      <c r="G205" s="241"/>
      <c r="H205" s="243" t="s">
        <v>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185</v>
      </c>
      <c r="AU205" s="250" t="s">
        <v>85</v>
      </c>
      <c r="AV205" s="13" t="s">
        <v>83</v>
      </c>
      <c r="AW205" s="13" t="s">
        <v>34</v>
      </c>
      <c r="AX205" s="13" t="s">
        <v>76</v>
      </c>
      <c r="AY205" s="250" t="s">
        <v>176</v>
      </c>
    </row>
    <row r="206" s="13" customFormat="1">
      <c r="A206" s="13"/>
      <c r="B206" s="240"/>
      <c r="C206" s="241"/>
      <c r="D206" s="242" t="s">
        <v>185</v>
      </c>
      <c r="E206" s="243" t="s">
        <v>1</v>
      </c>
      <c r="F206" s="244" t="s">
        <v>4886</v>
      </c>
      <c r="G206" s="241"/>
      <c r="H206" s="243" t="s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185</v>
      </c>
      <c r="AU206" s="250" t="s">
        <v>85</v>
      </c>
      <c r="AV206" s="13" t="s">
        <v>83</v>
      </c>
      <c r="AW206" s="13" t="s">
        <v>34</v>
      </c>
      <c r="AX206" s="13" t="s">
        <v>76</v>
      </c>
      <c r="AY206" s="250" t="s">
        <v>176</v>
      </c>
    </row>
    <row r="207" s="13" customFormat="1">
      <c r="A207" s="13"/>
      <c r="B207" s="240"/>
      <c r="C207" s="241"/>
      <c r="D207" s="242" t="s">
        <v>185</v>
      </c>
      <c r="E207" s="243" t="s">
        <v>1</v>
      </c>
      <c r="F207" s="244" t="s">
        <v>4887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185</v>
      </c>
      <c r="AU207" s="250" t="s">
        <v>85</v>
      </c>
      <c r="AV207" s="13" t="s">
        <v>83</v>
      </c>
      <c r="AW207" s="13" t="s">
        <v>34</v>
      </c>
      <c r="AX207" s="13" t="s">
        <v>76</v>
      </c>
      <c r="AY207" s="250" t="s">
        <v>176</v>
      </c>
    </row>
    <row r="208" s="13" customFormat="1">
      <c r="A208" s="13"/>
      <c r="B208" s="240"/>
      <c r="C208" s="241"/>
      <c r="D208" s="242" t="s">
        <v>185</v>
      </c>
      <c r="E208" s="243" t="s">
        <v>1</v>
      </c>
      <c r="F208" s="244" t="s">
        <v>4888</v>
      </c>
      <c r="G208" s="241"/>
      <c r="H208" s="243" t="s">
        <v>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185</v>
      </c>
      <c r="AU208" s="250" t="s">
        <v>85</v>
      </c>
      <c r="AV208" s="13" t="s">
        <v>83</v>
      </c>
      <c r="AW208" s="13" t="s">
        <v>34</v>
      </c>
      <c r="AX208" s="13" t="s">
        <v>76</v>
      </c>
      <c r="AY208" s="250" t="s">
        <v>176</v>
      </c>
    </row>
    <row r="209" s="13" customFormat="1">
      <c r="A209" s="13"/>
      <c r="B209" s="240"/>
      <c r="C209" s="241"/>
      <c r="D209" s="242" t="s">
        <v>185</v>
      </c>
      <c r="E209" s="243" t="s">
        <v>1</v>
      </c>
      <c r="F209" s="244" t="s">
        <v>4889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185</v>
      </c>
      <c r="AU209" s="250" t="s">
        <v>85</v>
      </c>
      <c r="AV209" s="13" t="s">
        <v>83</v>
      </c>
      <c r="AW209" s="13" t="s">
        <v>34</v>
      </c>
      <c r="AX209" s="13" t="s">
        <v>76</v>
      </c>
      <c r="AY209" s="250" t="s">
        <v>176</v>
      </c>
    </row>
    <row r="210" s="13" customFormat="1">
      <c r="A210" s="13"/>
      <c r="B210" s="240"/>
      <c r="C210" s="241"/>
      <c r="D210" s="242" t="s">
        <v>185</v>
      </c>
      <c r="E210" s="243" t="s">
        <v>1</v>
      </c>
      <c r="F210" s="244" t="s">
        <v>4890</v>
      </c>
      <c r="G210" s="241"/>
      <c r="H210" s="243" t="s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185</v>
      </c>
      <c r="AU210" s="250" t="s">
        <v>85</v>
      </c>
      <c r="AV210" s="13" t="s">
        <v>83</v>
      </c>
      <c r="AW210" s="13" t="s">
        <v>34</v>
      </c>
      <c r="AX210" s="13" t="s">
        <v>76</v>
      </c>
      <c r="AY210" s="250" t="s">
        <v>176</v>
      </c>
    </row>
    <row r="211" s="13" customFormat="1">
      <c r="A211" s="13"/>
      <c r="B211" s="240"/>
      <c r="C211" s="241"/>
      <c r="D211" s="242" t="s">
        <v>185</v>
      </c>
      <c r="E211" s="243" t="s">
        <v>1</v>
      </c>
      <c r="F211" s="244" t="s">
        <v>4891</v>
      </c>
      <c r="G211" s="241"/>
      <c r="H211" s="243" t="s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185</v>
      </c>
      <c r="AU211" s="250" t="s">
        <v>85</v>
      </c>
      <c r="AV211" s="13" t="s">
        <v>83</v>
      </c>
      <c r="AW211" s="13" t="s">
        <v>34</v>
      </c>
      <c r="AX211" s="13" t="s">
        <v>76</v>
      </c>
      <c r="AY211" s="250" t="s">
        <v>176</v>
      </c>
    </row>
    <row r="212" s="13" customFormat="1">
      <c r="A212" s="13"/>
      <c r="B212" s="240"/>
      <c r="C212" s="241"/>
      <c r="D212" s="242" t="s">
        <v>185</v>
      </c>
      <c r="E212" s="243" t="s">
        <v>1</v>
      </c>
      <c r="F212" s="244" t="s">
        <v>4892</v>
      </c>
      <c r="G212" s="241"/>
      <c r="H212" s="243" t="s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185</v>
      </c>
      <c r="AU212" s="250" t="s">
        <v>85</v>
      </c>
      <c r="AV212" s="13" t="s">
        <v>83</v>
      </c>
      <c r="AW212" s="13" t="s">
        <v>34</v>
      </c>
      <c r="AX212" s="13" t="s">
        <v>76</v>
      </c>
      <c r="AY212" s="250" t="s">
        <v>176</v>
      </c>
    </row>
    <row r="213" s="14" customFormat="1">
      <c r="A213" s="14"/>
      <c r="B213" s="251"/>
      <c r="C213" s="252"/>
      <c r="D213" s="242" t="s">
        <v>185</v>
      </c>
      <c r="E213" s="253" t="s">
        <v>1</v>
      </c>
      <c r="F213" s="254" t="s">
        <v>83</v>
      </c>
      <c r="G213" s="252"/>
      <c r="H213" s="255">
        <v>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185</v>
      </c>
      <c r="AU213" s="261" t="s">
        <v>85</v>
      </c>
      <c r="AV213" s="14" t="s">
        <v>85</v>
      </c>
      <c r="AW213" s="14" t="s">
        <v>34</v>
      </c>
      <c r="AX213" s="14" t="s">
        <v>83</v>
      </c>
      <c r="AY213" s="261" t="s">
        <v>176</v>
      </c>
    </row>
    <row r="214" s="2" customFormat="1" ht="16.5" customHeight="1">
      <c r="A214" s="39"/>
      <c r="B214" s="40"/>
      <c r="C214" s="227" t="s">
        <v>189</v>
      </c>
      <c r="D214" s="227" t="s">
        <v>179</v>
      </c>
      <c r="E214" s="228" t="s">
        <v>4893</v>
      </c>
      <c r="F214" s="229" t="s">
        <v>4894</v>
      </c>
      <c r="G214" s="230" t="s">
        <v>586</v>
      </c>
      <c r="H214" s="231">
        <v>1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4073</v>
      </c>
      <c r="AT214" s="238" t="s">
        <v>179</v>
      </c>
      <c r="AU214" s="238" t="s">
        <v>85</v>
      </c>
      <c r="AY214" s="18" t="s">
        <v>176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4073</v>
      </c>
      <c r="BM214" s="238" t="s">
        <v>4895</v>
      </c>
    </row>
    <row r="215" s="13" customFormat="1">
      <c r="A215" s="13"/>
      <c r="B215" s="240"/>
      <c r="C215" s="241"/>
      <c r="D215" s="242" t="s">
        <v>185</v>
      </c>
      <c r="E215" s="243" t="s">
        <v>1</v>
      </c>
      <c r="F215" s="244" t="s">
        <v>4896</v>
      </c>
      <c r="G215" s="241"/>
      <c r="H215" s="243" t="s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185</v>
      </c>
      <c r="AU215" s="250" t="s">
        <v>85</v>
      </c>
      <c r="AV215" s="13" t="s">
        <v>83</v>
      </c>
      <c r="AW215" s="13" t="s">
        <v>34</v>
      </c>
      <c r="AX215" s="13" t="s">
        <v>76</v>
      </c>
      <c r="AY215" s="250" t="s">
        <v>176</v>
      </c>
    </row>
    <row r="216" s="14" customFormat="1">
      <c r="A216" s="14"/>
      <c r="B216" s="251"/>
      <c r="C216" s="252"/>
      <c r="D216" s="242" t="s">
        <v>185</v>
      </c>
      <c r="E216" s="253" t="s">
        <v>1</v>
      </c>
      <c r="F216" s="254" t="s">
        <v>83</v>
      </c>
      <c r="G216" s="252"/>
      <c r="H216" s="255">
        <v>1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185</v>
      </c>
      <c r="AU216" s="261" t="s">
        <v>85</v>
      </c>
      <c r="AV216" s="14" t="s">
        <v>85</v>
      </c>
      <c r="AW216" s="14" t="s">
        <v>34</v>
      </c>
      <c r="AX216" s="14" t="s">
        <v>83</v>
      </c>
      <c r="AY216" s="261" t="s">
        <v>176</v>
      </c>
    </row>
    <row r="217" s="2" customFormat="1" ht="16.5" customHeight="1">
      <c r="A217" s="39"/>
      <c r="B217" s="40"/>
      <c r="C217" s="227" t="s">
        <v>8</v>
      </c>
      <c r="D217" s="227" t="s">
        <v>179</v>
      </c>
      <c r="E217" s="228" t="s">
        <v>4897</v>
      </c>
      <c r="F217" s="229" t="s">
        <v>4898</v>
      </c>
      <c r="G217" s="230" t="s">
        <v>586</v>
      </c>
      <c r="H217" s="231">
        <v>1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4073</v>
      </c>
      <c r="AT217" s="238" t="s">
        <v>179</v>
      </c>
      <c r="AU217" s="238" t="s">
        <v>85</v>
      </c>
      <c r="AY217" s="18" t="s">
        <v>176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4073</v>
      </c>
      <c r="BM217" s="238" t="s">
        <v>4899</v>
      </c>
    </row>
    <row r="218" s="13" customFormat="1">
      <c r="A218" s="13"/>
      <c r="B218" s="240"/>
      <c r="C218" s="241"/>
      <c r="D218" s="242" t="s">
        <v>185</v>
      </c>
      <c r="E218" s="243" t="s">
        <v>1</v>
      </c>
      <c r="F218" s="244" t="s">
        <v>4900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185</v>
      </c>
      <c r="AU218" s="250" t="s">
        <v>85</v>
      </c>
      <c r="AV218" s="13" t="s">
        <v>83</v>
      </c>
      <c r="AW218" s="13" t="s">
        <v>34</v>
      </c>
      <c r="AX218" s="13" t="s">
        <v>76</v>
      </c>
      <c r="AY218" s="250" t="s">
        <v>176</v>
      </c>
    </row>
    <row r="219" s="14" customFormat="1">
      <c r="A219" s="14"/>
      <c r="B219" s="251"/>
      <c r="C219" s="252"/>
      <c r="D219" s="242" t="s">
        <v>185</v>
      </c>
      <c r="E219" s="253" t="s">
        <v>1</v>
      </c>
      <c r="F219" s="254" t="s">
        <v>83</v>
      </c>
      <c r="G219" s="252"/>
      <c r="H219" s="255">
        <v>1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185</v>
      </c>
      <c r="AU219" s="261" t="s">
        <v>85</v>
      </c>
      <c r="AV219" s="14" t="s">
        <v>85</v>
      </c>
      <c r="AW219" s="14" t="s">
        <v>34</v>
      </c>
      <c r="AX219" s="14" t="s">
        <v>83</v>
      </c>
      <c r="AY219" s="261" t="s">
        <v>176</v>
      </c>
    </row>
    <row r="220" s="12" customFormat="1" ht="22.8" customHeight="1">
      <c r="A220" s="12"/>
      <c r="B220" s="211"/>
      <c r="C220" s="212"/>
      <c r="D220" s="213" t="s">
        <v>75</v>
      </c>
      <c r="E220" s="225" t="s">
        <v>4901</v>
      </c>
      <c r="F220" s="225" t="s">
        <v>4902</v>
      </c>
      <c r="G220" s="212"/>
      <c r="H220" s="212"/>
      <c r="I220" s="215"/>
      <c r="J220" s="226">
        <f>BK220</f>
        <v>0</v>
      </c>
      <c r="K220" s="212"/>
      <c r="L220" s="217"/>
      <c r="M220" s="218"/>
      <c r="N220" s="219"/>
      <c r="O220" s="219"/>
      <c r="P220" s="220">
        <f>SUM(P221:P228)</f>
        <v>0</v>
      </c>
      <c r="Q220" s="219"/>
      <c r="R220" s="220">
        <f>SUM(R221:R228)</f>
        <v>0</v>
      </c>
      <c r="S220" s="219"/>
      <c r="T220" s="221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2" t="s">
        <v>210</v>
      </c>
      <c r="AT220" s="223" t="s">
        <v>75</v>
      </c>
      <c r="AU220" s="223" t="s">
        <v>83</v>
      </c>
      <c r="AY220" s="222" t="s">
        <v>176</v>
      </c>
      <c r="BK220" s="224">
        <f>SUM(BK221:BK228)</f>
        <v>0</v>
      </c>
    </row>
    <row r="221" s="2" customFormat="1" ht="16.5" customHeight="1">
      <c r="A221" s="39"/>
      <c r="B221" s="40"/>
      <c r="C221" s="227" t="s">
        <v>308</v>
      </c>
      <c r="D221" s="227" t="s">
        <v>179</v>
      </c>
      <c r="E221" s="228" t="s">
        <v>4903</v>
      </c>
      <c r="F221" s="229" t="s">
        <v>4904</v>
      </c>
      <c r="G221" s="230" t="s">
        <v>586</v>
      </c>
      <c r="H221" s="231">
        <v>1</v>
      </c>
      <c r="I221" s="232"/>
      <c r="J221" s="233">
        <f>ROUND(I221*H221,2)</f>
        <v>0</v>
      </c>
      <c r="K221" s="229" t="s">
        <v>2348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4073</v>
      </c>
      <c r="AT221" s="238" t="s">
        <v>179</v>
      </c>
      <c r="AU221" s="238" t="s">
        <v>85</v>
      </c>
      <c r="AY221" s="18" t="s">
        <v>176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4073</v>
      </c>
      <c r="BM221" s="238" t="s">
        <v>4905</v>
      </c>
    </row>
    <row r="222" s="2" customFormat="1">
      <c r="A222" s="39"/>
      <c r="B222" s="40"/>
      <c r="C222" s="41"/>
      <c r="D222" s="262" t="s">
        <v>194</v>
      </c>
      <c r="E222" s="41"/>
      <c r="F222" s="263" t="s">
        <v>4906</v>
      </c>
      <c r="G222" s="41"/>
      <c r="H222" s="41"/>
      <c r="I222" s="264"/>
      <c r="J222" s="41"/>
      <c r="K222" s="41"/>
      <c r="L222" s="45"/>
      <c r="M222" s="265"/>
      <c r="N222" s="26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194</v>
      </c>
      <c r="AU222" s="18" t="s">
        <v>85</v>
      </c>
    </row>
    <row r="223" s="13" customFormat="1">
      <c r="A223" s="13"/>
      <c r="B223" s="240"/>
      <c r="C223" s="241"/>
      <c r="D223" s="242" t="s">
        <v>185</v>
      </c>
      <c r="E223" s="243" t="s">
        <v>1</v>
      </c>
      <c r="F223" s="244" t="s">
        <v>4850</v>
      </c>
      <c r="G223" s="241"/>
      <c r="H223" s="243" t="s">
        <v>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185</v>
      </c>
      <c r="AU223" s="250" t="s">
        <v>85</v>
      </c>
      <c r="AV223" s="13" t="s">
        <v>83</v>
      </c>
      <c r="AW223" s="13" t="s">
        <v>34</v>
      </c>
      <c r="AX223" s="13" t="s">
        <v>76</v>
      </c>
      <c r="AY223" s="250" t="s">
        <v>176</v>
      </c>
    </row>
    <row r="224" s="13" customFormat="1">
      <c r="A224" s="13"/>
      <c r="B224" s="240"/>
      <c r="C224" s="241"/>
      <c r="D224" s="242" t="s">
        <v>185</v>
      </c>
      <c r="E224" s="243" t="s">
        <v>1</v>
      </c>
      <c r="F224" s="244" t="s">
        <v>4907</v>
      </c>
      <c r="G224" s="241"/>
      <c r="H224" s="243" t="s">
        <v>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185</v>
      </c>
      <c r="AU224" s="250" t="s">
        <v>85</v>
      </c>
      <c r="AV224" s="13" t="s">
        <v>83</v>
      </c>
      <c r="AW224" s="13" t="s">
        <v>34</v>
      </c>
      <c r="AX224" s="13" t="s">
        <v>76</v>
      </c>
      <c r="AY224" s="250" t="s">
        <v>176</v>
      </c>
    </row>
    <row r="225" s="13" customFormat="1">
      <c r="A225" s="13"/>
      <c r="B225" s="240"/>
      <c r="C225" s="241"/>
      <c r="D225" s="242" t="s">
        <v>185</v>
      </c>
      <c r="E225" s="243" t="s">
        <v>1</v>
      </c>
      <c r="F225" s="244" t="s">
        <v>4908</v>
      </c>
      <c r="G225" s="241"/>
      <c r="H225" s="243" t="s">
        <v>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185</v>
      </c>
      <c r="AU225" s="250" t="s">
        <v>85</v>
      </c>
      <c r="AV225" s="13" t="s">
        <v>83</v>
      </c>
      <c r="AW225" s="13" t="s">
        <v>34</v>
      </c>
      <c r="AX225" s="13" t="s">
        <v>76</v>
      </c>
      <c r="AY225" s="250" t="s">
        <v>176</v>
      </c>
    </row>
    <row r="226" s="13" customFormat="1">
      <c r="A226" s="13"/>
      <c r="B226" s="240"/>
      <c r="C226" s="241"/>
      <c r="D226" s="242" t="s">
        <v>185</v>
      </c>
      <c r="E226" s="243" t="s">
        <v>1</v>
      </c>
      <c r="F226" s="244" t="s">
        <v>4909</v>
      </c>
      <c r="G226" s="241"/>
      <c r="H226" s="243" t="s">
        <v>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185</v>
      </c>
      <c r="AU226" s="250" t="s">
        <v>85</v>
      </c>
      <c r="AV226" s="13" t="s">
        <v>83</v>
      </c>
      <c r="AW226" s="13" t="s">
        <v>34</v>
      </c>
      <c r="AX226" s="13" t="s">
        <v>76</v>
      </c>
      <c r="AY226" s="250" t="s">
        <v>176</v>
      </c>
    </row>
    <row r="227" s="13" customFormat="1">
      <c r="A227" s="13"/>
      <c r="B227" s="240"/>
      <c r="C227" s="241"/>
      <c r="D227" s="242" t="s">
        <v>185</v>
      </c>
      <c r="E227" s="243" t="s">
        <v>1</v>
      </c>
      <c r="F227" s="244" t="s">
        <v>4910</v>
      </c>
      <c r="G227" s="241"/>
      <c r="H227" s="243" t="s">
        <v>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185</v>
      </c>
      <c r="AU227" s="250" t="s">
        <v>85</v>
      </c>
      <c r="AV227" s="13" t="s">
        <v>83</v>
      </c>
      <c r="AW227" s="13" t="s">
        <v>34</v>
      </c>
      <c r="AX227" s="13" t="s">
        <v>76</v>
      </c>
      <c r="AY227" s="250" t="s">
        <v>176</v>
      </c>
    </row>
    <row r="228" s="14" customFormat="1">
      <c r="A228" s="14"/>
      <c r="B228" s="251"/>
      <c r="C228" s="252"/>
      <c r="D228" s="242" t="s">
        <v>185</v>
      </c>
      <c r="E228" s="253" t="s">
        <v>1</v>
      </c>
      <c r="F228" s="254" t="s">
        <v>83</v>
      </c>
      <c r="G228" s="252"/>
      <c r="H228" s="255">
        <v>1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185</v>
      </c>
      <c r="AU228" s="261" t="s">
        <v>85</v>
      </c>
      <c r="AV228" s="14" t="s">
        <v>85</v>
      </c>
      <c r="AW228" s="14" t="s">
        <v>34</v>
      </c>
      <c r="AX228" s="14" t="s">
        <v>83</v>
      </c>
      <c r="AY228" s="261" t="s">
        <v>176</v>
      </c>
    </row>
    <row r="229" s="12" customFormat="1" ht="22.8" customHeight="1">
      <c r="A229" s="12"/>
      <c r="B229" s="211"/>
      <c r="C229" s="212"/>
      <c r="D229" s="213" t="s">
        <v>75</v>
      </c>
      <c r="E229" s="225" t="s">
        <v>4911</v>
      </c>
      <c r="F229" s="225" t="s">
        <v>4912</v>
      </c>
      <c r="G229" s="212"/>
      <c r="H229" s="212"/>
      <c r="I229" s="215"/>
      <c r="J229" s="226">
        <f>BK229</f>
        <v>0</v>
      </c>
      <c r="K229" s="212"/>
      <c r="L229" s="217"/>
      <c r="M229" s="218"/>
      <c r="N229" s="219"/>
      <c r="O229" s="219"/>
      <c r="P229" s="220">
        <f>SUM(P230:P240)</f>
        <v>0</v>
      </c>
      <c r="Q229" s="219"/>
      <c r="R229" s="220">
        <f>SUM(R230:R240)</f>
        <v>0</v>
      </c>
      <c r="S229" s="219"/>
      <c r="T229" s="221">
        <f>SUM(T230:T240)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2" t="s">
        <v>210</v>
      </c>
      <c r="AT229" s="223" t="s">
        <v>75</v>
      </c>
      <c r="AU229" s="223" t="s">
        <v>83</v>
      </c>
      <c r="AY229" s="222" t="s">
        <v>176</v>
      </c>
      <c r="BK229" s="224">
        <f>SUM(BK230:BK240)</f>
        <v>0</v>
      </c>
    </row>
    <row r="230" s="2" customFormat="1" ht="24.15" customHeight="1">
      <c r="A230" s="39"/>
      <c r="B230" s="40"/>
      <c r="C230" s="227" t="s">
        <v>313</v>
      </c>
      <c r="D230" s="227" t="s">
        <v>179</v>
      </c>
      <c r="E230" s="228" t="s">
        <v>4913</v>
      </c>
      <c r="F230" s="229" t="s">
        <v>4914</v>
      </c>
      <c r="G230" s="230" t="s">
        <v>4796</v>
      </c>
      <c r="H230" s="231">
        <v>1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183</v>
      </c>
      <c r="AT230" s="238" t="s">
        <v>179</v>
      </c>
      <c r="AU230" s="238" t="s">
        <v>85</v>
      </c>
      <c r="AY230" s="18" t="s">
        <v>176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183</v>
      </c>
      <c r="BM230" s="238" t="s">
        <v>4915</v>
      </c>
    </row>
    <row r="231" s="13" customFormat="1">
      <c r="A231" s="13"/>
      <c r="B231" s="240"/>
      <c r="C231" s="241"/>
      <c r="D231" s="242" t="s">
        <v>185</v>
      </c>
      <c r="E231" s="243" t="s">
        <v>1</v>
      </c>
      <c r="F231" s="244" t="s">
        <v>4916</v>
      </c>
      <c r="G231" s="241"/>
      <c r="H231" s="243" t="s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185</v>
      </c>
      <c r="AU231" s="250" t="s">
        <v>85</v>
      </c>
      <c r="AV231" s="13" t="s">
        <v>83</v>
      </c>
      <c r="AW231" s="13" t="s">
        <v>34</v>
      </c>
      <c r="AX231" s="13" t="s">
        <v>76</v>
      </c>
      <c r="AY231" s="250" t="s">
        <v>176</v>
      </c>
    </row>
    <row r="232" s="13" customFormat="1">
      <c r="A232" s="13"/>
      <c r="B232" s="240"/>
      <c r="C232" s="241"/>
      <c r="D232" s="242" t="s">
        <v>185</v>
      </c>
      <c r="E232" s="243" t="s">
        <v>1</v>
      </c>
      <c r="F232" s="244" t="s">
        <v>4917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185</v>
      </c>
      <c r="AU232" s="250" t="s">
        <v>85</v>
      </c>
      <c r="AV232" s="13" t="s">
        <v>83</v>
      </c>
      <c r="AW232" s="13" t="s">
        <v>34</v>
      </c>
      <c r="AX232" s="13" t="s">
        <v>76</v>
      </c>
      <c r="AY232" s="250" t="s">
        <v>176</v>
      </c>
    </row>
    <row r="233" s="14" customFormat="1">
      <c r="A233" s="14"/>
      <c r="B233" s="251"/>
      <c r="C233" s="252"/>
      <c r="D233" s="242" t="s">
        <v>185</v>
      </c>
      <c r="E233" s="253" t="s">
        <v>1</v>
      </c>
      <c r="F233" s="254" t="s">
        <v>83</v>
      </c>
      <c r="G233" s="252"/>
      <c r="H233" s="255">
        <v>1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185</v>
      </c>
      <c r="AU233" s="261" t="s">
        <v>85</v>
      </c>
      <c r="AV233" s="14" t="s">
        <v>85</v>
      </c>
      <c r="AW233" s="14" t="s">
        <v>34</v>
      </c>
      <c r="AX233" s="14" t="s">
        <v>83</v>
      </c>
      <c r="AY233" s="261" t="s">
        <v>176</v>
      </c>
    </row>
    <row r="234" s="2" customFormat="1" ht="16.5" customHeight="1">
      <c r="A234" s="39"/>
      <c r="B234" s="40"/>
      <c r="C234" s="227" t="s">
        <v>318</v>
      </c>
      <c r="D234" s="227" t="s">
        <v>179</v>
      </c>
      <c r="E234" s="228" t="s">
        <v>4918</v>
      </c>
      <c r="F234" s="229" t="s">
        <v>4919</v>
      </c>
      <c r="G234" s="230" t="s">
        <v>586</v>
      </c>
      <c r="H234" s="231">
        <v>1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41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4073</v>
      </c>
      <c r="AT234" s="238" t="s">
        <v>179</v>
      </c>
      <c r="AU234" s="238" t="s">
        <v>85</v>
      </c>
      <c r="AY234" s="18" t="s">
        <v>176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4073</v>
      </c>
      <c r="BM234" s="238" t="s">
        <v>4920</v>
      </c>
    </row>
    <row r="235" s="13" customFormat="1">
      <c r="A235" s="13"/>
      <c r="B235" s="240"/>
      <c r="C235" s="241"/>
      <c r="D235" s="242" t="s">
        <v>185</v>
      </c>
      <c r="E235" s="243" t="s">
        <v>1</v>
      </c>
      <c r="F235" s="244" t="s">
        <v>4921</v>
      </c>
      <c r="G235" s="241"/>
      <c r="H235" s="243" t="s">
        <v>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185</v>
      </c>
      <c r="AU235" s="250" t="s">
        <v>85</v>
      </c>
      <c r="AV235" s="13" t="s">
        <v>83</v>
      </c>
      <c r="AW235" s="13" t="s">
        <v>34</v>
      </c>
      <c r="AX235" s="13" t="s">
        <v>76</v>
      </c>
      <c r="AY235" s="250" t="s">
        <v>176</v>
      </c>
    </row>
    <row r="236" s="13" customFormat="1">
      <c r="A236" s="13"/>
      <c r="B236" s="240"/>
      <c r="C236" s="241"/>
      <c r="D236" s="242" t="s">
        <v>185</v>
      </c>
      <c r="E236" s="243" t="s">
        <v>1</v>
      </c>
      <c r="F236" s="244" t="s">
        <v>4922</v>
      </c>
      <c r="G236" s="241"/>
      <c r="H236" s="243" t="s">
        <v>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185</v>
      </c>
      <c r="AU236" s="250" t="s">
        <v>85</v>
      </c>
      <c r="AV236" s="13" t="s">
        <v>83</v>
      </c>
      <c r="AW236" s="13" t="s">
        <v>34</v>
      </c>
      <c r="AX236" s="13" t="s">
        <v>76</v>
      </c>
      <c r="AY236" s="250" t="s">
        <v>176</v>
      </c>
    </row>
    <row r="237" s="14" customFormat="1">
      <c r="A237" s="14"/>
      <c r="B237" s="251"/>
      <c r="C237" s="252"/>
      <c r="D237" s="242" t="s">
        <v>185</v>
      </c>
      <c r="E237" s="253" t="s">
        <v>1</v>
      </c>
      <c r="F237" s="254" t="s">
        <v>83</v>
      </c>
      <c r="G237" s="252"/>
      <c r="H237" s="255">
        <v>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185</v>
      </c>
      <c r="AU237" s="261" t="s">
        <v>85</v>
      </c>
      <c r="AV237" s="14" t="s">
        <v>85</v>
      </c>
      <c r="AW237" s="14" t="s">
        <v>34</v>
      </c>
      <c r="AX237" s="14" t="s">
        <v>83</v>
      </c>
      <c r="AY237" s="261" t="s">
        <v>176</v>
      </c>
    </row>
    <row r="238" s="2" customFormat="1" ht="16.5" customHeight="1">
      <c r="A238" s="39"/>
      <c r="B238" s="40"/>
      <c r="C238" s="227" t="s">
        <v>324</v>
      </c>
      <c r="D238" s="227" t="s">
        <v>179</v>
      </c>
      <c r="E238" s="228" t="s">
        <v>4923</v>
      </c>
      <c r="F238" s="229" t="s">
        <v>4924</v>
      </c>
      <c r="G238" s="230" t="s">
        <v>586</v>
      </c>
      <c r="H238" s="231">
        <v>1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4073</v>
      </c>
      <c r="AT238" s="238" t="s">
        <v>179</v>
      </c>
      <c r="AU238" s="238" t="s">
        <v>85</v>
      </c>
      <c r="AY238" s="18" t="s">
        <v>176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4073</v>
      </c>
      <c r="BM238" s="238" t="s">
        <v>4925</v>
      </c>
    </row>
    <row r="239" s="13" customFormat="1">
      <c r="A239" s="13"/>
      <c r="B239" s="240"/>
      <c r="C239" s="241"/>
      <c r="D239" s="242" t="s">
        <v>185</v>
      </c>
      <c r="E239" s="243" t="s">
        <v>1</v>
      </c>
      <c r="F239" s="244" t="s">
        <v>4926</v>
      </c>
      <c r="G239" s="241"/>
      <c r="H239" s="243" t="s">
        <v>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185</v>
      </c>
      <c r="AU239" s="250" t="s">
        <v>85</v>
      </c>
      <c r="AV239" s="13" t="s">
        <v>83</v>
      </c>
      <c r="AW239" s="13" t="s">
        <v>34</v>
      </c>
      <c r="AX239" s="13" t="s">
        <v>76</v>
      </c>
      <c r="AY239" s="250" t="s">
        <v>176</v>
      </c>
    </row>
    <row r="240" s="14" customFormat="1">
      <c r="A240" s="14"/>
      <c r="B240" s="251"/>
      <c r="C240" s="252"/>
      <c r="D240" s="242" t="s">
        <v>185</v>
      </c>
      <c r="E240" s="253" t="s">
        <v>1</v>
      </c>
      <c r="F240" s="254" t="s">
        <v>83</v>
      </c>
      <c r="G240" s="252"/>
      <c r="H240" s="255">
        <v>1</v>
      </c>
      <c r="I240" s="256"/>
      <c r="J240" s="252"/>
      <c r="K240" s="252"/>
      <c r="L240" s="257"/>
      <c r="M240" s="311"/>
      <c r="N240" s="312"/>
      <c r="O240" s="312"/>
      <c r="P240" s="312"/>
      <c r="Q240" s="312"/>
      <c r="R240" s="312"/>
      <c r="S240" s="312"/>
      <c r="T240" s="31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185</v>
      </c>
      <c r="AU240" s="261" t="s">
        <v>85</v>
      </c>
      <c r="AV240" s="14" t="s">
        <v>85</v>
      </c>
      <c r="AW240" s="14" t="s">
        <v>34</v>
      </c>
      <c r="AX240" s="14" t="s">
        <v>76</v>
      </c>
      <c r="AY240" s="261" t="s">
        <v>176</v>
      </c>
    </row>
    <row r="241" s="2" customFormat="1" ht="6.96" customHeight="1">
      <c r="A241" s="39"/>
      <c r="B241" s="67"/>
      <c r="C241" s="68"/>
      <c r="D241" s="68"/>
      <c r="E241" s="68"/>
      <c r="F241" s="68"/>
      <c r="G241" s="68"/>
      <c r="H241" s="68"/>
      <c r="I241" s="68"/>
      <c r="J241" s="68"/>
      <c r="K241" s="68"/>
      <c r="L241" s="45"/>
      <c r="M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</sheetData>
  <sheetProtection sheet="1" autoFilter="0" formatColumns="0" formatRows="0" objects="1" scenarios="1" spinCount="100000" saltValue="Ru6WZUSjROkMserAOqSfZkrWgCbT5rMg7b08iuicl1/9hxWECZTJJYxY/aCrlY7ahWFG19rldzP+JOsSOKDNUg==" hashValue="MnINMIUqX7BIkGEd1/C18fGgW8qRZs3eisci1Yu1X1LMZSFK0BRRK4fPfYNMGogYIxfvJtfFZYBQCx9lt705IA==" algorithmName="SHA-512" password="CC35"/>
  <autoFilter ref="C122:K24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2_01/013254000"/>
    <hyperlink ref="F175" r:id="rId2" display="https://podminky.urs.cz/item/CS_URS_2022_01/033203000"/>
    <hyperlink ref="F222" r:id="rId3" display="https://podminky.urs.cz/item/CS_URS_2023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2025-08-28T11:24:49Z</dcterms:created>
  <dcterms:modified xsi:type="dcterms:W3CDTF">2025-08-28T11:25:31Z</dcterms:modified>
</cp:coreProperties>
</file>