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E_Nové oddělení magnetické rezonance\02_PROJEKTOVÁ příprava\01_VZ na PD\02_ZD\01_pracovní\2025_07_29_ZD_Pracovní\"/>
    </mc:Choice>
  </mc:AlternateContent>
  <bookViews>
    <workbookView xWindow="25950" yWindow="0" windowWidth="17205" windowHeight="20985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ceny'!$A$1:$D$130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5" l="1"/>
  <c r="D124" i="15"/>
  <c r="D123" i="15"/>
  <c r="D122" i="15"/>
  <c r="D120" i="15"/>
  <c r="D127" i="15" s="1"/>
  <c r="E58" i="15" l="1"/>
  <c r="D62" i="15" s="1"/>
  <c r="E64" i="15"/>
  <c r="D114" i="15" s="1"/>
  <c r="E2" i="15"/>
  <c r="D8" i="15" s="1"/>
  <c r="E10" i="15"/>
  <c r="D56" i="15" s="1"/>
  <c r="D128" i="15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8" i="7"/>
  <c r="E72" i="7" l="1"/>
  <c r="E193" i="8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129" i="15" l="1"/>
  <c r="D130" i="15" l="1"/>
</calcChain>
</file>

<file path=xl/sharedStrings.xml><?xml version="1.0" encoding="utf-8"?>
<sst xmlns="http://schemas.openxmlformats.org/spreadsheetml/2006/main" count="629" uniqueCount="220">
  <si>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</si>
  <si>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</si>
  <si>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</si>
  <si>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</si>
  <si>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</si>
  <si>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</si>
  <si>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</si>
  <si>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</si>
  <si>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</si>
  <si>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</si>
  <si>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</si>
  <si>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</si>
  <si>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</si>
  <si>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</si>
  <si>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</si>
  <si>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</si>
  <si>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</si>
  <si>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</si>
  <si>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</si>
  <si>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</si>
  <si>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</si>
  <si>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</si>
  <si>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</si>
  <si>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</si>
  <si>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</si>
  <si>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</si>
  <si>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</si>
  <si>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</si>
  <si>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</si>
  <si>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</si>
  <si>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</si>
  <si>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</si>
  <si>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</si>
  <si>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</si>
  <si>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</si>
  <si>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</si>
  <si>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</si>
  <si>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</si>
  <si>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</si>
  <si>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</si>
  <si>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</si>
  <si>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</si>
  <si>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</si>
  <si>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</si>
  <si>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</si>
  <si>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</si>
  <si>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</si>
  <si>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</si>
  <si>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</si>
  <si>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</si>
  <si>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</si>
  <si>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</si>
  <si>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</si>
  <si>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</si>
  <si>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</si>
  <si>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</si>
  <si>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</si>
  <si>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</si>
  <si>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</si>
  <si>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</si>
  <si>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</si>
  <si>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</si>
  <si>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</si>
  <si>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</si>
  <si>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</si>
  <si>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</si>
  <si>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</si>
  <si>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</si>
  <si>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</si>
  <si>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</si>
  <si>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</si>
  <si>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</si>
  <si>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</si>
  <si>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</si>
  <si>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</si>
  <si>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</si>
  <si>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</si>
  <si>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</si>
  <si>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</si>
  <si>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</si>
  <si>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</si>
  <si>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</si>
  <si>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</si>
  <si>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</si>
  <si>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</si>
  <si>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</si>
  <si>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</si>
  <si>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</si>
  <si>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</si>
  <si>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</si>
  <si>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</si>
  <si>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</si>
  <si>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</si>
  <si>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</si>
  <si>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</si>
  <si>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</si>
  <si>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</si>
  <si>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</si>
  <si>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</si>
  <si>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</si>
  <si>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</si>
  <si>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</si>
  <si>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</si>
  <si>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</si>
  <si>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</si>
  <si>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</si>
  <si>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</si>
  <si>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</si>
  <si>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</si>
  <si>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</si>
  <si>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</si>
  <si>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</si>
  <si>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</si>
  <si>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</si>
  <si>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</si>
  <si>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</si>
  <si>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</si>
  <si>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</si>
  <si>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</si>
  <si>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</si>
  <si>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</si>
  <si>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</si>
  <si>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</si>
  <si>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</si>
  <si>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</si>
  <si>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</si>
  <si>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</si>
  <si>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</si>
  <si>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</si>
  <si>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</si>
  <si>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</si>
  <si>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</si>
  <si>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</si>
  <si>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</si>
  <si>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</si>
  <si>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</si>
  <si>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</si>
  <si>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</si>
  <si>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</si>
  <si>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</si>
  <si>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</si>
  <si>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</si>
  <si>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</si>
  <si>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</si>
  <si>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</si>
  <si>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</si>
  <si>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</si>
  <si>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</si>
  <si>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</si>
  <si>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</si>
  <si>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</si>
  <si>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</si>
  <si>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</si>
  <si>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</si>
  <si>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</si>
  <si>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</si>
  <si>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</si>
  <si>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</si>
  <si>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</si>
  <si>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</si>
  <si>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</si>
  <si>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</si>
  <si>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</si>
  <si>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</si>
  <si>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</si>
  <si>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</si>
  <si>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</si>
  <si>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</si>
  <si>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</si>
  <si>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</si>
  <si>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</si>
  <si>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</si>
  <si>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</si>
  <si>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</si>
  <si>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</si>
  <si>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</si>
  <si>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</si>
  <si>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</si>
  <si>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</si>
  <si>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</si>
  <si>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</si>
  <si>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</si>
  <si>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</si>
  <si>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</si>
  <si>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</si>
  <si>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</si>
  <si>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</si>
  <si>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</si>
  <si>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</si>
  <si>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</si>
  <si>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</si>
  <si>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</si>
  <si>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</si>
  <si>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</si>
  <si>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</si>
  <si>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</si>
  <si>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6. FÁZE - AUTORSKÝ DOZOR PŘI REALIZACI STAVBY</t>
  </si>
  <si>
    <t>C.1 Situační výkres širších vztahů</t>
  </si>
  <si>
    <t>C.2 Katastrální situační výkres</t>
  </si>
  <si>
    <t>C.3 Koordinační situační výkres</t>
  </si>
  <si>
    <t>1. FÁZE - VSTUPNÍ PODKLADY</t>
  </si>
  <si>
    <t>Geodetické zaměření (polohopis/výškopis)</t>
  </si>
  <si>
    <t>Inženýrsko-geologický průzkum</t>
  </si>
  <si>
    <t>Ověření stávajícího stavu zájmové činnosti - viz Sod</t>
  </si>
  <si>
    <t>Další případné průzkumy</t>
  </si>
  <si>
    <r>
      <t xml:space="preserve">3. FÁZE - INŽENÝRSKÁ ČINNOST - </t>
    </r>
    <r>
      <rPr>
        <b/>
        <sz val="10"/>
        <rFont val="Calibri"/>
        <family val="2"/>
        <charset val="238"/>
        <scheme val="minor"/>
      </rPr>
      <t>zajištění závazných stanovisek, popřípadě rozhodnutí dotčených orgánů dle zvl. předpisů</t>
    </r>
  </si>
  <si>
    <t>DOKUMENTACE PRO VYDÁNÍ SPOLEČNÉHO POVOLENÍ</t>
  </si>
  <si>
    <t>HLUKOVÁ STUDIE</t>
  </si>
  <si>
    <t>2. FÁZE - DOKUMENTACE PRO VYDÁNÍ SPOLEČNÉHO POVOLENÍ</t>
  </si>
  <si>
    <t>Obstarání vydání společného povolení</t>
  </si>
  <si>
    <t>2. FÁZE - PROJEKTOVÁ DOKUMENTACE PRO SPOLEČNÉ POVOLENÍ</t>
  </si>
  <si>
    <t>3. FÁZE - INŽENÝRSKÁ ČINNOST - obstarání SPOLEČNÉHO POVOLENÍ</t>
  </si>
  <si>
    <t>4. FÁZE - PROJEKTOVÁ DOKUMENTACE PRO PROVÁDĚNÍ STAVBY</t>
  </si>
  <si>
    <t>5. FÁZE - SOUČINNOST PŘI VÝBĚRU DODAVATELE STAVBY</t>
  </si>
  <si>
    <t xml:space="preserve">4. FÁZE - PROJEKTOVÁ DOKUMENTACE PRO PROVÁDĚNÍ STAVBY </t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</si>
  <si>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 40</t>
    </r>
    <r>
      <rPr>
        <b/>
        <i/>
        <sz val="11"/>
        <color theme="1"/>
        <rFont val="Calibri"/>
        <family val="2"/>
        <charset val="238"/>
        <scheme val="minor"/>
      </rPr>
      <t xml:space="preserve"> % z 1 až 4. fáze díla.</t>
    </r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</si>
  <si>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10 %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</si>
  <si>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</si>
  <si>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40 % z 1 až 4. fáze díla.</t>
    </r>
  </si>
  <si>
    <t xml:space="preserve">Změření inženýrských sítí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</si>
</sst>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2" fontId="0" fillId="3" borderId="5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indent="2"/>
    </xf>
    <xf numFmtId="4" fontId="7" fillId="2" borderId="0" xfId="0" applyNumberFormat="1" applyFont="1" applyFill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4" fontId="9" fillId="3" borderId="0" xfId="0" applyNumberFormat="1" applyFont="1" applyFill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0" fillId="2" borderId="0" xfId="0" applyNumberFormat="1" applyFill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horizontal="left" vertical="center" indent="2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1" fillId="3" borderId="27" xfId="0" applyFont="1" applyFill="1" applyBorder="1" applyAlignment="1">
      <alignment horizontal="right" vertical="center"/>
    </xf>
    <xf numFmtId="2" fontId="1" fillId="3" borderId="28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 indent="2"/>
    </xf>
    <xf numFmtId="0" fontId="0" fillId="3" borderId="31" xfId="0" applyFill="1" applyBorder="1" applyAlignment="1">
      <alignment horizontal="left" vertical="center" indent="2"/>
    </xf>
    <xf numFmtId="0" fontId="0" fillId="3" borderId="32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21" xfId="0" applyBorder="1" applyAlignment="1">
      <alignment vertical="center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>
      <alignment horizontal="center" vertical="center"/>
    </xf>
    <xf numFmtId="0" fontId="13" fillId="3" borderId="22" xfId="0" applyFont="1" applyFill="1" applyBorder="1" applyAlignment="1">
      <alignment vertical="center"/>
    </xf>
    <xf numFmtId="0" fontId="0" fillId="3" borderId="24" xfId="0" applyFill="1" applyBorder="1" applyAlignment="1">
      <alignment horizontal="left" vertical="center" indent="5"/>
    </xf>
    <xf numFmtId="0" fontId="0" fillId="3" borderId="24" xfId="0" applyFill="1" applyBorder="1" applyAlignment="1">
      <alignment horizontal="left" vertical="center" indent="8"/>
    </xf>
    <xf numFmtId="2" fontId="0" fillId="0" borderId="25" xfId="0" applyNumberFormat="1" applyBorder="1" applyAlignment="1">
      <alignment horizontal="center" vertical="center"/>
    </xf>
    <xf numFmtId="0" fontId="0" fillId="3" borderId="34" xfId="0" applyFill="1" applyBorder="1" applyAlignment="1">
      <alignment horizontal="left" vertical="center" indent="8"/>
    </xf>
    <xf numFmtId="2" fontId="0" fillId="0" borderId="35" xfId="0" applyNumberFormat="1" applyBorder="1" applyAlignment="1">
      <alignment horizontal="center" vertical="center"/>
    </xf>
    <xf numFmtId="0" fontId="0" fillId="3" borderId="24" xfId="0" applyFill="1" applyBorder="1" applyAlignment="1">
      <alignment horizontal="left" vertical="center" indent="11"/>
    </xf>
    <xf numFmtId="0" fontId="0" fillId="3" borderId="0" xfId="0" applyFill="1" applyBorder="1" applyAlignment="1">
      <alignment vertical="center"/>
    </xf>
    <xf numFmtId="2" fontId="0" fillId="0" borderId="25" xfId="0" applyNumberFormat="1" applyFill="1" applyBorder="1" applyAlignment="1" applyProtection="1">
      <alignment horizontal="center" vertical="center"/>
    </xf>
    <xf numFmtId="2" fontId="0" fillId="0" borderId="35" xfId="0" applyNumberFormat="1" applyFill="1" applyBorder="1" applyAlignment="1" applyProtection="1">
      <alignment horizontal="center" vertical="center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>
      <alignment horizontal="left" vertical="center" indent="4"/>
    </xf>
    <xf numFmtId="2" fontId="1" fillId="3" borderId="28" xfId="0" applyNumberFormat="1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>
      <alignment horizontal="left" vertical="center" indent="11"/>
    </xf>
    <xf numFmtId="0" fontId="8" fillId="3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30"/>
  <sheetViews>
    <sheetView tabSelected="1" view="pageBreakPreview" zoomScale="115" zoomScaleNormal="85" zoomScaleSheetLayoutView="115" zoomScalePageLayoutView="70" workbookViewId="0">
      <selection activeCell="D3" sqref="D3"/>
    </sheetView>
  </sheetViews>
  <sheetFormatPr defaultRowHeight="16.5" customHeight="1" x14ac:dyDescent="0.25"/>
  <cols>
    <col min="1" max="1" width="17.85546875" style="2" customWidth="1"/>
    <col min="2" max="2" width="9.140625" style="2" customWidth="1"/>
    <col min="3" max="3" width="55.7109375" style="2" customWidth="1"/>
    <col min="4" max="4" width="21.28515625" style="2" bestFit="1" customWidth="1"/>
    <col min="5" max="5" width="2" style="2" customWidth="1"/>
    <col min="6" max="6" width="17.5703125" style="2" customWidth="1"/>
    <col min="7" max="16384" width="9.140625" style="2"/>
  </cols>
  <sheetData>
    <row r="1" spans="1:5" ht="16.5" customHeight="1" thickBot="1" x14ac:dyDescent="0.3">
      <c r="A1" s="85" t="s">
        <v>178</v>
      </c>
      <c r="B1" s="86"/>
      <c r="C1" s="86"/>
      <c r="D1" s="100"/>
    </row>
    <row r="2" spans="1:5" ht="16.5" customHeight="1" x14ac:dyDescent="0.25">
      <c r="A2" s="121" t="s">
        <v>216</v>
      </c>
      <c r="D2" s="105"/>
      <c r="E2" s="2">
        <f>0.1*SUM(D122:D125)</f>
        <v>0</v>
      </c>
    </row>
    <row r="3" spans="1:5" ht="16.5" customHeight="1" x14ac:dyDescent="0.25">
      <c r="A3" s="106" t="s">
        <v>201</v>
      </c>
      <c r="B3" s="7"/>
      <c r="C3" s="7"/>
      <c r="D3" s="118">
        <v>0</v>
      </c>
    </row>
    <row r="4" spans="1:5" ht="16.5" customHeight="1" x14ac:dyDescent="0.25">
      <c r="A4" s="106" t="s">
        <v>202</v>
      </c>
      <c r="B4" s="7"/>
      <c r="C4" s="7"/>
      <c r="D4" s="118">
        <v>0</v>
      </c>
    </row>
    <row r="5" spans="1:5" ht="16.5" customHeight="1" x14ac:dyDescent="0.25">
      <c r="A5" s="106" t="s">
        <v>203</v>
      </c>
      <c r="B5" s="7"/>
      <c r="C5" s="7"/>
      <c r="D5" s="118">
        <v>0</v>
      </c>
    </row>
    <row r="6" spans="1:5" ht="16.5" customHeight="1" x14ac:dyDescent="0.25">
      <c r="A6" s="106" t="s">
        <v>219</v>
      </c>
      <c r="B6" s="7"/>
      <c r="C6" s="7"/>
      <c r="D6" s="118">
        <v>0</v>
      </c>
    </row>
    <row r="7" spans="1:5" ht="16.5" customHeight="1" x14ac:dyDescent="0.25">
      <c r="A7" s="106" t="s">
        <v>204</v>
      </c>
      <c r="B7" s="7"/>
      <c r="C7" s="7"/>
      <c r="D7" s="118">
        <v>0</v>
      </c>
    </row>
    <row r="8" spans="1:5" ht="16.5" customHeight="1" thickBot="1" x14ac:dyDescent="0.3">
      <c r="A8" s="108"/>
      <c r="B8" s="109"/>
      <c r="C8" s="110" t="s">
        <v>10</v>
      </c>
      <c r="D8" s="120">
        <f>IF(SUM(D3:D7)&gt;(E2),"více než stanovené maximum",SUM(D3:D7))</f>
        <v>0</v>
      </c>
    </row>
    <row r="9" spans="1:5" ht="16.5" customHeight="1" thickBot="1" x14ac:dyDescent="0.3">
      <c r="A9" s="85" t="s">
        <v>208</v>
      </c>
      <c r="B9" s="86"/>
      <c r="C9" s="86"/>
      <c r="D9" s="100"/>
    </row>
    <row r="10" spans="1:5" ht="16.5" customHeight="1" x14ac:dyDescent="0.25">
      <c r="A10" s="121" t="s">
        <v>215</v>
      </c>
      <c r="D10" s="105"/>
      <c r="E10" s="2">
        <f>0.4*SUM(D122:D125)</f>
        <v>0</v>
      </c>
    </row>
    <row r="11" spans="1:5" ht="16.5" customHeight="1" x14ac:dyDescent="0.25">
      <c r="A11" s="106" t="s">
        <v>206</v>
      </c>
      <c r="B11" s="7"/>
      <c r="C11" s="7"/>
      <c r="D11" s="107"/>
    </row>
    <row r="12" spans="1:5" ht="16.5" customHeight="1" x14ac:dyDescent="0.25">
      <c r="A12" s="122" t="s">
        <v>139</v>
      </c>
      <c r="B12" s="7"/>
      <c r="C12" s="7"/>
      <c r="D12" s="118">
        <v>0</v>
      </c>
    </row>
    <row r="13" spans="1:5" ht="16.5" customHeight="1" x14ac:dyDescent="0.25">
      <c r="A13" s="122" t="s">
        <v>140</v>
      </c>
      <c r="B13" s="7"/>
      <c r="C13" s="7"/>
      <c r="D13" s="118">
        <v>0</v>
      </c>
    </row>
    <row r="14" spans="1:5" ht="16.5" customHeight="1" x14ac:dyDescent="0.25">
      <c r="A14" s="122" t="s">
        <v>141</v>
      </c>
      <c r="B14" s="7"/>
      <c r="C14" s="7"/>
      <c r="D14" s="118">
        <v>0</v>
      </c>
    </row>
    <row r="15" spans="1:5" ht="16.5" customHeight="1" x14ac:dyDescent="0.25">
      <c r="A15" s="123" t="s">
        <v>197</v>
      </c>
      <c r="B15" s="7"/>
      <c r="C15" s="7"/>
      <c r="D15" s="129"/>
    </row>
    <row r="16" spans="1:5" ht="16.5" customHeight="1" x14ac:dyDescent="0.25">
      <c r="A16" s="123" t="s">
        <v>198</v>
      </c>
      <c r="B16" s="7"/>
      <c r="C16" s="7"/>
      <c r="D16" s="129"/>
    </row>
    <row r="17" spans="1:4" ht="16.5" customHeight="1" x14ac:dyDescent="0.25">
      <c r="A17" s="123" t="s">
        <v>199</v>
      </c>
      <c r="B17" s="7"/>
      <c r="C17" s="7"/>
      <c r="D17" s="129"/>
    </row>
    <row r="18" spans="1:4" ht="16.5" customHeight="1" x14ac:dyDescent="0.25">
      <c r="A18" s="122" t="s">
        <v>144</v>
      </c>
      <c r="B18" s="7"/>
      <c r="C18" s="7"/>
      <c r="D18" s="129"/>
    </row>
    <row r="19" spans="1:4" ht="16.5" customHeight="1" x14ac:dyDescent="0.25">
      <c r="A19" s="125" t="s">
        <v>145</v>
      </c>
      <c r="B19" s="39"/>
      <c r="C19" s="39"/>
      <c r="D19" s="130"/>
    </row>
    <row r="20" spans="1:4" ht="16.5" customHeight="1" x14ac:dyDescent="0.25">
      <c r="A20" s="127" t="s">
        <v>0</v>
      </c>
      <c r="B20" s="7"/>
      <c r="C20" s="7"/>
      <c r="D20" s="118">
        <v>0</v>
      </c>
    </row>
    <row r="21" spans="1:4" ht="16.5" customHeight="1" x14ac:dyDescent="0.25">
      <c r="A21" s="127" t="s">
        <v>4</v>
      </c>
      <c r="B21" s="7"/>
      <c r="C21" s="7"/>
      <c r="D21" s="118">
        <v>0</v>
      </c>
    </row>
    <row r="22" spans="1:4" ht="16.5" customHeight="1" x14ac:dyDescent="0.25">
      <c r="A22" s="127" t="s">
        <v>1</v>
      </c>
      <c r="B22" s="7"/>
      <c r="C22" s="7"/>
      <c r="D22" s="118">
        <v>0</v>
      </c>
    </row>
    <row r="23" spans="1:4" ht="16.5" customHeight="1" x14ac:dyDescent="0.25">
      <c r="A23" s="127" t="s">
        <v>2</v>
      </c>
      <c r="B23" s="7"/>
      <c r="C23" s="7"/>
      <c r="D23" s="129"/>
    </row>
    <row r="24" spans="1:4" ht="16.5" customHeight="1" x14ac:dyDescent="0.25">
      <c r="A24" s="106"/>
      <c r="B24" s="6" t="s">
        <v>22</v>
      </c>
      <c r="C24" s="128"/>
      <c r="D24" s="118">
        <v>0</v>
      </c>
    </row>
    <row r="25" spans="1:4" ht="16.5" customHeight="1" x14ac:dyDescent="0.25">
      <c r="A25" s="106"/>
      <c r="B25" s="6" t="s">
        <v>57</v>
      </c>
      <c r="C25" s="7"/>
      <c r="D25" s="118">
        <v>0</v>
      </c>
    </row>
    <row r="26" spans="1:4" ht="16.5" customHeight="1" x14ac:dyDescent="0.25">
      <c r="A26" s="106"/>
      <c r="B26" s="6" t="s">
        <v>119</v>
      </c>
      <c r="C26" s="7"/>
      <c r="D26" s="118">
        <v>0</v>
      </c>
    </row>
    <row r="27" spans="1:4" ht="16.5" customHeight="1" x14ac:dyDescent="0.25">
      <c r="A27" s="106"/>
      <c r="B27" s="6" t="s">
        <v>133</v>
      </c>
      <c r="C27" s="128"/>
      <c r="D27" s="118">
        <v>0</v>
      </c>
    </row>
    <row r="28" spans="1:4" ht="16.5" customHeight="1" x14ac:dyDescent="0.25">
      <c r="A28" s="106"/>
      <c r="B28" s="6" t="s">
        <v>3</v>
      </c>
      <c r="C28" s="7"/>
      <c r="D28" s="118">
        <v>0</v>
      </c>
    </row>
    <row r="29" spans="1:4" ht="16.5" customHeight="1" x14ac:dyDescent="0.25">
      <c r="A29" s="106"/>
      <c r="B29" s="6" t="s">
        <v>137</v>
      </c>
      <c r="C29" s="7"/>
      <c r="D29" s="118">
        <v>0</v>
      </c>
    </row>
    <row r="30" spans="1:4" ht="16.5" customHeight="1" x14ac:dyDescent="0.25">
      <c r="A30" s="106"/>
      <c r="B30" s="6" t="s">
        <v>136</v>
      </c>
      <c r="C30" s="7"/>
      <c r="D30" s="118">
        <v>0</v>
      </c>
    </row>
    <row r="31" spans="1:4" ht="16.5" customHeight="1" x14ac:dyDescent="0.25">
      <c r="A31" s="106"/>
      <c r="B31" s="6" t="s">
        <v>138</v>
      </c>
      <c r="C31" s="7"/>
      <c r="D31" s="118">
        <v>0</v>
      </c>
    </row>
    <row r="32" spans="1:4" ht="16.5" customHeight="1" x14ac:dyDescent="0.25">
      <c r="A32" s="123"/>
      <c r="B32" s="7"/>
      <c r="C32" s="7"/>
      <c r="D32" s="131"/>
    </row>
    <row r="33" spans="1:4" ht="16.5" customHeight="1" x14ac:dyDescent="0.25">
      <c r="A33" s="127" t="s">
        <v>159</v>
      </c>
      <c r="B33" s="7"/>
      <c r="C33" s="7"/>
      <c r="D33" s="118">
        <v>0</v>
      </c>
    </row>
    <row r="34" spans="1:4" ht="16.5" customHeight="1" x14ac:dyDescent="0.25">
      <c r="A34" s="127" t="s">
        <v>158</v>
      </c>
      <c r="B34" s="7"/>
      <c r="C34" s="7"/>
      <c r="D34" s="118">
        <v>0</v>
      </c>
    </row>
    <row r="35" spans="1:4" ht="16.5" customHeight="1" x14ac:dyDescent="0.25">
      <c r="A35" s="134" t="s">
        <v>147</v>
      </c>
      <c r="B35" s="44"/>
      <c r="C35" s="44"/>
      <c r="D35" s="118">
        <v>0</v>
      </c>
    </row>
    <row r="36" spans="1:4" ht="16.5" customHeight="1" x14ac:dyDescent="0.25">
      <c r="A36" s="134" t="s">
        <v>148</v>
      </c>
      <c r="B36" s="44"/>
      <c r="C36" s="44"/>
      <c r="D36" s="118">
        <v>0</v>
      </c>
    </row>
    <row r="37" spans="1:4" ht="16.5" customHeight="1" x14ac:dyDescent="0.25">
      <c r="A37" s="134" t="s">
        <v>150</v>
      </c>
      <c r="B37" s="44"/>
      <c r="C37" s="44"/>
      <c r="D37" s="118">
        <v>0</v>
      </c>
    </row>
    <row r="38" spans="1:4" ht="16.5" customHeight="1" x14ac:dyDescent="0.25">
      <c r="A38" s="134" t="s">
        <v>149</v>
      </c>
      <c r="B38" s="44"/>
      <c r="C38" s="44"/>
      <c r="D38" s="118">
        <v>0</v>
      </c>
    </row>
    <row r="39" spans="1:4" ht="16.5" customHeight="1" x14ac:dyDescent="0.25">
      <c r="A39" s="134" t="s">
        <v>151</v>
      </c>
      <c r="B39" s="44"/>
      <c r="C39" s="135"/>
      <c r="D39" s="118">
        <v>0</v>
      </c>
    </row>
    <row r="40" spans="1:4" ht="16.5" customHeight="1" x14ac:dyDescent="0.25">
      <c r="A40" s="134" t="s">
        <v>153</v>
      </c>
      <c r="B40" s="44"/>
      <c r="C40" s="44"/>
      <c r="D40" s="118">
        <v>0</v>
      </c>
    </row>
    <row r="41" spans="1:4" ht="16.5" customHeight="1" x14ac:dyDescent="0.25">
      <c r="A41" s="134" t="s">
        <v>155</v>
      </c>
      <c r="B41" s="44"/>
      <c r="C41" s="44"/>
      <c r="D41" s="118">
        <v>0</v>
      </c>
    </row>
    <row r="42" spans="1:4" ht="16.5" customHeight="1" x14ac:dyDescent="0.25">
      <c r="A42" s="134" t="s">
        <v>66</v>
      </c>
      <c r="B42" s="44"/>
      <c r="C42" s="44"/>
      <c r="D42" s="118">
        <v>0</v>
      </c>
    </row>
    <row r="43" spans="1:4" ht="16.5" customHeight="1" x14ac:dyDescent="0.25">
      <c r="A43" s="134" t="s">
        <v>152</v>
      </c>
      <c r="B43" s="44"/>
      <c r="C43" s="44"/>
      <c r="D43" s="118">
        <v>0</v>
      </c>
    </row>
    <row r="44" spans="1:4" ht="16.5" customHeight="1" x14ac:dyDescent="0.25">
      <c r="A44" s="134" t="s">
        <v>154</v>
      </c>
      <c r="B44" s="44"/>
      <c r="C44" s="44"/>
      <c r="D44" s="118">
        <v>0</v>
      </c>
    </row>
    <row r="45" spans="1:4" ht="16.5" customHeight="1" x14ac:dyDescent="0.25">
      <c r="A45" s="132" t="s">
        <v>146</v>
      </c>
      <c r="B45" s="7"/>
      <c r="C45" s="7"/>
      <c r="D45" s="129"/>
    </row>
    <row r="46" spans="1:4" ht="16.5" customHeight="1" x14ac:dyDescent="0.25">
      <c r="A46" s="123" t="s">
        <v>62</v>
      </c>
      <c r="B46" s="7"/>
      <c r="C46" s="7"/>
      <c r="D46" s="118">
        <v>0</v>
      </c>
    </row>
    <row r="47" spans="1:4" ht="16.5" customHeight="1" x14ac:dyDescent="0.25">
      <c r="A47" s="123" t="s">
        <v>157</v>
      </c>
      <c r="B47" s="7"/>
      <c r="C47" s="7"/>
      <c r="D47" s="118">
        <v>0</v>
      </c>
    </row>
    <row r="48" spans="1:4" ht="16.5" customHeight="1" x14ac:dyDescent="0.25">
      <c r="A48" s="123" t="s">
        <v>68</v>
      </c>
      <c r="B48" s="7"/>
      <c r="C48" s="7"/>
      <c r="D48" s="118">
        <v>0</v>
      </c>
    </row>
    <row r="49" spans="1:5" ht="16.5" customHeight="1" x14ac:dyDescent="0.25">
      <c r="A49" s="106"/>
      <c r="B49" s="7" t="s">
        <v>135</v>
      </c>
      <c r="C49" s="7"/>
      <c r="D49" s="118">
        <v>0</v>
      </c>
    </row>
    <row r="50" spans="1:5" ht="16.5" customHeight="1" x14ac:dyDescent="0.25">
      <c r="A50" s="106"/>
      <c r="B50" s="7" t="s">
        <v>134</v>
      </c>
      <c r="C50" s="7"/>
      <c r="D50" s="118">
        <v>0</v>
      </c>
    </row>
    <row r="51" spans="1:5" ht="16.5" customHeight="1" x14ac:dyDescent="0.25">
      <c r="A51" s="123"/>
      <c r="B51" s="7"/>
      <c r="C51" s="7"/>
      <c r="D51" s="131"/>
    </row>
    <row r="52" spans="1:5" ht="16.5" customHeight="1" x14ac:dyDescent="0.25">
      <c r="A52" s="106" t="s">
        <v>173</v>
      </c>
      <c r="B52" s="7"/>
      <c r="C52" s="7"/>
      <c r="D52" s="118">
        <v>0</v>
      </c>
    </row>
    <row r="53" spans="1:5" ht="16.5" customHeight="1" x14ac:dyDescent="0.25">
      <c r="A53" s="106" t="s">
        <v>171</v>
      </c>
      <c r="B53" s="7"/>
      <c r="C53" s="7"/>
      <c r="D53" s="118">
        <v>0</v>
      </c>
    </row>
    <row r="54" spans="1:5" ht="16.5" customHeight="1" x14ac:dyDescent="0.25">
      <c r="A54" s="106" t="s">
        <v>207</v>
      </c>
      <c r="B54" s="7"/>
      <c r="C54" s="7"/>
      <c r="D54" s="118">
        <v>0</v>
      </c>
    </row>
    <row r="55" spans="1:5" ht="16.5" customHeight="1" x14ac:dyDescent="0.25">
      <c r="A55" s="112" t="s">
        <v>165</v>
      </c>
      <c r="B55" s="11"/>
      <c r="C55" s="11"/>
      <c r="D55" s="119">
        <v>0</v>
      </c>
    </row>
    <row r="56" spans="1:5" ht="16.5" customHeight="1" thickBot="1" x14ac:dyDescent="0.3">
      <c r="A56" s="108"/>
      <c r="B56" s="109"/>
      <c r="C56" s="110" t="s">
        <v>10</v>
      </c>
      <c r="D56" s="133">
        <f>IF(SUM(D12:D55)&gt;(E10),"více než stanovené maximum",SUM(D12:D55))</f>
        <v>0</v>
      </c>
    </row>
    <row r="57" spans="1:5" ht="16.5" customHeight="1" thickBot="1" x14ac:dyDescent="0.3">
      <c r="A57" s="85" t="s">
        <v>205</v>
      </c>
      <c r="B57" s="86"/>
      <c r="C57" s="86"/>
      <c r="D57" s="100"/>
    </row>
    <row r="58" spans="1:5" ht="16.5" customHeight="1" x14ac:dyDescent="0.25">
      <c r="A58" s="121" t="s">
        <v>217</v>
      </c>
      <c r="D58" s="105"/>
      <c r="E58" s="2">
        <f>0.1*SUM(D122:D125)</f>
        <v>0</v>
      </c>
    </row>
    <row r="59" spans="1:5" ht="16.5" customHeight="1" x14ac:dyDescent="0.25">
      <c r="A59" s="106" t="s">
        <v>193</v>
      </c>
      <c r="B59" s="7"/>
      <c r="C59" s="7"/>
      <c r="D59" s="118">
        <v>0</v>
      </c>
    </row>
    <row r="60" spans="1:5" ht="16.5" customHeight="1" x14ac:dyDescent="0.25">
      <c r="A60" s="106" t="s">
        <v>209</v>
      </c>
      <c r="B60" s="7"/>
      <c r="C60" s="7"/>
      <c r="D60" s="118">
        <v>0</v>
      </c>
    </row>
    <row r="61" spans="1:5" ht="16.5" customHeight="1" x14ac:dyDescent="0.25">
      <c r="A61" s="106" t="s">
        <v>181</v>
      </c>
      <c r="B61" s="7"/>
      <c r="C61" s="7"/>
      <c r="D61" s="118">
        <v>0</v>
      </c>
    </row>
    <row r="62" spans="1:5" ht="16.5" customHeight="1" thickBot="1" x14ac:dyDescent="0.3">
      <c r="A62" s="108"/>
      <c r="B62" s="109"/>
      <c r="C62" s="110" t="s">
        <v>10</v>
      </c>
      <c r="D62" s="111">
        <f>IF(SUM(D59:D61)&gt;(E58),"více než stanovené maximum",SUM(D59:D61))</f>
        <v>0</v>
      </c>
    </row>
    <row r="63" spans="1:5" ht="16.5" customHeight="1" thickBot="1" x14ac:dyDescent="0.3">
      <c r="A63" s="85" t="s">
        <v>214</v>
      </c>
      <c r="B63" s="86"/>
      <c r="C63" s="86"/>
      <c r="D63" s="100"/>
    </row>
    <row r="64" spans="1:5" ht="16.5" customHeight="1" x14ac:dyDescent="0.25">
      <c r="A64" s="121" t="s">
        <v>218</v>
      </c>
      <c r="D64" s="105"/>
      <c r="E64" s="2">
        <f>0.4*SUM(D122:D125)</f>
        <v>0</v>
      </c>
    </row>
    <row r="65" spans="1:4" ht="16.5" customHeight="1" x14ac:dyDescent="0.25">
      <c r="A65" s="106" t="s">
        <v>166</v>
      </c>
      <c r="B65" s="7"/>
      <c r="C65" s="7"/>
      <c r="D65" s="107"/>
    </row>
    <row r="66" spans="1:4" ht="16.5" customHeight="1" x14ac:dyDescent="0.25">
      <c r="A66" s="122" t="s">
        <v>139</v>
      </c>
      <c r="B66" s="7"/>
      <c r="C66" s="7"/>
      <c r="D66" s="118">
        <v>0</v>
      </c>
    </row>
    <row r="67" spans="1:4" ht="16.5" customHeight="1" x14ac:dyDescent="0.25">
      <c r="A67" s="122" t="s">
        <v>140</v>
      </c>
      <c r="B67" s="7"/>
      <c r="C67" s="7"/>
      <c r="D67" s="118">
        <v>0</v>
      </c>
    </row>
    <row r="68" spans="1:4" ht="16.5" customHeight="1" x14ac:dyDescent="0.25">
      <c r="A68" s="122" t="s">
        <v>141</v>
      </c>
      <c r="B68" s="7"/>
      <c r="C68" s="7"/>
      <c r="D68" s="118">
        <v>0</v>
      </c>
    </row>
    <row r="69" spans="1:4" ht="16.5" customHeight="1" x14ac:dyDescent="0.25">
      <c r="A69" s="123" t="s">
        <v>197</v>
      </c>
      <c r="B69" s="7"/>
      <c r="C69" s="7"/>
      <c r="D69" s="124"/>
    </row>
    <row r="70" spans="1:4" ht="16.5" customHeight="1" x14ac:dyDescent="0.25">
      <c r="A70" s="123" t="s">
        <v>198</v>
      </c>
      <c r="B70" s="7"/>
      <c r="C70" s="7"/>
      <c r="D70" s="124"/>
    </row>
    <row r="71" spans="1:4" ht="16.5" customHeight="1" x14ac:dyDescent="0.25">
      <c r="A71" s="123" t="s">
        <v>199</v>
      </c>
      <c r="B71" s="7"/>
      <c r="C71" s="7"/>
      <c r="D71" s="124"/>
    </row>
    <row r="72" spans="1:4" ht="16.5" customHeight="1" x14ac:dyDescent="0.25">
      <c r="A72" s="122" t="s">
        <v>144</v>
      </c>
      <c r="B72" s="7"/>
      <c r="C72" s="7"/>
      <c r="D72" s="124"/>
    </row>
    <row r="73" spans="1:4" ht="16.5" customHeight="1" x14ac:dyDescent="0.25">
      <c r="A73" s="125" t="s">
        <v>145</v>
      </c>
      <c r="B73" s="39"/>
      <c r="C73" s="39"/>
      <c r="D73" s="126"/>
    </row>
    <row r="74" spans="1:4" ht="16.5" customHeight="1" x14ac:dyDescent="0.25">
      <c r="A74" s="127" t="s">
        <v>0</v>
      </c>
      <c r="B74" s="7"/>
      <c r="C74" s="7"/>
      <c r="D74" s="118">
        <v>0</v>
      </c>
    </row>
    <row r="75" spans="1:4" ht="16.5" customHeight="1" x14ac:dyDescent="0.25">
      <c r="A75" s="127" t="s">
        <v>4</v>
      </c>
      <c r="B75" s="7"/>
      <c r="C75" s="7"/>
      <c r="D75" s="118">
        <v>0</v>
      </c>
    </row>
    <row r="76" spans="1:4" ht="16.5" customHeight="1" x14ac:dyDescent="0.25">
      <c r="A76" s="127" t="s">
        <v>1</v>
      </c>
      <c r="B76" s="7"/>
      <c r="C76" s="7"/>
      <c r="D76" s="118">
        <v>0</v>
      </c>
    </row>
    <row r="77" spans="1:4" ht="16.5" customHeight="1" x14ac:dyDescent="0.25">
      <c r="A77" s="127" t="s">
        <v>2</v>
      </c>
      <c r="B77" s="7"/>
      <c r="C77" s="7"/>
      <c r="D77" s="124"/>
    </row>
    <row r="78" spans="1:4" ht="16.5" customHeight="1" x14ac:dyDescent="0.25">
      <c r="A78" s="106"/>
      <c r="B78" s="6" t="s">
        <v>22</v>
      </c>
      <c r="C78" s="128"/>
      <c r="D78" s="118">
        <v>0</v>
      </c>
    </row>
    <row r="79" spans="1:4" ht="16.5" customHeight="1" x14ac:dyDescent="0.25">
      <c r="A79" s="127"/>
      <c r="B79" s="6" t="s">
        <v>57</v>
      </c>
      <c r="C79" s="7"/>
      <c r="D79" s="118">
        <v>0</v>
      </c>
    </row>
    <row r="80" spans="1:4" ht="16.5" customHeight="1" x14ac:dyDescent="0.25">
      <c r="A80" s="106"/>
      <c r="B80" s="6" t="s">
        <v>119</v>
      </c>
      <c r="C80" s="7"/>
      <c r="D80" s="118">
        <v>0</v>
      </c>
    </row>
    <row r="81" spans="1:4" ht="16.5" customHeight="1" x14ac:dyDescent="0.25">
      <c r="A81" s="106"/>
      <c r="B81" s="6" t="s">
        <v>133</v>
      </c>
      <c r="C81" s="128"/>
      <c r="D81" s="118">
        <v>0</v>
      </c>
    </row>
    <row r="82" spans="1:4" ht="16.5" customHeight="1" x14ac:dyDescent="0.25">
      <c r="A82" s="106"/>
      <c r="B82" s="6" t="s">
        <v>3</v>
      </c>
      <c r="C82" s="7"/>
      <c r="D82" s="118">
        <v>0</v>
      </c>
    </row>
    <row r="83" spans="1:4" ht="16.5" customHeight="1" x14ac:dyDescent="0.25">
      <c r="A83" s="106"/>
      <c r="B83" s="6" t="s">
        <v>137</v>
      </c>
      <c r="C83" s="7"/>
      <c r="D83" s="118">
        <v>0</v>
      </c>
    </row>
    <row r="84" spans="1:4" ht="16.5" customHeight="1" x14ac:dyDescent="0.25">
      <c r="A84" s="106"/>
      <c r="B84" s="6" t="s">
        <v>136</v>
      </c>
      <c r="C84" s="7"/>
      <c r="D84" s="118">
        <v>0</v>
      </c>
    </row>
    <row r="85" spans="1:4" ht="16.5" customHeight="1" x14ac:dyDescent="0.25">
      <c r="A85" s="106"/>
      <c r="B85" s="6" t="s">
        <v>138</v>
      </c>
      <c r="C85" s="7"/>
      <c r="D85" s="118">
        <v>0</v>
      </c>
    </row>
    <row r="86" spans="1:4" ht="16.5" customHeight="1" x14ac:dyDescent="0.25">
      <c r="A86" s="127" t="s">
        <v>159</v>
      </c>
      <c r="B86" s="7"/>
      <c r="C86" s="7"/>
      <c r="D86" s="118">
        <v>0</v>
      </c>
    </row>
    <row r="87" spans="1:4" ht="16.5" customHeight="1" x14ac:dyDescent="0.25">
      <c r="A87" s="127" t="s">
        <v>158</v>
      </c>
      <c r="B87" s="7"/>
      <c r="C87" s="7"/>
      <c r="D87" s="118">
        <v>0</v>
      </c>
    </row>
    <row r="88" spans="1:4" ht="16.5" customHeight="1" x14ac:dyDescent="0.25">
      <c r="A88" s="134" t="s">
        <v>147</v>
      </c>
      <c r="B88" s="44"/>
      <c r="C88" s="44"/>
      <c r="D88" s="118">
        <v>0</v>
      </c>
    </row>
    <row r="89" spans="1:4" ht="16.5" customHeight="1" x14ac:dyDescent="0.25">
      <c r="A89" s="134" t="s">
        <v>148</v>
      </c>
      <c r="B89" s="44"/>
      <c r="C89" s="44"/>
      <c r="D89" s="118">
        <v>0</v>
      </c>
    </row>
    <row r="90" spans="1:4" ht="16.5" customHeight="1" x14ac:dyDescent="0.25">
      <c r="A90" s="134" t="s">
        <v>150</v>
      </c>
      <c r="B90" s="44"/>
      <c r="C90" s="44"/>
      <c r="D90" s="118">
        <v>0</v>
      </c>
    </row>
    <row r="91" spans="1:4" ht="16.5" customHeight="1" x14ac:dyDescent="0.25">
      <c r="A91" s="134" t="s">
        <v>149</v>
      </c>
      <c r="B91" s="44"/>
      <c r="C91" s="44"/>
      <c r="D91" s="118">
        <v>0</v>
      </c>
    </row>
    <row r="92" spans="1:4" ht="16.5" customHeight="1" x14ac:dyDescent="0.25">
      <c r="A92" s="134" t="s">
        <v>151</v>
      </c>
      <c r="B92" s="44"/>
      <c r="C92" s="135"/>
      <c r="D92" s="118">
        <v>0</v>
      </c>
    </row>
    <row r="93" spans="1:4" ht="16.5" customHeight="1" x14ac:dyDescent="0.25">
      <c r="A93" s="134" t="s">
        <v>153</v>
      </c>
      <c r="B93" s="44"/>
      <c r="C93" s="44"/>
      <c r="D93" s="118">
        <v>0</v>
      </c>
    </row>
    <row r="94" spans="1:4" ht="16.5" customHeight="1" x14ac:dyDescent="0.25">
      <c r="A94" s="134" t="s">
        <v>155</v>
      </c>
      <c r="B94" s="44"/>
      <c r="C94" s="44"/>
      <c r="D94" s="118">
        <v>0</v>
      </c>
    </row>
    <row r="95" spans="1:4" ht="16.5" customHeight="1" x14ac:dyDescent="0.25">
      <c r="A95" s="134" t="s">
        <v>66</v>
      </c>
      <c r="B95" s="44"/>
      <c r="C95" s="44"/>
      <c r="D95" s="118">
        <v>0</v>
      </c>
    </row>
    <row r="96" spans="1:4" ht="16.5" customHeight="1" x14ac:dyDescent="0.25">
      <c r="A96" s="134" t="s">
        <v>152</v>
      </c>
      <c r="B96" s="44"/>
      <c r="C96" s="44"/>
      <c r="D96" s="118">
        <v>0</v>
      </c>
    </row>
    <row r="97" spans="1:4" ht="16.5" customHeight="1" x14ac:dyDescent="0.25">
      <c r="A97" s="134" t="s">
        <v>154</v>
      </c>
      <c r="B97" s="44"/>
      <c r="C97" s="44"/>
      <c r="D97" s="118">
        <v>0</v>
      </c>
    </row>
    <row r="98" spans="1:4" ht="16.5" customHeight="1" x14ac:dyDescent="0.25">
      <c r="A98" s="132" t="s">
        <v>146</v>
      </c>
      <c r="B98" s="7"/>
      <c r="C98" s="7"/>
      <c r="D98" s="129"/>
    </row>
    <row r="99" spans="1:4" ht="16.5" customHeight="1" x14ac:dyDescent="0.25">
      <c r="A99" s="123" t="s">
        <v>62</v>
      </c>
      <c r="B99" s="7"/>
      <c r="C99" s="7"/>
      <c r="D99" s="118">
        <v>0</v>
      </c>
    </row>
    <row r="100" spans="1:4" ht="16.5" customHeight="1" x14ac:dyDescent="0.25">
      <c r="A100" s="123" t="s">
        <v>157</v>
      </c>
      <c r="B100" s="7"/>
      <c r="C100" s="7"/>
      <c r="D100" s="118">
        <v>0</v>
      </c>
    </row>
    <row r="101" spans="1:4" ht="16.5" customHeight="1" x14ac:dyDescent="0.25">
      <c r="A101" s="123" t="s">
        <v>68</v>
      </c>
      <c r="B101" s="7"/>
      <c r="C101" s="7"/>
      <c r="D101" s="118">
        <v>0</v>
      </c>
    </row>
    <row r="102" spans="1:4" ht="16.5" customHeight="1" x14ac:dyDescent="0.25">
      <c r="A102" s="106"/>
      <c r="B102" s="7" t="s">
        <v>135</v>
      </c>
      <c r="C102" s="7"/>
      <c r="D102" s="118">
        <v>0</v>
      </c>
    </row>
    <row r="103" spans="1:4" ht="16.5" customHeight="1" x14ac:dyDescent="0.25">
      <c r="A103" s="106"/>
      <c r="B103" s="7" t="s">
        <v>134</v>
      </c>
      <c r="C103" s="7"/>
      <c r="D103" s="118">
        <v>0</v>
      </c>
    </row>
    <row r="104" spans="1:4" ht="16.5" customHeight="1" x14ac:dyDescent="0.25">
      <c r="A104" s="106"/>
      <c r="B104" s="6"/>
      <c r="C104" s="7"/>
      <c r="D104" s="118"/>
    </row>
    <row r="105" spans="1:4" ht="16.5" customHeight="1" x14ac:dyDescent="0.25">
      <c r="A105" s="106" t="s">
        <v>169</v>
      </c>
      <c r="B105" s="7"/>
      <c r="C105" s="7"/>
      <c r="D105" s="118">
        <v>0</v>
      </c>
    </row>
    <row r="106" spans="1:4" ht="16.5" customHeight="1" x14ac:dyDescent="0.25">
      <c r="A106" s="106" t="s">
        <v>171</v>
      </c>
      <c r="B106" s="7"/>
      <c r="C106" s="7"/>
      <c r="D106" s="118">
        <v>0</v>
      </c>
    </row>
    <row r="107" spans="1:4" ht="16.5" customHeight="1" x14ac:dyDescent="0.25">
      <c r="A107" s="106" t="s">
        <v>168</v>
      </c>
      <c r="B107" s="7"/>
      <c r="C107" s="7"/>
      <c r="D107" s="118">
        <v>0</v>
      </c>
    </row>
    <row r="108" spans="1:4" ht="16.5" customHeight="1" x14ac:dyDescent="0.25">
      <c r="A108" s="106" t="s">
        <v>167</v>
      </c>
      <c r="B108" s="7"/>
      <c r="C108" s="7"/>
      <c r="D108" s="118">
        <v>0</v>
      </c>
    </row>
    <row r="109" spans="1:4" ht="16.5" customHeight="1" x14ac:dyDescent="0.25">
      <c r="A109" s="106" t="s">
        <v>160</v>
      </c>
      <c r="B109" s="7"/>
      <c r="C109" s="7"/>
      <c r="D109" s="118">
        <v>0</v>
      </c>
    </row>
    <row r="110" spans="1:4" ht="16.5" customHeight="1" x14ac:dyDescent="0.25">
      <c r="A110" s="106" t="s">
        <v>170</v>
      </c>
      <c r="B110" s="7"/>
      <c r="C110" s="7"/>
      <c r="D110" s="118">
        <v>0</v>
      </c>
    </row>
    <row r="111" spans="1:4" ht="16.5" customHeight="1" x14ac:dyDescent="0.25">
      <c r="A111" s="106" t="s">
        <v>162</v>
      </c>
      <c r="B111" s="7"/>
      <c r="C111" s="7"/>
      <c r="D111" s="118">
        <v>0</v>
      </c>
    </row>
    <row r="112" spans="1:4" ht="16.5" customHeight="1" x14ac:dyDescent="0.25">
      <c r="A112" s="106" t="s">
        <v>164</v>
      </c>
      <c r="B112" s="7"/>
      <c r="C112" s="7"/>
      <c r="D112" s="118">
        <v>0</v>
      </c>
    </row>
    <row r="113" spans="1:4" ht="16.5" customHeight="1" x14ac:dyDescent="0.25">
      <c r="A113" s="112" t="s">
        <v>165</v>
      </c>
      <c r="B113" s="11"/>
      <c r="C113" s="11"/>
      <c r="D113" s="119">
        <v>0</v>
      </c>
    </row>
    <row r="114" spans="1:4" ht="16.5" customHeight="1" thickBot="1" x14ac:dyDescent="0.3">
      <c r="A114" s="108"/>
      <c r="B114" s="109"/>
      <c r="C114" s="110" t="s">
        <v>10</v>
      </c>
      <c r="D114" s="120">
        <f>IF(SUM(D66:D113)&gt;(E64),"více než stanovené maximum",SUM(D66:D113))</f>
        <v>0</v>
      </c>
    </row>
    <row r="115" spans="1:4" ht="16.5" customHeight="1" thickBot="1" x14ac:dyDescent="0.3">
      <c r="A115" s="85" t="s">
        <v>213</v>
      </c>
      <c r="B115" s="86"/>
      <c r="C115" s="86"/>
      <c r="D115" s="100"/>
    </row>
    <row r="116" spans="1:4" ht="16.5" customHeight="1" x14ac:dyDescent="0.25">
      <c r="A116" s="106" t="s">
        <v>185</v>
      </c>
      <c r="B116" s="7"/>
      <c r="C116" s="7"/>
      <c r="D116" s="107"/>
    </row>
    <row r="117" spans="1:4" ht="16.5" customHeight="1" thickBot="1" x14ac:dyDescent="0.3">
      <c r="A117" s="113" t="s">
        <v>186</v>
      </c>
      <c r="B117" s="9"/>
      <c r="C117" s="9"/>
      <c r="D117" s="114"/>
    </row>
    <row r="118" spans="1:4" ht="16.5" customHeight="1" thickBot="1" x14ac:dyDescent="0.3">
      <c r="A118" s="85" t="s">
        <v>196</v>
      </c>
      <c r="B118" s="86"/>
      <c r="C118" s="86"/>
      <c r="D118" s="100"/>
    </row>
    <row r="119" spans="1:4" ht="16.5" customHeight="1" x14ac:dyDescent="0.25">
      <c r="A119" s="113" t="s">
        <v>194</v>
      </c>
      <c r="B119" s="9"/>
      <c r="C119" s="9"/>
      <c r="D119" s="21">
        <v>0</v>
      </c>
    </row>
    <row r="120" spans="1:4" ht="16.5" customHeight="1" thickBot="1" x14ac:dyDescent="0.3">
      <c r="A120" s="108"/>
      <c r="B120" s="109"/>
      <c r="C120" s="110" t="s">
        <v>10</v>
      </c>
      <c r="D120" s="111">
        <f>SUM(D119)</f>
        <v>0</v>
      </c>
    </row>
    <row r="121" spans="1:4" ht="16.5" customHeight="1" thickBot="1" x14ac:dyDescent="0.3">
      <c r="A121" s="87" t="s">
        <v>192</v>
      </c>
      <c r="B121" s="88"/>
      <c r="C121" s="88"/>
      <c r="D121" s="101"/>
    </row>
    <row r="122" spans="1:4" ht="16.5" customHeight="1" x14ac:dyDescent="0.25">
      <c r="A122" s="15" t="s">
        <v>200</v>
      </c>
      <c r="B122" s="15"/>
      <c r="C122" s="7"/>
      <c r="D122" s="115">
        <f>SUM(D3:D7)</f>
        <v>0</v>
      </c>
    </row>
    <row r="123" spans="1:4" ht="16.5" customHeight="1" x14ac:dyDescent="0.25">
      <c r="A123" s="98" t="s">
        <v>210</v>
      </c>
      <c r="B123" s="99"/>
      <c r="C123" s="99"/>
      <c r="D123" s="115">
        <f>SUM(D12:D55)</f>
        <v>0</v>
      </c>
    </row>
    <row r="124" spans="1:4" ht="16.5" customHeight="1" x14ac:dyDescent="0.25">
      <c r="A124" s="98" t="s">
        <v>211</v>
      </c>
      <c r="B124" s="99"/>
      <c r="C124" s="99"/>
      <c r="D124" s="115">
        <f>SUM(D59:D61)</f>
        <v>0</v>
      </c>
    </row>
    <row r="125" spans="1:4" ht="16.5" customHeight="1" x14ac:dyDescent="0.25">
      <c r="A125" s="98" t="s">
        <v>212</v>
      </c>
      <c r="B125" s="99"/>
      <c r="C125" s="99"/>
      <c r="D125" s="115">
        <f>SUM(D66:D113)</f>
        <v>0</v>
      </c>
    </row>
    <row r="126" spans="1:4" ht="16.5" customHeight="1" x14ac:dyDescent="0.25">
      <c r="A126" s="98" t="s">
        <v>213</v>
      </c>
      <c r="B126" s="99"/>
      <c r="C126" s="99"/>
      <c r="D126" s="115" t="s">
        <v>195</v>
      </c>
    </row>
    <row r="127" spans="1:4" ht="16.5" customHeight="1" thickBot="1" x14ac:dyDescent="0.3">
      <c r="A127" s="116" t="s">
        <v>196</v>
      </c>
      <c r="B127" s="117"/>
      <c r="C127" s="117"/>
      <c r="D127" s="115">
        <f>D120</f>
        <v>0</v>
      </c>
    </row>
    <row r="128" spans="1:4" ht="16.5" customHeight="1" x14ac:dyDescent="0.25">
      <c r="A128" s="89" t="s">
        <v>12</v>
      </c>
      <c r="B128" s="90"/>
      <c r="C128" s="90"/>
      <c r="D128" s="102">
        <f>SUM(D122:D127)</f>
        <v>0</v>
      </c>
    </row>
    <row r="129" spans="1:4" ht="16.5" customHeight="1" x14ac:dyDescent="0.25">
      <c r="A129" s="91" t="s">
        <v>13</v>
      </c>
      <c r="B129" s="92"/>
      <c r="C129" s="92"/>
      <c r="D129" s="103">
        <f>D128*0.21</f>
        <v>0</v>
      </c>
    </row>
    <row r="130" spans="1:4" ht="16.5" customHeight="1" thickBot="1" x14ac:dyDescent="0.3">
      <c r="A130" s="93" t="s">
        <v>14</v>
      </c>
      <c r="B130" s="94"/>
      <c r="C130" s="94"/>
      <c r="D130" s="104">
        <f>D128+D129</f>
        <v>0</v>
      </c>
    </row>
  </sheetData>
  <sheetProtection algorithmName="SHA-512" hashValue="s4+P/23CzHqx0SACaeXZyqGxDuHv8bmKqHsi0EFem/jVPk4trCu9OrLAOWsolF3DRE1oCaZiTWxIsv1gV28b0g==" saltValue="zxx+FaNW2dJ4df7DMzUHQg==" spinCount="100000" sheet="1" selectLockedCells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2" customWidth="1"/>
    <col min="2" max="2" width="9.140625" style="2" customWidth="1"/>
    <col min="3" max="3" width="45.5703125" style="2" customWidth="1"/>
    <col min="4" max="4" width="21.28515625" style="2" bestFit="1" customWidth="1"/>
    <col min="5" max="5" width="19.85546875" style="30" customWidth="1"/>
    <col min="6" max="6" width="9.140625" style="2"/>
    <col min="7" max="7" width="17.5703125" style="2" customWidth="1"/>
    <col min="8" max="16384" width="9.140625" style="2"/>
  </cols>
  <sheetData>
    <row r="1" spans="1:5" ht="18" customHeight="1" thickBot="1" x14ac:dyDescent="0.3">
      <c r="A1" s="1" t="s">
        <v>7</v>
      </c>
      <c r="E1" s="1" t="s">
        <v>8</v>
      </c>
    </row>
    <row r="2" spans="1:5" ht="21.95" customHeight="1" thickBot="1" x14ac:dyDescent="0.3">
      <c r="A2" s="85" t="s">
        <v>178</v>
      </c>
      <c r="B2" s="86"/>
      <c r="C2" s="86"/>
      <c r="D2" s="86"/>
      <c r="E2" s="33"/>
    </row>
    <row r="3" spans="1:5" ht="10.5" customHeight="1" x14ac:dyDescent="0.25">
      <c r="A3" s="5"/>
    </row>
    <row r="4" spans="1:5" ht="17.25" customHeight="1" x14ac:dyDescent="0.25">
      <c r="A4" s="35" t="s">
        <v>33</v>
      </c>
      <c r="B4" s="32"/>
      <c r="C4" s="32"/>
    </row>
    <row r="5" spans="1:5" ht="10.5" customHeight="1" x14ac:dyDescent="0.25">
      <c r="A5" s="5"/>
    </row>
    <row r="6" spans="1:5" ht="18" customHeight="1" x14ac:dyDescent="0.25">
      <c r="A6" s="6" t="s">
        <v>129</v>
      </c>
      <c r="B6" s="7"/>
      <c r="C6" s="7"/>
      <c r="D6" s="7"/>
      <c r="E6" s="28">
        <v>0</v>
      </c>
    </row>
    <row r="7" spans="1:5" ht="18" customHeight="1" x14ac:dyDescent="0.25">
      <c r="A7" s="6" t="s">
        <v>30</v>
      </c>
      <c r="B7" s="7"/>
      <c r="C7" s="7"/>
      <c r="D7" s="7"/>
      <c r="E7" s="28">
        <v>0</v>
      </c>
    </row>
    <row r="8" spans="1:5" ht="18" customHeight="1" x14ac:dyDescent="0.25">
      <c r="A8" s="6" t="s">
        <v>31</v>
      </c>
      <c r="B8" s="7"/>
      <c r="C8" s="7"/>
      <c r="D8" s="7"/>
      <c r="E8" s="28">
        <v>0</v>
      </c>
    </row>
    <row r="9" spans="1:5" ht="18" customHeight="1" x14ac:dyDescent="0.25">
      <c r="A9" s="6" t="s">
        <v>32</v>
      </c>
      <c r="B9" s="7"/>
      <c r="C9" s="7"/>
      <c r="D9" s="7"/>
      <c r="E9" s="28">
        <v>0</v>
      </c>
    </row>
    <row r="10" spans="1:5" ht="18" customHeight="1" x14ac:dyDescent="0.25">
      <c r="A10" s="6" t="s">
        <v>47</v>
      </c>
      <c r="B10" s="7"/>
      <c r="C10" s="7"/>
      <c r="D10" s="7"/>
      <c r="E10" s="28">
        <v>0</v>
      </c>
    </row>
    <row r="11" spans="1:5" ht="18" customHeight="1" x14ac:dyDescent="0.25">
      <c r="A11" s="6" t="s">
        <v>187</v>
      </c>
      <c r="B11" s="7"/>
      <c r="C11" s="7"/>
      <c r="D11" s="7"/>
      <c r="E11" s="28">
        <v>0</v>
      </c>
    </row>
    <row r="12" spans="1:5" ht="18" customHeight="1" x14ac:dyDescent="0.25">
      <c r="A12" s="6" t="s">
        <v>116</v>
      </c>
      <c r="B12" s="7"/>
      <c r="C12" s="7"/>
      <c r="D12" s="7"/>
      <c r="E12" s="28">
        <v>0</v>
      </c>
    </row>
    <row r="13" spans="1:5" ht="18" customHeight="1" x14ac:dyDescent="0.25">
      <c r="A13" s="6" t="s">
        <v>130</v>
      </c>
      <c r="B13" s="7"/>
      <c r="C13" s="7"/>
      <c r="D13" s="7"/>
      <c r="E13" s="28">
        <v>0</v>
      </c>
    </row>
    <row r="14" spans="1:5" ht="18" customHeight="1" x14ac:dyDescent="0.25">
      <c r="A14" s="6" t="s">
        <v>131</v>
      </c>
      <c r="B14" s="7"/>
      <c r="C14" s="7"/>
      <c r="D14" s="7"/>
      <c r="E14" s="28">
        <v>0</v>
      </c>
    </row>
    <row r="15" spans="1:5" ht="18" customHeight="1" x14ac:dyDescent="0.25">
      <c r="A15" s="8" t="s">
        <v>132</v>
      </c>
      <c r="B15" s="9"/>
      <c r="C15" s="9"/>
      <c r="D15" s="9"/>
      <c r="E15" s="28">
        <v>0</v>
      </c>
    </row>
    <row r="16" spans="1:5" ht="18" customHeight="1" x14ac:dyDescent="0.25">
      <c r="D16" s="2" t="s">
        <v>10</v>
      </c>
      <c r="E16" s="22">
        <f>IF(SUM(E6:E9)&gt;(0.15*SUM(E185:E192)),"více než maximum",SUM(E6:E9))</f>
        <v>0</v>
      </c>
    </row>
    <row r="17" spans="1:5" ht="10.5" customHeight="1" thickBot="1" x14ac:dyDescent="0.3">
      <c r="A17" s="5"/>
    </row>
    <row r="18" spans="1:5" ht="21.95" customHeight="1" thickBot="1" x14ac:dyDescent="0.3">
      <c r="A18" s="85" t="s">
        <v>177</v>
      </c>
      <c r="B18" s="86"/>
      <c r="C18" s="86"/>
      <c r="D18" s="86"/>
      <c r="E18" s="33"/>
    </row>
    <row r="19" spans="1:5" ht="10.5" customHeight="1" x14ac:dyDescent="0.25">
      <c r="A19" s="5"/>
    </row>
    <row r="20" spans="1:5" ht="17.25" customHeight="1" x14ac:dyDescent="0.25">
      <c r="A20" s="36" t="s">
        <v>50</v>
      </c>
    </row>
    <row r="21" spans="1:5" ht="10.5" customHeight="1" x14ac:dyDescent="0.25">
      <c r="A21" s="5"/>
    </row>
    <row r="22" spans="1:5" ht="18" customHeight="1" x14ac:dyDescent="0.25">
      <c r="A22" s="6" t="s">
        <v>175</v>
      </c>
      <c r="B22" s="7"/>
      <c r="C22" s="7"/>
      <c r="D22" s="7"/>
      <c r="E22" s="34"/>
    </row>
    <row r="23" spans="1:5" ht="18" customHeight="1" x14ac:dyDescent="0.25">
      <c r="A23" s="81" t="s">
        <v>161</v>
      </c>
      <c r="B23" s="7"/>
      <c r="C23" s="7"/>
      <c r="D23" s="7"/>
      <c r="E23" s="28">
        <v>0</v>
      </c>
    </row>
    <row r="24" spans="1:5" ht="18" customHeight="1" x14ac:dyDescent="0.25">
      <c r="A24" s="81" t="s">
        <v>188</v>
      </c>
      <c r="B24" s="7"/>
      <c r="C24" s="7"/>
      <c r="D24" s="7"/>
      <c r="E24" s="28">
        <v>0</v>
      </c>
    </row>
    <row r="25" spans="1:5" ht="18" customHeight="1" x14ac:dyDescent="0.25">
      <c r="A25" s="81" t="s">
        <v>189</v>
      </c>
      <c r="B25" s="7"/>
      <c r="C25" s="7"/>
      <c r="D25" s="7"/>
      <c r="E25" s="28">
        <v>0</v>
      </c>
    </row>
    <row r="26" spans="1:5" ht="18" customHeight="1" x14ac:dyDescent="0.25">
      <c r="A26" s="81" t="s">
        <v>190</v>
      </c>
      <c r="B26" s="7"/>
      <c r="C26" s="7"/>
      <c r="D26" s="7"/>
      <c r="E26" s="28">
        <v>0</v>
      </c>
    </row>
    <row r="27" spans="1:5" ht="9" customHeight="1" x14ac:dyDescent="0.25">
      <c r="A27" s="80"/>
      <c r="B27" s="7"/>
      <c r="C27" s="7"/>
      <c r="D27" s="7"/>
      <c r="E27" s="95"/>
    </row>
    <row r="28" spans="1:5" ht="18" customHeight="1" x14ac:dyDescent="0.25">
      <c r="A28" s="6" t="s">
        <v>176</v>
      </c>
      <c r="B28" s="7"/>
      <c r="C28" s="7"/>
      <c r="D28" s="7"/>
      <c r="E28" s="28">
        <v>0</v>
      </c>
    </row>
    <row r="29" spans="1:5" ht="18" customHeight="1" x14ac:dyDescent="0.25">
      <c r="A29" s="6" t="s">
        <v>163</v>
      </c>
      <c r="B29" s="7"/>
      <c r="C29" s="7"/>
      <c r="D29" s="7"/>
      <c r="E29" s="28">
        <v>0</v>
      </c>
    </row>
    <row r="30" spans="1:5" ht="18" customHeight="1" x14ac:dyDescent="0.25">
      <c r="A30" s="6" t="s">
        <v>171</v>
      </c>
      <c r="B30" s="7"/>
      <c r="C30" s="7"/>
      <c r="D30" s="7"/>
      <c r="E30" s="28">
        <v>0</v>
      </c>
    </row>
    <row r="31" spans="1:5" ht="18" customHeight="1" x14ac:dyDescent="0.25">
      <c r="A31" s="6" t="s">
        <v>160</v>
      </c>
      <c r="B31" s="7"/>
      <c r="C31" s="7"/>
      <c r="D31" s="7"/>
      <c r="E31" s="28">
        <v>0</v>
      </c>
    </row>
    <row r="32" spans="1:5" ht="18" customHeight="1" x14ac:dyDescent="0.25">
      <c r="A32" s="6" t="s">
        <v>170</v>
      </c>
      <c r="B32" s="7"/>
      <c r="C32" s="7"/>
      <c r="D32" s="7"/>
      <c r="E32" s="28">
        <v>0</v>
      </c>
    </row>
    <row r="33" spans="1:5" ht="18" customHeight="1" x14ac:dyDescent="0.25">
      <c r="A33" s="10" t="s">
        <v>165</v>
      </c>
      <c r="B33" s="11"/>
      <c r="C33" s="11"/>
      <c r="D33" s="11"/>
      <c r="E33" s="29">
        <v>0</v>
      </c>
    </row>
    <row r="34" spans="1:5" ht="10.5" customHeight="1" x14ac:dyDescent="0.25">
      <c r="A34" s="5"/>
    </row>
    <row r="35" spans="1:5" ht="18" customHeight="1" x14ac:dyDescent="0.25">
      <c r="D35" s="2" t="s">
        <v>10</v>
      </c>
      <c r="E35" s="22">
        <f>IF(SUM(E22:E33)&gt;(0.55*SUM($E$185:$E$192)),"více než maximum",SUM(E22:E33))</f>
        <v>0</v>
      </c>
    </row>
    <row r="36" spans="1:5" ht="10.5" customHeight="1" thickBot="1" x14ac:dyDescent="0.3">
      <c r="A36" s="5"/>
    </row>
    <row r="37" spans="1:5" ht="21.95" customHeight="1" thickBot="1" x14ac:dyDescent="0.3">
      <c r="A37" s="85" t="s">
        <v>179</v>
      </c>
      <c r="B37" s="86"/>
      <c r="C37" s="86"/>
      <c r="D37" s="86"/>
      <c r="E37" s="33"/>
    </row>
    <row r="38" spans="1:5" ht="10.5" customHeight="1" x14ac:dyDescent="0.25">
      <c r="A38" s="5"/>
    </row>
    <row r="39" spans="1:5" ht="17.25" customHeight="1" x14ac:dyDescent="0.25">
      <c r="A39" s="36" t="s">
        <v>50</v>
      </c>
    </row>
    <row r="40" spans="1:5" ht="10.5" customHeight="1" x14ac:dyDescent="0.25">
      <c r="A40" s="5"/>
    </row>
    <row r="41" spans="1:5" ht="18" customHeight="1" x14ac:dyDescent="0.25">
      <c r="A41" s="6" t="s">
        <v>98</v>
      </c>
      <c r="B41" s="7"/>
      <c r="C41" s="7"/>
      <c r="D41" s="7"/>
      <c r="E41" s="28">
        <v>0</v>
      </c>
    </row>
    <row r="42" spans="1:5" ht="18" customHeight="1" x14ac:dyDescent="0.25">
      <c r="A42" s="6" t="s">
        <v>99</v>
      </c>
      <c r="B42" s="7"/>
      <c r="C42" s="7"/>
      <c r="D42" s="7"/>
      <c r="E42" s="28">
        <v>0</v>
      </c>
    </row>
    <row r="43" spans="1:5" ht="18" customHeight="1" x14ac:dyDescent="0.25">
      <c r="A43" s="78" t="s">
        <v>181</v>
      </c>
      <c r="B43" s="67"/>
      <c r="C43" s="67"/>
      <c r="D43" s="67"/>
      <c r="E43" s="21">
        <v>0</v>
      </c>
    </row>
    <row r="44" spans="1:5" ht="10.5" customHeight="1" x14ac:dyDescent="0.25">
      <c r="A44" s="52"/>
      <c r="B44" s="53"/>
      <c r="C44" s="53"/>
      <c r="D44" s="53"/>
      <c r="E44" s="54"/>
    </row>
    <row r="45" spans="1:5" ht="18" customHeight="1" x14ac:dyDescent="0.25">
      <c r="A45" s="53"/>
      <c r="B45" s="53"/>
      <c r="C45" s="53"/>
      <c r="D45" s="2" t="s">
        <v>10</v>
      </c>
      <c r="E45" s="22">
        <f>IF(SUM(E36:E43)&gt;(0.55*SUM($E$185:$E$192)),"více než maximum",SUM(E36:E43))</f>
        <v>0</v>
      </c>
    </row>
    <row r="46" spans="1:5" ht="10.5" customHeight="1" thickBot="1" x14ac:dyDescent="0.3">
      <c r="A46" s="5"/>
    </row>
    <row r="47" spans="1:5" ht="21.95" customHeight="1" thickBot="1" x14ac:dyDescent="0.3">
      <c r="A47" s="85" t="s">
        <v>174</v>
      </c>
      <c r="B47" s="86"/>
      <c r="C47" s="86"/>
      <c r="D47" s="86"/>
      <c r="E47" s="33"/>
    </row>
    <row r="48" spans="1:5" ht="10.5" customHeight="1" x14ac:dyDescent="0.25">
      <c r="A48" s="5"/>
    </row>
    <row r="49" spans="1:5" ht="17.25" customHeight="1" x14ac:dyDescent="0.25">
      <c r="A49" s="35" t="s">
        <v>40</v>
      </c>
      <c r="B49" s="32"/>
      <c r="C49" s="32"/>
    </row>
    <row r="50" spans="1:5" ht="10.5" customHeight="1" x14ac:dyDescent="0.25">
      <c r="A50" s="5"/>
    </row>
    <row r="51" spans="1:5" ht="18" customHeight="1" x14ac:dyDescent="0.25">
      <c r="A51" s="6" t="s">
        <v>172</v>
      </c>
      <c r="B51" s="7"/>
      <c r="C51" s="7"/>
      <c r="D51" s="7"/>
      <c r="E51" s="34"/>
    </row>
    <row r="52" spans="1:5" ht="18" customHeight="1" x14ac:dyDescent="0.25">
      <c r="A52" s="81" t="s">
        <v>139</v>
      </c>
      <c r="B52" s="7"/>
      <c r="C52" s="7"/>
      <c r="D52" s="7"/>
      <c r="E52" s="28">
        <v>0</v>
      </c>
    </row>
    <row r="53" spans="1:5" ht="18" customHeight="1" x14ac:dyDescent="0.25">
      <c r="A53" s="81" t="s">
        <v>140</v>
      </c>
      <c r="B53" s="7"/>
      <c r="C53" s="7"/>
      <c r="D53" s="7"/>
      <c r="E53" s="28">
        <v>0</v>
      </c>
    </row>
    <row r="54" spans="1:5" ht="18" customHeight="1" x14ac:dyDescent="0.25">
      <c r="A54" s="81" t="s">
        <v>141</v>
      </c>
      <c r="B54" s="7"/>
      <c r="C54" s="7"/>
      <c r="D54" s="7"/>
      <c r="E54" s="34"/>
    </row>
    <row r="55" spans="1:5" ht="18" customHeight="1" x14ac:dyDescent="0.25">
      <c r="A55" s="80" t="s">
        <v>142</v>
      </c>
      <c r="B55" s="7"/>
      <c r="C55" s="7"/>
      <c r="D55" s="7"/>
      <c r="E55" s="28">
        <v>0</v>
      </c>
    </row>
    <row r="56" spans="1:5" ht="18" customHeight="1" x14ac:dyDescent="0.25">
      <c r="A56" s="80" t="s">
        <v>143</v>
      </c>
      <c r="B56" s="7"/>
      <c r="C56" s="7"/>
      <c r="D56" s="7"/>
      <c r="E56" s="28">
        <v>0</v>
      </c>
    </row>
    <row r="57" spans="1:5" ht="18" customHeight="1" x14ac:dyDescent="0.25">
      <c r="A57" s="81" t="s">
        <v>144</v>
      </c>
      <c r="B57" s="7"/>
      <c r="C57" s="7"/>
      <c r="D57" s="7"/>
      <c r="E57" s="34"/>
    </row>
    <row r="58" spans="1:5" ht="18" customHeight="1" x14ac:dyDescent="0.25">
      <c r="A58" s="83" t="s">
        <v>145</v>
      </c>
      <c r="B58" s="39"/>
      <c r="C58" s="39"/>
      <c r="D58" s="39"/>
      <c r="E58" s="84"/>
    </row>
    <row r="59" spans="1:5" ht="18" customHeight="1" x14ac:dyDescent="0.25">
      <c r="A59" s="82" t="s">
        <v>0</v>
      </c>
      <c r="B59" s="7"/>
      <c r="C59" s="7"/>
      <c r="D59" s="7"/>
      <c r="E59" s="28">
        <v>0</v>
      </c>
    </row>
    <row r="60" spans="1:5" ht="18" customHeight="1" x14ac:dyDescent="0.25">
      <c r="A60" s="82" t="s">
        <v>4</v>
      </c>
      <c r="B60" s="7"/>
      <c r="C60" s="7"/>
      <c r="D60" s="7"/>
      <c r="E60" s="28">
        <v>0</v>
      </c>
    </row>
    <row r="61" spans="1:5" ht="18" customHeight="1" x14ac:dyDescent="0.25">
      <c r="A61" s="82" t="s">
        <v>1</v>
      </c>
      <c r="B61" s="7"/>
      <c r="C61" s="7"/>
      <c r="D61" s="7"/>
      <c r="E61" s="28">
        <v>0</v>
      </c>
    </row>
    <row r="62" spans="1:5" ht="18" customHeight="1" x14ac:dyDescent="0.25">
      <c r="A62" s="82" t="s">
        <v>2</v>
      </c>
      <c r="B62" s="7"/>
      <c r="C62" s="7"/>
      <c r="D62" s="7"/>
      <c r="E62" s="34"/>
    </row>
    <row r="63" spans="1:5" ht="18" customHeight="1" x14ac:dyDescent="0.25">
      <c r="A63" s="6"/>
      <c r="B63" s="6" t="s">
        <v>22</v>
      </c>
      <c r="D63" s="7"/>
      <c r="E63" s="28">
        <v>0</v>
      </c>
    </row>
    <row r="64" spans="1:5" ht="18" customHeight="1" x14ac:dyDescent="0.25">
      <c r="A64" s="6"/>
      <c r="B64" s="6" t="s">
        <v>57</v>
      </c>
      <c r="C64" s="7"/>
      <c r="D64" s="7"/>
      <c r="E64" s="28">
        <v>0</v>
      </c>
    </row>
    <row r="65" spans="1:5" ht="18" customHeight="1" x14ac:dyDescent="0.25">
      <c r="A65" s="6"/>
      <c r="B65" s="6" t="s">
        <v>119</v>
      </c>
      <c r="C65" s="7"/>
      <c r="D65" s="7"/>
      <c r="E65" s="28">
        <v>0</v>
      </c>
    </row>
    <row r="66" spans="1:5" ht="18" customHeight="1" x14ac:dyDescent="0.25">
      <c r="A66" s="6"/>
      <c r="B66" s="6" t="s">
        <v>133</v>
      </c>
      <c r="D66" s="7"/>
      <c r="E66" s="28">
        <v>0</v>
      </c>
    </row>
    <row r="67" spans="1:5" ht="18" customHeight="1" x14ac:dyDescent="0.25">
      <c r="A67" s="6"/>
      <c r="B67" s="6" t="s">
        <v>3</v>
      </c>
      <c r="C67" s="7"/>
      <c r="D67" s="7"/>
      <c r="E67" s="28">
        <v>0</v>
      </c>
    </row>
    <row r="68" spans="1:5" s="53" customFormat="1" ht="18" customHeight="1" x14ac:dyDescent="0.25">
      <c r="A68" s="55"/>
      <c r="B68" s="43" t="s">
        <v>90</v>
      </c>
      <c r="C68" s="56"/>
      <c r="D68" s="56"/>
      <c r="E68" s="28">
        <v>0</v>
      </c>
    </row>
    <row r="69" spans="1:5" ht="18" customHeight="1" x14ac:dyDescent="0.25">
      <c r="A69" s="6"/>
      <c r="B69" s="6" t="s">
        <v>137</v>
      </c>
      <c r="C69" s="7"/>
      <c r="D69" s="7"/>
      <c r="E69" s="28">
        <v>0</v>
      </c>
    </row>
    <row r="70" spans="1:5" ht="18" customHeight="1" x14ac:dyDescent="0.25">
      <c r="A70" s="6"/>
      <c r="B70" s="6" t="s">
        <v>136</v>
      </c>
      <c r="C70" s="7"/>
      <c r="D70" s="7"/>
      <c r="E70" s="28">
        <v>0</v>
      </c>
    </row>
    <row r="71" spans="1:5" ht="18" customHeight="1" x14ac:dyDescent="0.25">
      <c r="A71" s="6"/>
      <c r="B71" s="6" t="s">
        <v>138</v>
      </c>
      <c r="C71" s="7"/>
      <c r="D71" s="7"/>
      <c r="E71" s="28">
        <v>0</v>
      </c>
    </row>
    <row r="72" spans="1:5" ht="9" customHeight="1" x14ac:dyDescent="0.25">
      <c r="A72" s="80"/>
      <c r="B72" s="7"/>
      <c r="C72" s="7"/>
      <c r="D72" s="7"/>
      <c r="E72" s="95"/>
    </row>
    <row r="73" spans="1:5" ht="18" customHeight="1" x14ac:dyDescent="0.25">
      <c r="A73" s="82" t="s">
        <v>159</v>
      </c>
      <c r="B73" s="7"/>
      <c r="C73" s="7"/>
      <c r="D73" s="7"/>
      <c r="E73" s="28">
        <v>0</v>
      </c>
    </row>
    <row r="74" spans="1:5" ht="18" customHeight="1" x14ac:dyDescent="0.25">
      <c r="A74" s="82" t="s">
        <v>158</v>
      </c>
      <c r="B74" s="7"/>
      <c r="C74" s="7"/>
      <c r="D74" s="7"/>
      <c r="E74" s="28">
        <v>0</v>
      </c>
    </row>
    <row r="75" spans="1:5" ht="18" customHeight="1" x14ac:dyDescent="0.25">
      <c r="A75" s="82" t="s">
        <v>147</v>
      </c>
      <c r="B75" s="7"/>
      <c r="C75" s="7"/>
      <c r="D75" s="7"/>
      <c r="E75" s="28">
        <v>0</v>
      </c>
    </row>
    <row r="76" spans="1:5" ht="18" customHeight="1" x14ac:dyDescent="0.25">
      <c r="A76" s="82" t="s">
        <v>148</v>
      </c>
      <c r="B76" s="7"/>
      <c r="C76" s="7"/>
      <c r="D76" s="7"/>
      <c r="E76" s="28">
        <v>0</v>
      </c>
    </row>
    <row r="77" spans="1:5" ht="18" customHeight="1" x14ac:dyDescent="0.25">
      <c r="A77" s="82" t="s">
        <v>150</v>
      </c>
      <c r="B77" s="7"/>
      <c r="C77" s="7"/>
      <c r="D77" s="7"/>
      <c r="E77" s="28">
        <v>0</v>
      </c>
    </row>
    <row r="78" spans="1:5" ht="18" customHeight="1" x14ac:dyDescent="0.25">
      <c r="A78" s="82" t="s">
        <v>149</v>
      </c>
      <c r="B78" s="7"/>
      <c r="C78" s="7"/>
      <c r="D78" s="7"/>
      <c r="E78" s="28">
        <v>0</v>
      </c>
    </row>
    <row r="79" spans="1:5" ht="18" customHeight="1" x14ac:dyDescent="0.25">
      <c r="A79" s="82" t="s">
        <v>151</v>
      </c>
      <c r="B79" s="7"/>
      <c r="D79" s="7"/>
      <c r="E79" s="28">
        <v>0</v>
      </c>
    </row>
    <row r="80" spans="1:5" ht="18" customHeight="1" x14ac:dyDescent="0.25">
      <c r="A80" s="82" t="s">
        <v>153</v>
      </c>
      <c r="B80" s="7"/>
      <c r="C80" s="7"/>
      <c r="D80" s="7"/>
      <c r="E80" s="28">
        <v>0</v>
      </c>
    </row>
    <row r="81" spans="1:5" ht="18" customHeight="1" x14ac:dyDescent="0.25">
      <c r="A81" s="82" t="s">
        <v>155</v>
      </c>
      <c r="B81" s="7"/>
      <c r="C81" s="7"/>
      <c r="D81" s="7"/>
      <c r="E81" s="28">
        <v>0</v>
      </c>
    </row>
    <row r="82" spans="1:5" ht="18" customHeight="1" x14ac:dyDescent="0.25">
      <c r="A82" s="82" t="s">
        <v>66</v>
      </c>
      <c r="B82" s="7"/>
      <c r="C82" s="7"/>
      <c r="D82" s="7"/>
      <c r="E82" s="28">
        <v>0</v>
      </c>
    </row>
    <row r="83" spans="1:5" ht="18" customHeight="1" x14ac:dyDescent="0.25">
      <c r="A83" s="82" t="s">
        <v>152</v>
      </c>
      <c r="B83" s="7"/>
      <c r="C83" s="7"/>
      <c r="D83" s="7"/>
      <c r="E83" s="28">
        <v>0</v>
      </c>
    </row>
    <row r="84" spans="1:5" ht="18" customHeight="1" x14ac:dyDescent="0.25">
      <c r="A84" s="82" t="s">
        <v>154</v>
      </c>
      <c r="B84" s="7"/>
      <c r="C84" s="7"/>
      <c r="D84" s="7"/>
      <c r="E84" s="28">
        <v>0</v>
      </c>
    </row>
    <row r="85" spans="1:5" ht="18" customHeight="1" x14ac:dyDescent="0.25">
      <c r="A85" s="79" t="s">
        <v>146</v>
      </c>
      <c r="B85" s="7"/>
      <c r="C85" s="7"/>
      <c r="D85" s="7"/>
      <c r="E85" s="34"/>
    </row>
    <row r="86" spans="1:5" ht="18" customHeight="1" x14ac:dyDescent="0.25">
      <c r="A86" s="80" t="s">
        <v>63</v>
      </c>
      <c r="B86" s="7"/>
      <c r="C86" s="7"/>
      <c r="D86" s="7"/>
      <c r="E86" s="28">
        <v>0</v>
      </c>
    </row>
    <row r="87" spans="1:5" ht="18" customHeight="1" x14ac:dyDescent="0.25">
      <c r="A87" s="80" t="s">
        <v>62</v>
      </c>
      <c r="B87" s="7"/>
      <c r="C87" s="7"/>
      <c r="D87" s="7"/>
      <c r="E87" s="28">
        <v>0</v>
      </c>
    </row>
    <row r="88" spans="1:5" ht="18" customHeight="1" x14ac:dyDescent="0.25">
      <c r="A88" s="80" t="s">
        <v>157</v>
      </c>
      <c r="B88" s="7"/>
      <c r="C88" s="7"/>
      <c r="D88" s="7"/>
      <c r="E88" s="28">
        <v>0</v>
      </c>
    </row>
    <row r="89" spans="1:5" ht="18" customHeight="1" x14ac:dyDescent="0.25">
      <c r="A89" s="80" t="s">
        <v>68</v>
      </c>
      <c r="B89" s="7"/>
      <c r="C89" s="7"/>
      <c r="D89" s="7"/>
      <c r="E89" s="28">
        <v>0</v>
      </c>
    </row>
    <row r="90" spans="1:5" ht="18" customHeight="1" x14ac:dyDescent="0.25">
      <c r="A90" s="6"/>
      <c r="B90" s="7" t="s">
        <v>135</v>
      </c>
      <c r="C90" s="7"/>
      <c r="D90" s="7"/>
      <c r="E90" s="28">
        <v>0</v>
      </c>
    </row>
    <row r="91" spans="1:5" ht="18" customHeight="1" x14ac:dyDescent="0.25">
      <c r="A91" s="6"/>
      <c r="B91" s="7" t="s">
        <v>134</v>
      </c>
      <c r="C91" s="7"/>
      <c r="D91" s="7"/>
      <c r="E91" s="28">
        <v>0</v>
      </c>
    </row>
    <row r="92" spans="1:5" ht="18" customHeight="1" x14ac:dyDescent="0.25">
      <c r="A92" s="80" t="s">
        <v>156</v>
      </c>
      <c r="B92" s="7"/>
      <c r="C92" s="7"/>
      <c r="D92" s="7"/>
      <c r="E92" s="28">
        <v>0</v>
      </c>
    </row>
    <row r="93" spans="1:5" ht="9" customHeight="1" x14ac:dyDescent="0.25">
      <c r="A93" s="80"/>
      <c r="B93" s="7"/>
      <c r="C93" s="7"/>
      <c r="D93" s="7"/>
      <c r="E93" s="95"/>
    </row>
    <row r="94" spans="1:5" ht="18" customHeight="1" x14ac:dyDescent="0.25">
      <c r="A94" s="6" t="s">
        <v>173</v>
      </c>
      <c r="B94" s="7"/>
      <c r="C94" s="7"/>
      <c r="D94" s="7"/>
      <c r="E94" s="28">
        <v>0</v>
      </c>
    </row>
    <row r="95" spans="1:5" ht="18" customHeight="1" x14ac:dyDescent="0.25">
      <c r="A95" s="6" t="s">
        <v>171</v>
      </c>
      <c r="B95" s="7"/>
      <c r="C95" s="7"/>
      <c r="D95" s="7"/>
      <c r="E95" s="28">
        <v>0</v>
      </c>
    </row>
    <row r="96" spans="1:5" ht="18" customHeight="1" x14ac:dyDescent="0.25">
      <c r="A96" s="10" t="s">
        <v>165</v>
      </c>
      <c r="B96" s="11"/>
      <c r="C96" s="11"/>
      <c r="D96" s="11"/>
      <c r="E96" s="29">
        <v>0</v>
      </c>
    </row>
    <row r="97" spans="1:5" ht="10.5" customHeight="1" x14ac:dyDescent="0.25">
      <c r="A97" s="5"/>
    </row>
    <row r="98" spans="1:5" ht="18" customHeight="1" x14ac:dyDescent="0.25">
      <c r="D98" s="2" t="s">
        <v>10</v>
      </c>
      <c r="E98" s="22">
        <f>IF(SUM(E58:E96)&gt;(0.55*SUM($E$185:$E$192)),"více než maximum",SUM(E58:E96))</f>
        <v>0</v>
      </c>
    </row>
    <row r="99" spans="1:5" ht="10.5" customHeight="1" thickBot="1" x14ac:dyDescent="0.3">
      <c r="A99" s="5"/>
    </row>
    <row r="100" spans="1:5" ht="21.95" customHeight="1" thickBot="1" x14ac:dyDescent="0.3">
      <c r="A100" s="85" t="s">
        <v>180</v>
      </c>
      <c r="B100" s="86"/>
      <c r="C100" s="86"/>
      <c r="D100" s="86"/>
      <c r="E100" s="33"/>
    </row>
    <row r="101" spans="1:5" ht="10.5" customHeight="1" x14ac:dyDescent="0.25">
      <c r="A101" s="5"/>
    </row>
    <row r="102" spans="1:5" ht="18" customHeight="1" x14ac:dyDescent="0.25">
      <c r="A102" s="35" t="s">
        <v>191</v>
      </c>
      <c r="B102" s="32"/>
      <c r="C102" s="32"/>
    </row>
    <row r="103" spans="1:5" ht="10.5" customHeight="1" x14ac:dyDescent="0.25">
      <c r="A103" s="5"/>
    </row>
    <row r="104" spans="1:5" ht="18" customHeight="1" x14ac:dyDescent="0.25">
      <c r="A104" s="6" t="s">
        <v>16</v>
      </c>
      <c r="B104" s="7"/>
      <c r="C104" s="7"/>
      <c r="D104" s="7"/>
      <c r="E104" s="28">
        <v>0</v>
      </c>
    </row>
    <row r="105" spans="1:5" ht="18" customHeight="1" x14ac:dyDescent="0.25">
      <c r="A105" s="6" t="s">
        <v>39</v>
      </c>
      <c r="B105" s="7"/>
      <c r="C105" s="7"/>
      <c r="D105" s="7"/>
      <c r="E105" s="28">
        <v>0</v>
      </c>
    </row>
    <row r="106" spans="1:5" ht="18" customHeight="1" x14ac:dyDescent="0.25">
      <c r="A106" s="78" t="s">
        <v>181</v>
      </c>
      <c r="B106" s="67"/>
      <c r="C106" s="67"/>
      <c r="D106" s="67"/>
      <c r="E106" s="21">
        <v>0</v>
      </c>
    </row>
    <row r="107" spans="1:5" ht="10.5" customHeight="1" x14ac:dyDescent="0.25">
      <c r="A107" s="5"/>
    </row>
    <row r="108" spans="1:5" ht="18" customHeight="1" x14ac:dyDescent="0.25">
      <c r="D108" s="2" t="s">
        <v>10</v>
      </c>
      <c r="E108" s="22">
        <f>IF(SUM(E104:E106)&gt;(0.15*SUM($E$185:$E$192)),"více než maximum",SUM(E104:E106))</f>
        <v>0</v>
      </c>
    </row>
    <row r="109" spans="1:5" ht="10.5" customHeight="1" thickBot="1" x14ac:dyDescent="0.3">
      <c r="A109" s="5"/>
    </row>
    <row r="110" spans="1:5" ht="21.95" customHeight="1" thickBot="1" x14ac:dyDescent="0.3">
      <c r="A110" s="85" t="s">
        <v>182</v>
      </c>
      <c r="B110" s="86"/>
      <c r="C110" s="86"/>
      <c r="D110" s="86"/>
      <c r="E110" s="33"/>
    </row>
    <row r="111" spans="1:5" ht="10.5" customHeight="1" x14ac:dyDescent="0.25">
      <c r="A111" s="5"/>
    </row>
    <row r="112" spans="1:5" ht="17.25" customHeight="1" x14ac:dyDescent="0.25">
      <c r="A112" s="35" t="s">
        <v>40</v>
      </c>
      <c r="B112" s="32"/>
      <c r="C112" s="32"/>
    </row>
    <row r="113" spans="1:5" ht="10.5" customHeight="1" x14ac:dyDescent="0.25">
      <c r="A113" s="5"/>
    </row>
    <row r="114" spans="1:5" ht="18" customHeight="1" x14ac:dyDescent="0.25">
      <c r="A114" s="6" t="s">
        <v>166</v>
      </c>
      <c r="B114" s="7"/>
      <c r="C114" s="7"/>
      <c r="D114" s="7"/>
      <c r="E114" s="34"/>
    </row>
    <row r="115" spans="1:5" ht="18" customHeight="1" x14ac:dyDescent="0.25">
      <c r="A115" s="81" t="s">
        <v>139</v>
      </c>
      <c r="B115" s="7"/>
      <c r="C115" s="7"/>
      <c r="D115" s="7"/>
      <c r="E115" s="28">
        <v>0</v>
      </c>
    </row>
    <row r="116" spans="1:5" ht="18" customHeight="1" x14ac:dyDescent="0.25">
      <c r="A116" s="81" t="s">
        <v>140</v>
      </c>
      <c r="B116" s="7"/>
      <c r="C116" s="7"/>
      <c r="D116" s="7"/>
      <c r="E116" s="28">
        <v>0</v>
      </c>
    </row>
    <row r="117" spans="1:5" ht="18" customHeight="1" x14ac:dyDescent="0.25">
      <c r="A117" s="81" t="s">
        <v>141</v>
      </c>
      <c r="B117" s="7"/>
      <c r="C117" s="7"/>
      <c r="D117" s="7"/>
      <c r="E117" s="34"/>
    </row>
    <row r="118" spans="1:5" ht="18" customHeight="1" x14ac:dyDescent="0.25">
      <c r="A118" s="80" t="s">
        <v>142</v>
      </c>
      <c r="B118" s="7"/>
      <c r="C118" s="7"/>
      <c r="D118" s="7"/>
      <c r="E118" s="28">
        <v>0</v>
      </c>
    </row>
    <row r="119" spans="1:5" ht="18" customHeight="1" x14ac:dyDescent="0.25">
      <c r="A119" s="80" t="s">
        <v>143</v>
      </c>
      <c r="B119" s="7"/>
      <c r="C119" s="7"/>
      <c r="D119" s="7"/>
      <c r="E119" s="28">
        <v>0</v>
      </c>
    </row>
    <row r="120" spans="1:5" ht="18" customHeight="1" x14ac:dyDescent="0.25">
      <c r="A120" s="81" t="s">
        <v>144</v>
      </c>
      <c r="B120" s="7"/>
      <c r="C120" s="7"/>
      <c r="D120" s="7"/>
      <c r="E120" s="34"/>
    </row>
    <row r="121" spans="1:5" ht="18" customHeight="1" x14ac:dyDescent="0.25">
      <c r="A121" s="83" t="s">
        <v>145</v>
      </c>
      <c r="B121" s="39"/>
      <c r="C121" s="39"/>
      <c r="D121" s="39"/>
      <c r="E121" s="84"/>
    </row>
    <row r="122" spans="1:5" ht="18" customHeight="1" x14ac:dyDescent="0.25">
      <c r="A122" s="82" t="s">
        <v>0</v>
      </c>
      <c r="B122" s="7"/>
      <c r="C122" s="7"/>
      <c r="D122" s="7"/>
      <c r="E122" s="28">
        <v>0</v>
      </c>
    </row>
    <row r="123" spans="1:5" ht="18" customHeight="1" x14ac:dyDescent="0.25">
      <c r="A123" s="82" t="s">
        <v>4</v>
      </c>
      <c r="B123" s="7"/>
      <c r="C123" s="7"/>
      <c r="D123" s="7"/>
      <c r="E123" s="28">
        <v>0</v>
      </c>
    </row>
    <row r="124" spans="1:5" ht="18" customHeight="1" x14ac:dyDescent="0.25">
      <c r="A124" s="82" t="s">
        <v>1</v>
      </c>
      <c r="B124" s="7"/>
      <c r="C124" s="7"/>
      <c r="D124" s="7"/>
      <c r="E124" s="28">
        <v>0</v>
      </c>
    </row>
    <row r="125" spans="1:5" ht="18" customHeight="1" x14ac:dyDescent="0.25">
      <c r="A125" s="82" t="s">
        <v>2</v>
      </c>
      <c r="B125" s="7"/>
      <c r="C125" s="7"/>
      <c r="D125" s="7"/>
      <c r="E125" s="34"/>
    </row>
    <row r="126" spans="1:5" ht="18" customHeight="1" x14ac:dyDescent="0.25">
      <c r="A126" s="6"/>
      <c r="B126" s="6" t="s">
        <v>22</v>
      </c>
      <c r="D126" s="7"/>
      <c r="E126" s="28">
        <v>0</v>
      </c>
    </row>
    <row r="127" spans="1:5" ht="18" customHeight="1" x14ac:dyDescent="0.25">
      <c r="A127" s="6"/>
      <c r="B127" s="6" t="s">
        <v>57</v>
      </c>
      <c r="C127" s="7"/>
      <c r="D127" s="7"/>
      <c r="E127" s="28">
        <v>0</v>
      </c>
    </row>
    <row r="128" spans="1:5" ht="18" customHeight="1" x14ac:dyDescent="0.25">
      <c r="A128" s="6"/>
      <c r="B128" s="6" t="s">
        <v>119</v>
      </c>
      <c r="C128" s="7"/>
      <c r="D128" s="7"/>
      <c r="E128" s="28">
        <v>0</v>
      </c>
    </row>
    <row r="129" spans="1:5" ht="18" customHeight="1" x14ac:dyDescent="0.25">
      <c r="A129" s="6"/>
      <c r="B129" s="6" t="s">
        <v>133</v>
      </c>
      <c r="D129" s="7"/>
      <c r="E129" s="28">
        <v>0</v>
      </c>
    </row>
    <row r="130" spans="1:5" ht="18" customHeight="1" x14ac:dyDescent="0.25">
      <c r="A130" s="6"/>
      <c r="B130" s="6" t="s">
        <v>3</v>
      </c>
      <c r="C130" s="7"/>
      <c r="D130" s="7"/>
      <c r="E130" s="28">
        <v>0</v>
      </c>
    </row>
    <row r="131" spans="1:5" s="53" customFormat="1" ht="18" customHeight="1" x14ac:dyDescent="0.25">
      <c r="A131" s="55"/>
      <c r="B131" s="43" t="s">
        <v>90</v>
      </c>
      <c r="C131" s="56"/>
      <c r="D131" s="56"/>
      <c r="E131" s="28">
        <v>0</v>
      </c>
    </row>
    <row r="132" spans="1:5" ht="18" customHeight="1" x14ac:dyDescent="0.25">
      <c r="A132" s="6"/>
      <c r="B132" s="6" t="s">
        <v>137</v>
      </c>
      <c r="C132" s="7"/>
      <c r="D132" s="7"/>
      <c r="E132" s="28">
        <v>0</v>
      </c>
    </row>
    <row r="133" spans="1:5" ht="18" customHeight="1" x14ac:dyDescent="0.25">
      <c r="A133" s="6"/>
      <c r="B133" s="6" t="s">
        <v>136</v>
      </c>
      <c r="C133" s="7"/>
      <c r="D133" s="7"/>
      <c r="E133" s="28">
        <v>0</v>
      </c>
    </row>
    <row r="134" spans="1:5" ht="18" customHeight="1" x14ac:dyDescent="0.25">
      <c r="A134" s="6"/>
      <c r="B134" s="6" t="s">
        <v>138</v>
      </c>
      <c r="C134" s="7"/>
      <c r="D134" s="7"/>
      <c r="E134" s="28">
        <v>0</v>
      </c>
    </row>
    <row r="135" spans="1:5" ht="9" customHeight="1" x14ac:dyDescent="0.25">
      <c r="A135" s="80"/>
      <c r="B135" s="7"/>
      <c r="C135" s="7"/>
      <c r="D135" s="7"/>
      <c r="E135" s="28"/>
    </row>
    <row r="136" spans="1:5" ht="18" customHeight="1" x14ac:dyDescent="0.25">
      <c r="A136" s="82" t="s">
        <v>159</v>
      </c>
      <c r="B136" s="7"/>
      <c r="C136" s="7"/>
      <c r="D136" s="7"/>
      <c r="E136" s="28">
        <v>0</v>
      </c>
    </row>
    <row r="137" spans="1:5" ht="18" customHeight="1" x14ac:dyDescent="0.25">
      <c r="A137" s="82" t="s">
        <v>158</v>
      </c>
      <c r="B137" s="7"/>
      <c r="C137" s="7"/>
      <c r="D137" s="7"/>
      <c r="E137" s="28">
        <v>0</v>
      </c>
    </row>
    <row r="138" spans="1:5" ht="18" customHeight="1" x14ac:dyDescent="0.25">
      <c r="A138" s="82" t="s">
        <v>147</v>
      </c>
      <c r="B138" s="7"/>
      <c r="C138" s="7"/>
      <c r="D138" s="7"/>
      <c r="E138" s="28">
        <v>0</v>
      </c>
    </row>
    <row r="139" spans="1:5" ht="18" customHeight="1" x14ac:dyDescent="0.25">
      <c r="A139" s="82" t="s">
        <v>148</v>
      </c>
      <c r="B139" s="7"/>
      <c r="C139" s="7"/>
      <c r="D139" s="7"/>
      <c r="E139" s="28">
        <v>0</v>
      </c>
    </row>
    <row r="140" spans="1:5" ht="18" customHeight="1" x14ac:dyDescent="0.25">
      <c r="A140" s="82" t="s">
        <v>150</v>
      </c>
      <c r="B140" s="7"/>
      <c r="C140" s="7"/>
      <c r="D140" s="7"/>
      <c r="E140" s="28">
        <v>0</v>
      </c>
    </row>
    <row r="141" spans="1:5" ht="18" customHeight="1" x14ac:dyDescent="0.25">
      <c r="A141" s="82" t="s">
        <v>149</v>
      </c>
      <c r="B141" s="7"/>
      <c r="C141" s="7"/>
      <c r="D141" s="7"/>
      <c r="E141" s="28">
        <v>0</v>
      </c>
    </row>
    <row r="142" spans="1:5" ht="18" customHeight="1" x14ac:dyDescent="0.25">
      <c r="A142" s="82" t="s">
        <v>151</v>
      </c>
      <c r="B142" s="7"/>
      <c r="D142" s="7"/>
      <c r="E142" s="28">
        <v>0</v>
      </c>
    </row>
    <row r="143" spans="1:5" ht="18" customHeight="1" x14ac:dyDescent="0.25">
      <c r="A143" s="82" t="s">
        <v>153</v>
      </c>
      <c r="B143" s="7"/>
      <c r="C143" s="7"/>
      <c r="D143" s="7"/>
      <c r="E143" s="28">
        <v>0</v>
      </c>
    </row>
    <row r="144" spans="1:5" ht="18" customHeight="1" x14ac:dyDescent="0.25">
      <c r="A144" s="82" t="s">
        <v>155</v>
      </c>
      <c r="B144" s="7"/>
      <c r="C144" s="7"/>
      <c r="D144" s="7"/>
      <c r="E144" s="28">
        <v>0</v>
      </c>
    </row>
    <row r="145" spans="1:5" ht="18" customHeight="1" x14ac:dyDescent="0.25">
      <c r="A145" s="82" t="s">
        <v>66</v>
      </c>
      <c r="B145" s="7"/>
      <c r="C145" s="7"/>
      <c r="D145" s="7"/>
      <c r="E145" s="28">
        <v>0</v>
      </c>
    </row>
    <row r="146" spans="1:5" ht="18" customHeight="1" x14ac:dyDescent="0.25">
      <c r="A146" s="82" t="s">
        <v>152</v>
      </c>
      <c r="B146" s="7"/>
      <c r="C146" s="7"/>
      <c r="D146" s="7"/>
      <c r="E146" s="28">
        <v>0</v>
      </c>
    </row>
    <row r="147" spans="1:5" ht="18" customHeight="1" x14ac:dyDescent="0.25">
      <c r="A147" s="82" t="s">
        <v>154</v>
      </c>
      <c r="B147" s="7"/>
      <c r="C147" s="7"/>
      <c r="D147" s="7"/>
      <c r="E147" s="28">
        <v>0</v>
      </c>
    </row>
    <row r="148" spans="1:5" ht="18" customHeight="1" x14ac:dyDescent="0.25">
      <c r="A148" s="79" t="s">
        <v>146</v>
      </c>
      <c r="B148" s="7"/>
      <c r="C148" s="7"/>
      <c r="D148" s="7"/>
      <c r="E148" s="34"/>
    </row>
    <row r="149" spans="1:5" ht="18" customHeight="1" x14ac:dyDescent="0.25">
      <c r="A149" s="80" t="s">
        <v>63</v>
      </c>
      <c r="B149" s="7"/>
      <c r="C149" s="7"/>
      <c r="D149" s="7"/>
      <c r="E149" s="28">
        <v>0</v>
      </c>
    </row>
    <row r="150" spans="1:5" ht="18" customHeight="1" x14ac:dyDescent="0.25">
      <c r="A150" s="80" t="s">
        <v>62</v>
      </c>
      <c r="B150" s="7"/>
      <c r="C150" s="7"/>
      <c r="D150" s="7"/>
      <c r="E150" s="28">
        <v>0</v>
      </c>
    </row>
    <row r="151" spans="1:5" ht="18" customHeight="1" x14ac:dyDescent="0.25">
      <c r="A151" s="80" t="s">
        <v>157</v>
      </c>
      <c r="B151" s="7"/>
      <c r="C151" s="7"/>
      <c r="D151" s="7"/>
      <c r="E151" s="28">
        <v>0</v>
      </c>
    </row>
    <row r="152" spans="1:5" ht="18" customHeight="1" x14ac:dyDescent="0.25">
      <c r="A152" s="80" t="s">
        <v>68</v>
      </c>
      <c r="B152" s="7"/>
      <c r="C152" s="7"/>
      <c r="D152" s="7"/>
      <c r="E152" s="28">
        <v>0</v>
      </c>
    </row>
    <row r="153" spans="1:5" ht="18" customHeight="1" x14ac:dyDescent="0.25">
      <c r="A153" s="6"/>
      <c r="B153" s="7" t="s">
        <v>135</v>
      </c>
      <c r="C153" s="7"/>
      <c r="D153" s="7"/>
      <c r="E153" s="28">
        <v>0</v>
      </c>
    </row>
    <row r="154" spans="1:5" ht="18" customHeight="1" x14ac:dyDescent="0.25">
      <c r="A154" s="6"/>
      <c r="B154" s="7" t="s">
        <v>134</v>
      </c>
      <c r="C154" s="7"/>
      <c r="D154" s="7"/>
      <c r="E154" s="28">
        <v>0</v>
      </c>
    </row>
    <row r="155" spans="1:5" ht="18" customHeight="1" x14ac:dyDescent="0.25">
      <c r="A155" s="80" t="s">
        <v>156</v>
      </c>
      <c r="B155" s="7"/>
      <c r="C155" s="7"/>
      <c r="D155" s="7"/>
      <c r="E155" s="28">
        <v>0</v>
      </c>
    </row>
    <row r="156" spans="1:5" ht="18" customHeight="1" x14ac:dyDescent="0.25">
      <c r="A156" s="6"/>
      <c r="B156" s="7"/>
      <c r="C156" s="7"/>
      <c r="D156" s="7"/>
      <c r="E156" s="95"/>
    </row>
    <row r="157" spans="1:5" ht="18" customHeight="1" x14ac:dyDescent="0.25">
      <c r="A157" s="6" t="s">
        <v>169</v>
      </c>
      <c r="B157" s="7"/>
      <c r="C157" s="7"/>
      <c r="D157" s="7"/>
      <c r="E157" s="28">
        <v>0</v>
      </c>
    </row>
    <row r="158" spans="1:5" ht="18" customHeight="1" x14ac:dyDescent="0.25">
      <c r="A158" s="6" t="s">
        <v>168</v>
      </c>
      <c r="B158" s="7"/>
      <c r="C158" s="7"/>
      <c r="D158" s="7"/>
      <c r="E158" s="28">
        <v>0</v>
      </c>
    </row>
    <row r="159" spans="1:5" ht="18" customHeight="1" x14ac:dyDescent="0.25">
      <c r="A159" s="6" t="s">
        <v>167</v>
      </c>
      <c r="B159" s="7"/>
      <c r="C159" s="7"/>
      <c r="D159" s="7"/>
      <c r="E159" s="28">
        <v>0</v>
      </c>
    </row>
    <row r="160" spans="1:5" ht="18" customHeight="1" x14ac:dyDescent="0.25">
      <c r="A160" s="6" t="s">
        <v>160</v>
      </c>
      <c r="B160" s="7"/>
      <c r="C160" s="7"/>
      <c r="D160" s="7"/>
      <c r="E160" s="28">
        <v>0</v>
      </c>
    </row>
    <row r="161" spans="1:5" ht="18" customHeight="1" x14ac:dyDescent="0.25">
      <c r="A161" s="6" t="s">
        <v>170</v>
      </c>
      <c r="B161" s="7"/>
      <c r="C161" s="7"/>
      <c r="D161" s="7"/>
      <c r="E161" s="28">
        <v>0</v>
      </c>
    </row>
    <row r="162" spans="1:5" ht="18" customHeight="1" x14ac:dyDescent="0.25">
      <c r="A162" s="6" t="s">
        <v>162</v>
      </c>
      <c r="B162" s="7"/>
      <c r="C162" s="7"/>
      <c r="D162" s="7"/>
      <c r="E162" s="28">
        <v>0</v>
      </c>
    </row>
    <row r="163" spans="1:5" ht="18" customHeight="1" x14ac:dyDescent="0.25">
      <c r="A163" s="6" t="s">
        <v>163</v>
      </c>
      <c r="B163" s="7"/>
      <c r="C163" s="7"/>
      <c r="D163" s="7"/>
      <c r="E163" s="28">
        <v>0</v>
      </c>
    </row>
    <row r="164" spans="1:5" ht="18" customHeight="1" x14ac:dyDescent="0.25">
      <c r="A164" s="6" t="s">
        <v>164</v>
      </c>
      <c r="B164" s="7"/>
      <c r="C164" s="7"/>
      <c r="D164" s="7"/>
      <c r="E164" s="28">
        <v>0</v>
      </c>
    </row>
    <row r="165" spans="1:5" ht="18" customHeight="1" x14ac:dyDescent="0.25">
      <c r="A165" s="10" t="s">
        <v>165</v>
      </c>
      <c r="B165" s="11"/>
      <c r="C165" s="11"/>
      <c r="D165" s="11"/>
      <c r="E165" s="29">
        <v>0</v>
      </c>
    </row>
    <row r="166" spans="1:5" ht="10.5" customHeight="1" x14ac:dyDescent="0.25">
      <c r="A166" s="5"/>
    </row>
    <row r="167" spans="1:5" ht="18" customHeight="1" x14ac:dyDescent="0.25">
      <c r="D167" s="2" t="s">
        <v>10</v>
      </c>
      <c r="E167" s="22">
        <f>IF(SUM(E164:E165)&gt;(0.15*SUM($E$185:$E$192)),"více než maximum",SUM(E164:E165))</f>
        <v>0</v>
      </c>
    </row>
    <row r="168" spans="1:5" ht="10.5" customHeight="1" thickBot="1" x14ac:dyDescent="0.3">
      <c r="A168" s="5"/>
    </row>
    <row r="169" spans="1:5" ht="21.95" customHeight="1" thickBot="1" x14ac:dyDescent="0.3">
      <c r="A169" s="85" t="s">
        <v>184</v>
      </c>
      <c r="B169" s="86"/>
      <c r="C169" s="86"/>
      <c r="D169" s="86"/>
      <c r="E169" s="33"/>
    </row>
    <row r="170" spans="1:5" ht="10.5" customHeight="1" x14ac:dyDescent="0.25">
      <c r="A170" s="5"/>
    </row>
    <row r="171" spans="1:5" ht="18" customHeight="1" x14ac:dyDescent="0.25">
      <c r="A171" s="35" t="s">
        <v>33</v>
      </c>
      <c r="B171" s="32"/>
      <c r="C171" s="32"/>
    </row>
    <row r="172" spans="1:5" ht="10.5" customHeight="1" x14ac:dyDescent="0.25">
      <c r="A172" s="5"/>
    </row>
    <row r="173" spans="1:5" ht="18" customHeight="1" x14ac:dyDescent="0.25">
      <c r="A173" s="6" t="s">
        <v>185</v>
      </c>
      <c r="B173" s="7"/>
      <c r="C173" s="7"/>
      <c r="D173" s="7"/>
      <c r="E173" s="28">
        <v>0</v>
      </c>
    </row>
    <row r="174" spans="1:5" ht="18" customHeight="1" x14ac:dyDescent="0.25">
      <c r="A174" s="6" t="s">
        <v>186</v>
      </c>
      <c r="B174" s="7"/>
      <c r="C174" s="7"/>
      <c r="D174" s="7"/>
      <c r="E174" s="28">
        <v>0</v>
      </c>
    </row>
    <row r="175" spans="1:5" ht="10.5" customHeight="1" x14ac:dyDescent="0.25">
      <c r="A175" s="5"/>
    </row>
    <row r="176" spans="1:5" ht="18" customHeight="1" x14ac:dyDescent="0.25">
      <c r="D176" s="2" t="s">
        <v>10</v>
      </c>
      <c r="E176" s="22">
        <f>IF(SUM(E173:E174)&gt;(0.15*SUM($E$185:$E$192)),"více než maximum",SUM(E173:E174))</f>
        <v>0</v>
      </c>
    </row>
    <row r="177" spans="1:5" ht="10.5" customHeight="1" thickBot="1" x14ac:dyDescent="0.3">
      <c r="A177" s="5"/>
    </row>
    <row r="178" spans="1:5" ht="21.95" customHeight="1" thickBot="1" x14ac:dyDescent="0.3">
      <c r="A178" s="85" t="s">
        <v>183</v>
      </c>
      <c r="B178" s="86"/>
      <c r="C178" s="86"/>
      <c r="D178" s="86"/>
      <c r="E178" s="33"/>
    </row>
    <row r="179" spans="1:5" ht="10.5" customHeight="1" x14ac:dyDescent="0.25">
      <c r="A179" s="5"/>
    </row>
    <row r="180" spans="1:5" ht="18" customHeight="1" x14ac:dyDescent="0.25">
      <c r="A180" s="8" t="s">
        <v>42</v>
      </c>
      <c r="B180" s="9"/>
      <c r="C180" s="9"/>
      <c r="D180" s="9"/>
      <c r="E180" s="21">
        <v>0</v>
      </c>
    </row>
    <row r="181" spans="1:5" ht="10.5" customHeight="1" x14ac:dyDescent="0.25">
      <c r="A181" s="5"/>
    </row>
    <row r="182" spans="1:5" ht="18" customHeight="1" x14ac:dyDescent="0.25">
      <c r="D182" s="2" t="s">
        <v>10</v>
      </c>
      <c r="E182" s="22">
        <f>SUM(E180)</f>
        <v>0</v>
      </c>
    </row>
    <row r="183" spans="1:5" ht="10.5" customHeight="1" thickBot="1" x14ac:dyDescent="0.3">
      <c r="A183" s="5"/>
    </row>
    <row r="184" spans="1:5" ht="27.75" customHeight="1" thickBot="1" x14ac:dyDescent="0.3">
      <c r="A184" s="87" t="s">
        <v>192</v>
      </c>
      <c r="B184" s="88"/>
      <c r="C184" s="88"/>
      <c r="D184" s="88"/>
      <c r="E184" s="33"/>
    </row>
    <row r="185" spans="1:5" ht="21.75" customHeight="1" x14ac:dyDescent="0.25">
      <c r="A185" s="96" t="s">
        <v>178</v>
      </c>
      <c r="B185" s="97"/>
      <c r="C185" s="97"/>
      <c r="D185" s="14"/>
      <c r="E185" s="25">
        <f>SUM(E6:E6)</f>
        <v>0</v>
      </c>
    </row>
    <row r="186" spans="1:5" ht="21.75" customHeight="1" x14ac:dyDescent="0.25">
      <c r="A186" s="98" t="s">
        <v>177</v>
      </c>
      <c r="B186" s="99"/>
      <c r="C186" s="99"/>
      <c r="D186" s="7"/>
      <c r="E186" s="26">
        <f t="shared" ref="E186:E191" si="0">SUM(E53:E91)</f>
        <v>0</v>
      </c>
    </row>
    <row r="187" spans="1:5" ht="21.75" customHeight="1" x14ac:dyDescent="0.25">
      <c r="A187" s="98" t="s">
        <v>179</v>
      </c>
      <c r="B187" s="99"/>
      <c r="C187" s="99"/>
      <c r="D187" s="7"/>
      <c r="E187" s="26">
        <f t="shared" si="0"/>
        <v>0</v>
      </c>
    </row>
    <row r="188" spans="1:5" ht="21.75" customHeight="1" x14ac:dyDescent="0.25">
      <c r="A188" s="98" t="s">
        <v>174</v>
      </c>
      <c r="B188" s="99"/>
      <c r="C188" s="99"/>
      <c r="D188" s="7"/>
      <c r="E188" s="26">
        <f t="shared" si="0"/>
        <v>0</v>
      </c>
    </row>
    <row r="189" spans="1:5" ht="21.75" customHeight="1" x14ac:dyDescent="0.25">
      <c r="A189" s="98" t="s">
        <v>180</v>
      </c>
      <c r="B189" s="99"/>
      <c r="C189" s="99"/>
      <c r="D189" s="7"/>
      <c r="E189" s="26">
        <f t="shared" si="0"/>
        <v>0</v>
      </c>
    </row>
    <row r="190" spans="1:5" ht="21.75" customHeight="1" x14ac:dyDescent="0.25">
      <c r="A190" s="98" t="s">
        <v>182</v>
      </c>
      <c r="B190" s="99"/>
      <c r="C190" s="99"/>
      <c r="D190" s="7"/>
      <c r="E190" s="26">
        <f t="shared" si="0"/>
        <v>0</v>
      </c>
    </row>
    <row r="191" spans="1:5" ht="21.75" customHeight="1" x14ac:dyDescent="0.25">
      <c r="A191" s="98" t="s">
        <v>184</v>
      </c>
      <c r="B191" s="99"/>
      <c r="C191" s="99"/>
      <c r="D191" s="7"/>
      <c r="E191" s="26">
        <f t="shared" si="0"/>
        <v>0</v>
      </c>
    </row>
    <row r="192" spans="1:5" ht="21.75" customHeight="1" thickBot="1" x14ac:dyDescent="0.3">
      <c r="A192" s="98" t="s">
        <v>183</v>
      </c>
      <c r="B192" s="99"/>
      <c r="C192" s="99"/>
      <c r="D192" s="7"/>
      <c r="E192" s="26">
        <f>SUM(E104:E106)</f>
        <v>0</v>
      </c>
    </row>
    <row r="193" spans="1:5" ht="22.5" customHeight="1" x14ac:dyDescent="0.25">
      <c r="A193" s="89" t="s">
        <v>12</v>
      </c>
      <c r="B193" s="90"/>
      <c r="C193" s="90"/>
      <c r="D193" s="90"/>
      <c r="E193" s="27">
        <f>SUM(E185:E192)</f>
        <v>0</v>
      </c>
    </row>
    <row r="194" spans="1:5" ht="22.5" customHeight="1" x14ac:dyDescent="0.25">
      <c r="A194" s="91" t="s">
        <v>13</v>
      </c>
      <c r="B194" s="92"/>
      <c r="C194" s="92"/>
      <c r="D194" s="92"/>
      <c r="E194" s="23">
        <f>E193*0.21</f>
        <v>0</v>
      </c>
    </row>
    <row r="195" spans="1:5" ht="22.5" customHeight="1" thickBot="1" x14ac:dyDescent="0.3">
      <c r="A195" s="93" t="s">
        <v>14</v>
      </c>
      <c r="B195" s="94"/>
      <c r="C195" s="94"/>
      <c r="D195" s="94"/>
      <c r="E195" s="24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2" customWidth="1"/>
    <col min="2" max="2" width="9.140625" style="2"/>
    <col min="3" max="3" width="54.140625" style="2" customWidth="1"/>
    <col min="4" max="4" width="22.140625" style="2" customWidth="1"/>
    <col min="5" max="5" width="19.85546875" style="30" customWidth="1"/>
    <col min="6" max="6" width="22.140625" style="2" customWidth="1"/>
    <col min="7" max="7" width="11.85546875" style="2" bestFit="1" customWidth="1"/>
    <col min="8" max="8" width="9.140625" style="2"/>
    <col min="9" max="9" width="17.5703125" style="2" customWidth="1"/>
    <col min="10" max="16384" width="9.140625" style="2"/>
  </cols>
  <sheetData>
    <row r="1" spans="1:6" ht="18" customHeight="1" thickBot="1" x14ac:dyDescent="0.3">
      <c r="A1" s="1" t="s">
        <v>7</v>
      </c>
      <c r="E1" s="1" t="s">
        <v>8</v>
      </c>
    </row>
    <row r="2" spans="1:6" ht="21.95" customHeight="1" thickBot="1" x14ac:dyDescent="0.3">
      <c r="A2" s="3" t="s">
        <v>19</v>
      </c>
      <c r="B2" s="4"/>
      <c r="C2" s="4"/>
      <c r="D2" s="4"/>
      <c r="E2" s="33"/>
    </row>
    <row r="3" spans="1:6" ht="10.5" customHeight="1" x14ac:dyDescent="0.25">
      <c r="A3" s="5"/>
    </row>
    <row r="4" spans="1:6" ht="17.25" customHeight="1" x14ac:dyDescent="0.25">
      <c r="A4" s="35" t="s">
        <v>33</v>
      </c>
      <c r="B4" s="32"/>
      <c r="C4" s="32"/>
    </row>
    <row r="5" spans="1:6" ht="10.5" customHeight="1" x14ac:dyDescent="0.25">
      <c r="A5" s="5"/>
    </row>
    <row r="6" spans="1:6" ht="18" customHeight="1" x14ac:dyDescent="0.25">
      <c r="A6" s="6" t="s">
        <v>29</v>
      </c>
      <c r="B6" s="7"/>
      <c r="C6" s="7"/>
      <c r="D6" s="7"/>
      <c r="E6" s="28">
        <v>0</v>
      </c>
    </row>
    <row r="7" spans="1:6" ht="18" customHeight="1" x14ac:dyDescent="0.25">
      <c r="A7" s="6" t="s">
        <v>30</v>
      </c>
      <c r="B7" s="7"/>
      <c r="C7" s="7"/>
      <c r="D7" s="7"/>
      <c r="E7" s="28">
        <v>0</v>
      </c>
    </row>
    <row r="8" spans="1:6" ht="18" customHeight="1" x14ac:dyDescent="0.25">
      <c r="A8" s="6" t="s">
        <v>31</v>
      </c>
      <c r="B8" s="7"/>
      <c r="C8" s="7"/>
      <c r="D8" s="7"/>
      <c r="E8" s="28">
        <v>0</v>
      </c>
    </row>
    <row r="9" spans="1:6" ht="18" customHeight="1" x14ac:dyDescent="0.25">
      <c r="A9" s="6" t="s">
        <v>32</v>
      </c>
      <c r="B9" s="7"/>
      <c r="C9" s="7"/>
      <c r="D9" s="7"/>
      <c r="E9" s="28">
        <v>0</v>
      </c>
    </row>
    <row r="10" spans="1:6" ht="18" customHeight="1" x14ac:dyDescent="0.25">
      <c r="D10" s="2" t="s">
        <v>10</v>
      </c>
      <c r="E10" s="22">
        <f>IF(SUM(E6:E9)&gt;(0.15*SUM(E65:E68)),"více než maximum",SUM(E6:E9))</f>
        <v>0</v>
      </c>
      <c r="F10" s="32"/>
    </row>
    <row r="11" spans="1:6" ht="10.5" customHeight="1" x14ac:dyDescent="0.25">
      <c r="A11" s="5"/>
    </row>
    <row r="12" spans="1:6" ht="10.5" customHeight="1" thickBot="1" x14ac:dyDescent="0.3">
      <c r="A12" s="5"/>
    </row>
    <row r="13" spans="1:6" ht="21.95" customHeight="1" thickBot="1" x14ac:dyDescent="0.3">
      <c r="A13" s="3" t="s">
        <v>25</v>
      </c>
      <c r="B13" s="4"/>
      <c r="C13" s="4"/>
      <c r="D13" s="4"/>
      <c r="E13" s="33"/>
    </row>
    <row r="14" spans="1:6" ht="10.5" customHeight="1" x14ac:dyDescent="0.25">
      <c r="A14" s="5"/>
    </row>
    <row r="15" spans="1:6" ht="17.25" customHeight="1" x14ac:dyDescent="0.25">
      <c r="A15" s="35" t="s">
        <v>41</v>
      </c>
      <c r="B15" s="32"/>
      <c r="C15" s="32"/>
    </row>
    <row r="16" spans="1:6" ht="10.5" customHeight="1" x14ac:dyDescent="0.25">
      <c r="A16" s="5"/>
    </row>
    <row r="17" spans="1:5" ht="18" customHeight="1" x14ac:dyDescent="0.25">
      <c r="A17" s="6" t="s">
        <v>34</v>
      </c>
      <c r="B17" s="7"/>
      <c r="C17" s="7"/>
      <c r="D17" s="7"/>
      <c r="E17" s="28">
        <v>0</v>
      </c>
    </row>
    <row r="18" spans="1:5" ht="18" customHeight="1" x14ac:dyDescent="0.25">
      <c r="A18" s="6" t="s">
        <v>18</v>
      </c>
      <c r="B18" s="7"/>
      <c r="C18" s="7"/>
      <c r="D18" s="7"/>
      <c r="E18" s="28">
        <v>0</v>
      </c>
    </row>
    <row r="19" spans="1:5" ht="18" customHeight="1" x14ac:dyDescent="0.25">
      <c r="A19" s="6" t="s">
        <v>5</v>
      </c>
      <c r="B19" s="7"/>
      <c r="C19" s="7"/>
      <c r="D19" s="7"/>
      <c r="E19" s="28">
        <v>0</v>
      </c>
    </row>
    <row r="20" spans="1:5" ht="18" customHeight="1" x14ac:dyDescent="0.25">
      <c r="A20" s="10" t="s">
        <v>15</v>
      </c>
      <c r="B20" s="11"/>
      <c r="C20" s="11"/>
      <c r="D20" s="11"/>
      <c r="E20" s="29">
        <v>0</v>
      </c>
    </row>
    <row r="21" spans="1:5" ht="10.5" customHeight="1" x14ac:dyDescent="0.25">
      <c r="A21" s="5"/>
    </row>
    <row r="22" spans="1:5" ht="18" customHeight="1" x14ac:dyDescent="0.25">
      <c r="D22" s="2" t="s">
        <v>10</v>
      </c>
      <c r="E22" s="22">
        <f>IF(SUM(E17:E20)&gt;(0.35*SUM($E$65:$E$68)),"více než maximum",SUM(E17:E20))</f>
        <v>0</v>
      </c>
    </row>
    <row r="23" spans="1:5" ht="10.5" customHeight="1" thickBot="1" x14ac:dyDescent="0.3">
      <c r="A23" s="5"/>
    </row>
    <row r="24" spans="1:5" ht="21.95" customHeight="1" thickBot="1" x14ac:dyDescent="0.3">
      <c r="A24" s="3" t="s">
        <v>26</v>
      </c>
      <c r="B24" s="4"/>
      <c r="C24" s="4"/>
      <c r="D24" s="4"/>
      <c r="E24" s="33"/>
    </row>
    <row r="25" spans="1:5" ht="10.5" customHeight="1" x14ac:dyDescent="0.25">
      <c r="A25" s="5"/>
    </row>
    <row r="26" spans="1:5" ht="17.25" customHeight="1" x14ac:dyDescent="0.25">
      <c r="A26" s="35" t="s">
        <v>40</v>
      </c>
      <c r="B26" s="32"/>
      <c r="C26" s="32"/>
    </row>
    <row r="27" spans="1:5" ht="10.5" customHeight="1" x14ac:dyDescent="0.25">
      <c r="A27" s="5"/>
    </row>
    <row r="28" spans="1:5" ht="18" customHeight="1" x14ac:dyDescent="0.25">
      <c r="A28" s="6" t="s">
        <v>6</v>
      </c>
      <c r="B28" s="7"/>
      <c r="C28" s="7"/>
      <c r="D28" s="7"/>
      <c r="E28" s="28">
        <v>0</v>
      </c>
    </row>
    <row r="29" spans="1:5" ht="18" customHeight="1" x14ac:dyDescent="0.25">
      <c r="A29" s="6" t="s">
        <v>0</v>
      </c>
      <c r="B29" s="7"/>
      <c r="C29" s="7"/>
      <c r="D29" s="7"/>
      <c r="E29" s="28">
        <v>0</v>
      </c>
    </row>
    <row r="30" spans="1:5" ht="18" customHeight="1" x14ac:dyDescent="0.25">
      <c r="A30" s="6" t="s">
        <v>4</v>
      </c>
      <c r="B30" s="7"/>
      <c r="C30" s="7"/>
      <c r="D30" s="7"/>
      <c r="E30" s="28">
        <v>0</v>
      </c>
    </row>
    <row r="31" spans="1:5" ht="18" customHeight="1" x14ac:dyDescent="0.25">
      <c r="A31" s="6" t="s">
        <v>1</v>
      </c>
      <c r="B31" s="7"/>
      <c r="C31" s="7"/>
      <c r="D31" s="7"/>
      <c r="E31" s="28">
        <v>0</v>
      </c>
    </row>
    <row r="32" spans="1:5" ht="18" customHeight="1" x14ac:dyDescent="0.25">
      <c r="A32" s="6" t="s">
        <v>2</v>
      </c>
      <c r="B32" s="7"/>
      <c r="C32" s="7"/>
      <c r="D32" s="7"/>
      <c r="E32" s="34"/>
    </row>
    <row r="33" spans="1:5" ht="18" customHeight="1" x14ac:dyDescent="0.25">
      <c r="A33" s="6"/>
      <c r="B33" s="7" t="s">
        <v>22</v>
      </c>
      <c r="C33" s="7"/>
      <c r="D33" s="7"/>
      <c r="E33" s="28">
        <v>0</v>
      </c>
    </row>
    <row r="34" spans="1:5" ht="18" customHeight="1" x14ac:dyDescent="0.25">
      <c r="A34" s="6"/>
      <c r="B34" s="7" t="s">
        <v>35</v>
      </c>
      <c r="C34" s="7"/>
      <c r="D34" s="7"/>
      <c r="E34" s="28">
        <v>0</v>
      </c>
    </row>
    <row r="35" spans="1:5" ht="18" customHeight="1" x14ac:dyDescent="0.25">
      <c r="A35" s="6"/>
      <c r="B35" s="7" t="s">
        <v>23</v>
      </c>
      <c r="C35" s="7"/>
      <c r="D35" s="7"/>
      <c r="E35" s="28">
        <v>0</v>
      </c>
    </row>
    <row r="36" spans="1:5" ht="18" customHeight="1" x14ac:dyDescent="0.25">
      <c r="A36" s="6"/>
      <c r="B36" s="7" t="s">
        <v>3</v>
      </c>
      <c r="C36" s="7"/>
      <c r="D36" s="7"/>
      <c r="E36" s="28">
        <v>0</v>
      </c>
    </row>
    <row r="37" spans="1:5" ht="18" customHeight="1" x14ac:dyDescent="0.25">
      <c r="A37" s="6"/>
      <c r="B37" s="7" t="s">
        <v>24</v>
      </c>
      <c r="C37" s="7"/>
      <c r="D37" s="7"/>
      <c r="E37" s="28">
        <v>0</v>
      </c>
    </row>
    <row r="38" spans="1:5" ht="18" customHeight="1" x14ac:dyDescent="0.25">
      <c r="A38" s="6"/>
      <c r="B38" s="7" t="s">
        <v>36</v>
      </c>
      <c r="C38" s="7"/>
      <c r="D38" s="7"/>
      <c r="E38" s="28">
        <v>0</v>
      </c>
    </row>
    <row r="39" spans="1:5" ht="18" customHeight="1" x14ac:dyDescent="0.25">
      <c r="A39" s="6" t="s">
        <v>37</v>
      </c>
      <c r="B39" s="7"/>
      <c r="C39" s="7"/>
      <c r="D39" s="7"/>
      <c r="E39" s="28">
        <v>0</v>
      </c>
    </row>
    <row r="40" spans="1:5" ht="18" customHeight="1" x14ac:dyDescent="0.25">
      <c r="A40" s="6" t="s">
        <v>27</v>
      </c>
      <c r="B40" s="7"/>
      <c r="C40" s="7"/>
      <c r="D40" s="7"/>
      <c r="E40" s="28">
        <v>0</v>
      </c>
    </row>
    <row r="41" spans="1:5" ht="18" customHeight="1" x14ac:dyDescent="0.25">
      <c r="A41" s="6" t="s">
        <v>20</v>
      </c>
      <c r="B41" s="7"/>
      <c r="C41" s="7"/>
      <c r="D41" s="7"/>
      <c r="E41" s="28">
        <v>0</v>
      </c>
    </row>
    <row r="42" spans="1:5" ht="18" customHeight="1" x14ac:dyDescent="0.25">
      <c r="A42" s="6" t="s">
        <v>9</v>
      </c>
      <c r="B42" s="7"/>
      <c r="C42" s="7"/>
      <c r="D42" s="7"/>
      <c r="E42" s="28">
        <v>0</v>
      </c>
    </row>
    <row r="43" spans="1:5" ht="18" customHeight="1" x14ac:dyDescent="0.25">
      <c r="A43" s="6" t="s">
        <v>17</v>
      </c>
      <c r="B43" s="7"/>
      <c r="C43" s="7"/>
      <c r="D43" s="7"/>
      <c r="E43" s="28">
        <v>0</v>
      </c>
    </row>
    <row r="44" spans="1:5" ht="18" customHeight="1" x14ac:dyDescent="0.25">
      <c r="A44" s="10" t="s">
        <v>15</v>
      </c>
      <c r="B44" s="11"/>
      <c r="C44" s="11"/>
      <c r="D44" s="11"/>
      <c r="E44" s="29">
        <v>0</v>
      </c>
    </row>
    <row r="45" spans="1:5" ht="10.5" customHeight="1" x14ac:dyDescent="0.25">
      <c r="A45" s="5"/>
    </row>
    <row r="46" spans="1:5" ht="18" customHeight="1" x14ac:dyDescent="0.25">
      <c r="D46" s="2" t="s">
        <v>10</v>
      </c>
      <c r="E46" s="22">
        <f>IF(SUM(E28:E44)&gt;(0.55*SUM($E$65:$E$68)),"více než maximum",SUM(E28:E44))</f>
        <v>0</v>
      </c>
    </row>
    <row r="47" spans="1:5" ht="10.5" customHeight="1" thickBot="1" x14ac:dyDescent="0.3">
      <c r="A47" s="5"/>
    </row>
    <row r="48" spans="1:5" ht="21.95" customHeight="1" thickBot="1" x14ac:dyDescent="0.3">
      <c r="A48" s="3" t="s">
        <v>38</v>
      </c>
      <c r="B48" s="4"/>
      <c r="C48" s="4"/>
      <c r="D48" s="4"/>
      <c r="E48" s="33"/>
    </row>
    <row r="49" spans="1:5" ht="10.5" customHeight="1" x14ac:dyDescent="0.25">
      <c r="A49" s="5"/>
    </row>
    <row r="50" spans="1:5" ht="18" customHeight="1" x14ac:dyDescent="0.25">
      <c r="A50" s="35" t="s">
        <v>33</v>
      </c>
      <c r="B50" s="32"/>
      <c r="C50" s="32"/>
    </row>
    <row r="51" spans="1:5" ht="10.5" customHeight="1" x14ac:dyDescent="0.25">
      <c r="A51" s="5"/>
    </row>
    <row r="52" spans="1:5" ht="18" customHeight="1" x14ac:dyDescent="0.25">
      <c r="A52" s="6" t="s">
        <v>16</v>
      </c>
      <c r="B52" s="7"/>
      <c r="C52" s="7"/>
      <c r="D52" s="7"/>
      <c r="E52" s="28">
        <v>0</v>
      </c>
    </row>
    <row r="53" spans="1:5" ht="18" customHeight="1" x14ac:dyDescent="0.25">
      <c r="A53" s="10" t="s">
        <v>39</v>
      </c>
      <c r="B53" s="11"/>
      <c r="C53" s="11"/>
      <c r="D53" s="11"/>
      <c r="E53" s="29">
        <v>0</v>
      </c>
    </row>
    <row r="54" spans="1:5" ht="10.5" customHeight="1" x14ac:dyDescent="0.25">
      <c r="A54" s="5"/>
    </row>
    <row r="55" spans="1:5" ht="18" customHeight="1" x14ac:dyDescent="0.25">
      <c r="D55" s="2" t="s">
        <v>10</v>
      </c>
      <c r="E55" s="22">
        <f>IF(SUM(E52:E53)&gt;(0.15*SUM($E$65:$E$68)),"více než maximum",SUM(E52:E53))</f>
        <v>0</v>
      </c>
    </row>
    <row r="56" spans="1:5" ht="10.5" customHeight="1" x14ac:dyDescent="0.25">
      <c r="A56" s="5"/>
    </row>
    <row r="57" spans="1:5" ht="10.5" customHeight="1" thickBot="1" x14ac:dyDescent="0.3">
      <c r="A57" s="5"/>
    </row>
    <row r="58" spans="1:5" ht="21.95" customHeight="1" thickBot="1" x14ac:dyDescent="0.3">
      <c r="A58" s="3" t="s">
        <v>21</v>
      </c>
      <c r="B58" s="4"/>
      <c r="C58" s="4"/>
      <c r="D58" s="4"/>
      <c r="E58" s="33"/>
    </row>
    <row r="59" spans="1:5" ht="10.5" customHeight="1" x14ac:dyDescent="0.25">
      <c r="A59" s="5"/>
    </row>
    <row r="60" spans="1:5" ht="18" customHeight="1" x14ac:dyDescent="0.25">
      <c r="A60" s="8" t="s">
        <v>42</v>
      </c>
      <c r="B60" s="9"/>
      <c r="C60" s="9"/>
      <c r="D60" s="9"/>
      <c r="E60" s="21">
        <v>0</v>
      </c>
    </row>
    <row r="61" spans="1:5" ht="10.5" customHeight="1" x14ac:dyDescent="0.25">
      <c r="A61" s="5"/>
    </row>
    <row r="62" spans="1:5" ht="18" customHeight="1" x14ac:dyDescent="0.25">
      <c r="D62" s="2" t="s">
        <v>10</v>
      </c>
      <c r="E62" s="22">
        <f>SUM(E60)</f>
        <v>0</v>
      </c>
    </row>
    <row r="63" spans="1:5" ht="10.5" customHeight="1" thickBot="1" x14ac:dyDescent="0.3">
      <c r="A63" s="5"/>
    </row>
    <row r="64" spans="1:5" ht="27.75" customHeight="1" thickBot="1" x14ac:dyDescent="0.3">
      <c r="A64" s="12" t="s">
        <v>11</v>
      </c>
      <c r="B64" s="4"/>
      <c r="C64" s="4"/>
      <c r="D64" s="4"/>
      <c r="E64" s="33"/>
    </row>
    <row r="65" spans="1:7" ht="21.75" customHeight="1" x14ac:dyDescent="0.25">
      <c r="A65" s="13" t="s">
        <v>19</v>
      </c>
      <c r="B65" s="14"/>
      <c r="C65" s="14"/>
      <c r="D65" s="14"/>
      <c r="E65" s="25">
        <f>SUM(E6:E6)</f>
        <v>0</v>
      </c>
      <c r="G65" s="31"/>
    </row>
    <row r="66" spans="1:7" ht="21.75" customHeight="1" x14ac:dyDescent="0.25">
      <c r="A66" s="15" t="s">
        <v>25</v>
      </c>
      <c r="B66" s="7"/>
      <c r="C66" s="7"/>
      <c r="D66" s="7"/>
      <c r="E66" s="26">
        <f>SUM(E17:E20)</f>
        <v>0</v>
      </c>
    </row>
    <row r="67" spans="1:7" ht="21.75" customHeight="1" x14ac:dyDescent="0.25">
      <c r="A67" s="15" t="s">
        <v>28</v>
      </c>
      <c r="B67" s="7"/>
      <c r="C67" s="7"/>
      <c r="D67" s="7"/>
      <c r="E67" s="26">
        <f>SUM(E28:E44)</f>
        <v>0</v>
      </c>
    </row>
    <row r="68" spans="1:7" ht="21.75" customHeight="1" x14ac:dyDescent="0.25">
      <c r="A68" s="15" t="s">
        <v>38</v>
      </c>
      <c r="B68" s="7"/>
      <c r="C68" s="7"/>
      <c r="D68" s="7"/>
      <c r="E68" s="26">
        <f>SUM(E52:E53)</f>
        <v>0</v>
      </c>
    </row>
    <row r="69" spans="1:7" ht="21.75" customHeight="1" thickBot="1" x14ac:dyDescent="0.3">
      <c r="A69" s="15" t="s">
        <v>21</v>
      </c>
      <c r="B69" s="7"/>
      <c r="C69" s="7"/>
      <c r="D69" s="7"/>
      <c r="E69" s="26">
        <f>SUM(E60)</f>
        <v>0</v>
      </c>
    </row>
    <row r="70" spans="1:7" ht="22.5" customHeight="1" x14ac:dyDescent="0.25">
      <c r="A70" s="16" t="s">
        <v>12</v>
      </c>
      <c r="B70" s="17"/>
      <c r="C70" s="17"/>
      <c r="D70" s="17"/>
      <c r="E70" s="27">
        <f>SUM(E65:E69)</f>
        <v>0</v>
      </c>
    </row>
    <row r="71" spans="1:7" ht="22.5" customHeight="1" x14ac:dyDescent="0.25">
      <c r="A71" s="18" t="s">
        <v>13</v>
      </c>
      <c r="E71" s="23">
        <f>E70*0.21</f>
        <v>0</v>
      </c>
    </row>
    <row r="72" spans="1:7" ht="22.5" customHeight="1" thickBot="1" x14ac:dyDescent="0.3">
      <c r="A72" s="19" t="s">
        <v>14</v>
      </c>
      <c r="B72" s="20"/>
      <c r="C72" s="20"/>
      <c r="D72" s="20"/>
      <c r="E72" s="24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2" customWidth="1"/>
    <col min="2" max="2" width="9.140625" style="2"/>
    <col min="3" max="3" width="54.140625" style="2" customWidth="1"/>
    <col min="4" max="4" width="22.140625" style="2" customWidth="1"/>
    <col min="5" max="5" width="19.85546875" style="30" customWidth="1"/>
    <col min="6" max="6" width="22.140625" style="2" customWidth="1"/>
    <col min="7" max="7" width="11.85546875" style="2" bestFit="1" customWidth="1"/>
    <col min="8" max="8" width="9.140625" style="2"/>
    <col min="9" max="9" width="17.5703125" style="2" customWidth="1"/>
    <col min="10" max="16384" width="9.140625" style="2"/>
  </cols>
  <sheetData>
    <row r="1" spans="1:6" ht="18" customHeight="1" thickBot="1" x14ac:dyDescent="0.3">
      <c r="A1" s="1" t="s">
        <v>7</v>
      </c>
      <c r="E1" s="1" t="s">
        <v>8</v>
      </c>
    </row>
    <row r="2" spans="1:6" ht="21.95" customHeight="1" thickBot="1" x14ac:dyDescent="0.3">
      <c r="A2" s="3" t="s">
        <v>19</v>
      </c>
      <c r="B2" s="4"/>
      <c r="C2" s="4"/>
      <c r="D2" s="4"/>
      <c r="E2" s="33"/>
    </row>
    <row r="3" spans="1:6" ht="10.5" customHeight="1" x14ac:dyDescent="0.25">
      <c r="A3" s="5"/>
    </row>
    <row r="4" spans="1:6" ht="17.25" customHeight="1" x14ac:dyDescent="0.25">
      <c r="A4" s="36" t="s">
        <v>43</v>
      </c>
    </row>
    <row r="5" spans="1:6" ht="10.5" customHeight="1" x14ac:dyDescent="0.25">
      <c r="A5" s="5"/>
    </row>
    <row r="6" spans="1:6" ht="18" customHeight="1" x14ac:dyDescent="0.25">
      <c r="A6" s="6" t="s">
        <v>44</v>
      </c>
      <c r="B6" s="7"/>
      <c r="C6" s="7"/>
      <c r="D6" s="7"/>
      <c r="E6" s="28">
        <v>0</v>
      </c>
    </row>
    <row r="7" spans="1:6" ht="18" customHeight="1" x14ac:dyDescent="0.25">
      <c r="A7" s="6" t="s">
        <v>45</v>
      </c>
      <c r="B7" s="7"/>
      <c r="C7" s="7"/>
      <c r="D7" s="7"/>
      <c r="E7" s="28">
        <v>0</v>
      </c>
    </row>
    <row r="8" spans="1:6" ht="18" customHeight="1" x14ac:dyDescent="0.25">
      <c r="A8" s="6" t="s">
        <v>46</v>
      </c>
      <c r="B8" s="7"/>
      <c r="C8" s="7"/>
      <c r="D8" s="7"/>
      <c r="E8" s="28">
        <v>0</v>
      </c>
    </row>
    <row r="9" spans="1:6" ht="18" customHeight="1" x14ac:dyDescent="0.25">
      <c r="A9" s="6" t="s">
        <v>47</v>
      </c>
      <c r="B9" s="7"/>
      <c r="C9" s="7"/>
      <c r="D9" s="7"/>
      <c r="E9" s="28">
        <v>0</v>
      </c>
    </row>
    <row r="10" spans="1:6" ht="18" customHeight="1" x14ac:dyDescent="0.25">
      <c r="A10" s="8" t="s">
        <v>48</v>
      </c>
      <c r="B10" s="9"/>
      <c r="C10" s="9"/>
      <c r="D10" s="9"/>
      <c r="E10" s="21">
        <v>0</v>
      </c>
      <c r="F10" s="31"/>
    </row>
    <row r="11" spans="1:6" ht="10.5" customHeight="1" x14ac:dyDescent="0.25">
      <c r="A11" s="5"/>
    </row>
    <row r="12" spans="1:6" ht="18" customHeight="1" x14ac:dyDescent="0.25">
      <c r="D12" s="2" t="s">
        <v>10</v>
      </c>
      <c r="E12" s="22">
        <f>IF(SUM(E6:E10)&gt;(0.1*SUM(E111:E115)),"více než maximum",SUM(E6:E10))</f>
        <v>0</v>
      </c>
      <c r="F12" s="32"/>
    </row>
    <row r="13" spans="1:6" ht="10.5" customHeight="1" thickBot="1" x14ac:dyDescent="0.3">
      <c r="A13" s="5"/>
    </row>
    <row r="14" spans="1:6" ht="21.95" customHeight="1" thickBot="1" x14ac:dyDescent="0.3">
      <c r="A14" s="3" t="s">
        <v>49</v>
      </c>
      <c r="B14" s="4"/>
      <c r="C14" s="4"/>
      <c r="D14" s="4"/>
      <c r="E14" s="33"/>
    </row>
    <row r="15" spans="1:6" ht="10.5" customHeight="1" x14ac:dyDescent="0.25">
      <c r="A15" s="5"/>
    </row>
    <row r="16" spans="1:6" ht="17.25" customHeight="1" x14ac:dyDescent="0.25">
      <c r="A16" s="36" t="s">
        <v>50</v>
      </c>
    </row>
    <row r="17" spans="1:5" ht="10.5" customHeight="1" x14ac:dyDescent="0.25">
      <c r="A17" s="5"/>
    </row>
    <row r="18" spans="1:5" ht="18" customHeight="1" x14ac:dyDescent="0.25">
      <c r="A18" s="6" t="s">
        <v>51</v>
      </c>
      <c r="B18" s="7"/>
      <c r="C18" s="7"/>
      <c r="D18" s="7"/>
      <c r="E18" s="28">
        <v>0</v>
      </c>
    </row>
    <row r="19" spans="1:5" ht="18" customHeight="1" x14ac:dyDescent="0.25">
      <c r="A19" s="6" t="s">
        <v>52</v>
      </c>
      <c r="B19" s="7"/>
      <c r="C19" s="7"/>
      <c r="D19" s="7"/>
      <c r="E19" s="28">
        <v>0</v>
      </c>
    </row>
    <row r="20" spans="1:5" ht="18" customHeight="1" x14ac:dyDescent="0.25">
      <c r="A20" s="6" t="s">
        <v>20</v>
      </c>
      <c r="B20" s="7"/>
      <c r="C20" s="7"/>
      <c r="D20" s="7"/>
      <c r="E20" s="28">
        <v>0</v>
      </c>
    </row>
    <row r="21" spans="1:5" ht="18" customHeight="1" x14ac:dyDescent="0.25">
      <c r="A21" s="6" t="s">
        <v>53</v>
      </c>
      <c r="B21" s="7"/>
      <c r="C21" s="7"/>
      <c r="D21" s="7"/>
      <c r="E21" s="28">
        <v>0</v>
      </c>
    </row>
    <row r="22" spans="1:5" ht="18" customHeight="1" x14ac:dyDescent="0.25">
      <c r="A22" s="8" t="s">
        <v>15</v>
      </c>
      <c r="B22" s="9"/>
      <c r="C22" s="9"/>
      <c r="D22" s="9"/>
      <c r="E22" s="21">
        <v>0</v>
      </c>
    </row>
    <row r="23" spans="1:5" ht="10.5" customHeight="1" x14ac:dyDescent="0.25">
      <c r="A23" s="5"/>
    </row>
    <row r="24" spans="1:5" ht="18" customHeight="1" x14ac:dyDescent="0.25">
      <c r="A24" s="5"/>
      <c r="D24" s="2" t="s">
        <v>10</v>
      </c>
      <c r="E24" s="22">
        <f>IF(SUM(E18:E22)&gt;(0.12*SUM(E111:E115)),"více než maximum",SUM(E18:E22))</f>
        <v>0</v>
      </c>
    </row>
    <row r="25" spans="1:5" ht="10.5" customHeight="1" thickBot="1" x14ac:dyDescent="0.3">
      <c r="A25" s="5"/>
    </row>
    <row r="26" spans="1:5" ht="21.95" customHeight="1" thickBot="1" x14ac:dyDescent="0.3">
      <c r="A26" s="3" t="s">
        <v>54</v>
      </c>
      <c r="B26" s="4"/>
      <c r="C26" s="4"/>
      <c r="D26" s="4"/>
      <c r="E26" s="33"/>
    </row>
    <row r="27" spans="1:5" ht="10.5" customHeight="1" x14ac:dyDescent="0.25">
      <c r="A27" s="5"/>
    </row>
    <row r="28" spans="1:5" ht="17.25" customHeight="1" x14ac:dyDescent="0.25">
      <c r="A28" s="36" t="s">
        <v>55</v>
      </c>
    </row>
    <row r="29" spans="1:5" ht="10.5" customHeight="1" x14ac:dyDescent="0.25">
      <c r="A29" s="5"/>
    </row>
    <row r="30" spans="1:5" ht="18" customHeight="1" x14ac:dyDescent="0.25">
      <c r="A30" s="6" t="s">
        <v>6</v>
      </c>
      <c r="B30" s="7"/>
      <c r="C30" s="7"/>
      <c r="D30" s="7"/>
      <c r="E30" s="28">
        <v>0</v>
      </c>
    </row>
    <row r="31" spans="1:5" ht="18" customHeight="1" x14ac:dyDescent="0.25">
      <c r="A31" s="6" t="s">
        <v>0</v>
      </c>
      <c r="B31" s="7"/>
      <c r="C31" s="7"/>
      <c r="D31" s="7"/>
      <c r="E31" s="28">
        <v>0</v>
      </c>
    </row>
    <row r="32" spans="1:5" ht="18" customHeight="1" x14ac:dyDescent="0.25">
      <c r="A32" s="6" t="s">
        <v>4</v>
      </c>
      <c r="B32" s="7"/>
      <c r="C32" s="7"/>
      <c r="D32" s="7"/>
      <c r="E32" s="28">
        <v>0</v>
      </c>
    </row>
    <row r="33" spans="1:5" ht="18" customHeight="1" x14ac:dyDescent="0.25">
      <c r="A33" s="6" t="s">
        <v>1</v>
      </c>
      <c r="B33" s="7"/>
      <c r="C33" s="7"/>
      <c r="D33" s="7"/>
      <c r="E33" s="28">
        <v>0</v>
      </c>
    </row>
    <row r="34" spans="1:5" ht="18" customHeight="1" x14ac:dyDescent="0.25">
      <c r="A34" s="6" t="s">
        <v>2</v>
      </c>
      <c r="B34" s="7"/>
      <c r="C34" s="7"/>
      <c r="D34" s="7"/>
      <c r="E34" s="34"/>
    </row>
    <row r="35" spans="1:5" ht="18" customHeight="1" x14ac:dyDescent="0.25">
      <c r="A35" s="6"/>
      <c r="B35" s="7" t="s">
        <v>56</v>
      </c>
      <c r="C35" s="7"/>
      <c r="D35" s="7"/>
      <c r="E35" s="28">
        <v>0</v>
      </c>
    </row>
    <row r="36" spans="1:5" ht="18" customHeight="1" x14ac:dyDescent="0.25">
      <c r="A36" s="6"/>
      <c r="B36" s="7" t="s">
        <v>57</v>
      </c>
      <c r="C36" s="7"/>
      <c r="D36" s="7"/>
      <c r="E36" s="28">
        <v>0</v>
      </c>
    </row>
    <row r="37" spans="1:5" ht="18" customHeight="1" x14ac:dyDescent="0.25">
      <c r="A37" s="6"/>
      <c r="B37" s="7" t="s">
        <v>58</v>
      </c>
      <c r="C37" s="7"/>
      <c r="D37" s="7"/>
      <c r="E37" s="28">
        <v>0</v>
      </c>
    </row>
    <row r="38" spans="1:5" ht="18" customHeight="1" x14ac:dyDescent="0.25">
      <c r="A38" s="6"/>
      <c r="B38" s="7" t="s">
        <v>3</v>
      </c>
      <c r="C38" s="7"/>
      <c r="D38" s="7"/>
      <c r="E38" s="28">
        <v>0</v>
      </c>
    </row>
    <row r="39" spans="1:5" ht="18" customHeight="1" x14ac:dyDescent="0.25">
      <c r="A39" s="6"/>
      <c r="B39" s="7" t="s">
        <v>59</v>
      </c>
      <c r="C39" s="7"/>
      <c r="D39" s="7"/>
      <c r="E39" s="28">
        <v>0</v>
      </c>
    </row>
    <row r="40" spans="1:5" ht="18" customHeight="1" x14ac:dyDescent="0.25">
      <c r="A40" s="6"/>
      <c r="B40" s="7" t="s">
        <v>60</v>
      </c>
      <c r="C40" s="7"/>
      <c r="D40" s="7"/>
      <c r="E40" s="28">
        <v>0</v>
      </c>
    </row>
    <row r="41" spans="1:5" ht="18" customHeight="1" x14ac:dyDescent="0.25">
      <c r="A41" s="6"/>
      <c r="B41" s="7" t="s">
        <v>61</v>
      </c>
      <c r="C41" s="7"/>
      <c r="D41" s="7"/>
      <c r="E41" s="28">
        <v>0</v>
      </c>
    </row>
    <row r="42" spans="1:5" ht="18" customHeight="1" x14ac:dyDescent="0.25">
      <c r="A42" s="6"/>
      <c r="B42" s="7" t="s">
        <v>62</v>
      </c>
      <c r="C42" s="7"/>
      <c r="D42" s="7"/>
      <c r="E42" s="28">
        <v>0</v>
      </c>
    </row>
    <row r="43" spans="1:5" ht="18" customHeight="1" x14ac:dyDescent="0.25">
      <c r="A43" s="6"/>
      <c r="B43" s="7" t="s">
        <v>63</v>
      </c>
      <c r="C43" s="7"/>
      <c r="D43" s="7"/>
      <c r="E43" s="28">
        <v>0</v>
      </c>
    </row>
    <row r="44" spans="1:5" ht="18" customHeight="1" x14ac:dyDescent="0.25">
      <c r="A44" s="6" t="s">
        <v>64</v>
      </c>
      <c r="B44" s="7"/>
      <c r="C44" s="7"/>
      <c r="D44" s="7"/>
      <c r="E44" s="28">
        <v>0</v>
      </c>
    </row>
    <row r="45" spans="1:5" ht="18" customHeight="1" x14ac:dyDescent="0.25">
      <c r="A45" s="6" t="s">
        <v>65</v>
      </c>
      <c r="B45" s="7"/>
      <c r="C45" s="7"/>
      <c r="D45" s="7"/>
      <c r="E45" s="28">
        <v>0</v>
      </c>
    </row>
    <row r="46" spans="1:5" ht="18" customHeight="1" x14ac:dyDescent="0.25">
      <c r="A46" s="6" t="s">
        <v>66</v>
      </c>
      <c r="B46" s="7"/>
      <c r="C46" s="7"/>
      <c r="D46" s="7"/>
      <c r="E46" s="28">
        <v>0</v>
      </c>
    </row>
    <row r="47" spans="1:5" ht="18" customHeight="1" x14ac:dyDescent="0.25">
      <c r="A47" s="6" t="s">
        <v>67</v>
      </c>
      <c r="B47" s="7"/>
      <c r="C47" s="7"/>
      <c r="D47" s="7"/>
      <c r="E47" s="28">
        <v>0</v>
      </c>
    </row>
    <row r="48" spans="1:5" ht="18" customHeight="1" x14ac:dyDescent="0.25">
      <c r="A48" s="6" t="s">
        <v>68</v>
      </c>
      <c r="B48" s="7"/>
      <c r="C48" s="7"/>
      <c r="D48" s="7"/>
      <c r="E48" s="37"/>
    </row>
    <row r="49" spans="1:5" ht="18" customHeight="1" x14ac:dyDescent="0.25">
      <c r="A49" s="6"/>
      <c r="B49" s="7" t="s">
        <v>69</v>
      </c>
      <c r="C49" s="7"/>
      <c r="D49" s="7"/>
      <c r="E49" s="28">
        <v>0</v>
      </c>
    </row>
    <row r="50" spans="1:5" ht="18" customHeight="1" x14ac:dyDescent="0.25">
      <c r="A50" s="6"/>
      <c r="B50" s="7" t="s">
        <v>70</v>
      </c>
      <c r="C50" s="7"/>
      <c r="D50" s="7"/>
      <c r="E50" s="28">
        <v>0</v>
      </c>
    </row>
    <row r="51" spans="1:5" ht="18" customHeight="1" x14ac:dyDescent="0.25">
      <c r="A51" s="6" t="s">
        <v>71</v>
      </c>
      <c r="B51" s="7"/>
      <c r="C51" s="7"/>
      <c r="D51" s="7"/>
      <c r="E51" s="28">
        <v>0</v>
      </c>
    </row>
    <row r="52" spans="1:5" ht="18" customHeight="1" x14ac:dyDescent="0.25">
      <c r="A52" s="6" t="s">
        <v>18</v>
      </c>
      <c r="B52" s="7"/>
      <c r="C52" s="7"/>
      <c r="D52" s="7"/>
      <c r="E52" s="28">
        <v>0</v>
      </c>
    </row>
    <row r="53" spans="1:5" ht="18" customHeight="1" x14ac:dyDescent="0.25">
      <c r="A53" s="6" t="s">
        <v>5</v>
      </c>
      <c r="B53" s="7"/>
      <c r="C53" s="7"/>
      <c r="D53" s="7"/>
      <c r="E53" s="28">
        <v>0</v>
      </c>
    </row>
    <row r="54" spans="1:5" ht="18" customHeight="1" x14ac:dyDescent="0.25">
      <c r="A54" s="10" t="s">
        <v>15</v>
      </c>
      <c r="B54" s="11"/>
      <c r="C54" s="11"/>
      <c r="D54" s="11"/>
      <c r="E54" s="29">
        <v>0</v>
      </c>
    </row>
    <row r="55" spans="1:5" ht="10.5" customHeight="1" x14ac:dyDescent="0.25">
      <c r="A55" s="5"/>
    </row>
    <row r="56" spans="1:5" ht="18" customHeight="1" x14ac:dyDescent="0.25">
      <c r="D56" s="2" t="s">
        <v>10</v>
      </c>
      <c r="E56" s="22">
        <f>IF(SUM(E30:E54)&gt;(0.44*SUM($E$111:$E$115)),"více než maximum",SUM(E30:E54))</f>
        <v>0</v>
      </c>
    </row>
    <row r="57" spans="1:5" ht="10.5" customHeight="1" thickBot="1" x14ac:dyDescent="0.3">
      <c r="A57" s="5"/>
    </row>
    <row r="58" spans="1:5" ht="21.95" customHeight="1" thickBot="1" x14ac:dyDescent="0.3">
      <c r="A58" s="3" t="s">
        <v>72</v>
      </c>
      <c r="B58" s="4"/>
      <c r="C58" s="4"/>
      <c r="D58" s="4"/>
      <c r="E58" s="33"/>
    </row>
    <row r="59" spans="1:5" ht="10.5" customHeight="1" x14ac:dyDescent="0.25">
      <c r="A59" s="5"/>
    </row>
    <row r="60" spans="1:5" ht="18" customHeight="1" x14ac:dyDescent="0.25">
      <c r="A60" s="36" t="s">
        <v>73</v>
      </c>
    </row>
    <row r="61" spans="1:5" ht="10.5" customHeight="1" x14ac:dyDescent="0.25">
      <c r="A61" s="5"/>
    </row>
    <row r="62" spans="1:5" ht="18" customHeight="1" x14ac:dyDescent="0.25">
      <c r="A62" s="6" t="s">
        <v>16</v>
      </c>
      <c r="B62" s="7"/>
      <c r="C62" s="7"/>
      <c r="D62" s="7"/>
      <c r="E62" s="28">
        <v>0</v>
      </c>
    </row>
    <row r="63" spans="1:5" ht="18" customHeight="1" x14ac:dyDescent="0.25">
      <c r="A63" s="10" t="s">
        <v>74</v>
      </c>
      <c r="B63" s="11"/>
      <c r="C63" s="11"/>
      <c r="D63" s="11"/>
      <c r="E63" s="29">
        <v>0</v>
      </c>
    </row>
    <row r="64" spans="1:5" ht="10.5" customHeight="1" x14ac:dyDescent="0.25">
      <c r="A64" s="5"/>
    </row>
    <row r="65" spans="1:5" ht="18" customHeight="1" x14ac:dyDescent="0.25">
      <c r="D65" s="2" t="s">
        <v>10</v>
      </c>
      <c r="E65" s="22">
        <f>IF(SUM(E62:E63)&gt;(0.07*SUM($E$111:$E$115)),"více než maximum",SUM(E62:E63))</f>
        <v>0</v>
      </c>
    </row>
    <row r="66" spans="1:5" ht="10.5" customHeight="1" thickBot="1" x14ac:dyDescent="0.3">
      <c r="A66" s="5"/>
    </row>
    <row r="67" spans="1:5" ht="21.95" customHeight="1" thickBot="1" x14ac:dyDescent="0.3">
      <c r="A67" s="3" t="s">
        <v>75</v>
      </c>
      <c r="B67" s="4"/>
      <c r="C67" s="4"/>
      <c r="D67" s="4"/>
      <c r="E67" s="33"/>
    </row>
    <row r="68" spans="1:5" ht="10.5" customHeight="1" x14ac:dyDescent="0.25">
      <c r="A68" s="5"/>
    </row>
    <row r="69" spans="1:5" ht="17.25" customHeight="1" x14ac:dyDescent="0.25">
      <c r="A69" s="36" t="s">
        <v>76</v>
      </c>
    </row>
    <row r="70" spans="1:5" ht="10.5" customHeight="1" x14ac:dyDescent="0.25">
      <c r="A70" s="5"/>
    </row>
    <row r="71" spans="1:5" ht="18" customHeight="1" x14ac:dyDescent="0.25">
      <c r="A71" s="6" t="s">
        <v>6</v>
      </c>
      <c r="B71" s="7"/>
      <c r="C71" s="7"/>
      <c r="D71" s="7"/>
      <c r="E71" s="28">
        <v>0</v>
      </c>
    </row>
    <row r="72" spans="1:5" ht="18" customHeight="1" x14ac:dyDescent="0.25">
      <c r="A72" s="6" t="s">
        <v>0</v>
      </c>
      <c r="B72" s="7"/>
      <c r="C72" s="7"/>
      <c r="D72" s="7"/>
      <c r="E72" s="28">
        <v>0</v>
      </c>
    </row>
    <row r="73" spans="1:5" ht="18" customHeight="1" x14ac:dyDescent="0.25">
      <c r="A73" s="6" t="s">
        <v>4</v>
      </c>
      <c r="B73" s="7"/>
      <c r="C73" s="7"/>
      <c r="D73" s="7"/>
      <c r="E73" s="28">
        <v>0</v>
      </c>
    </row>
    <row r="74" spans="1:5" ht="18" customHeight="1" x14ac:dyDescent="0.25">
      <c r="A74" s="6" t="s">
        <v>1</v>
      </c>
      <c r="B74" s="7"/>
      <c r="C74" s="7"/>
      <c r="D74" s="7"/>
      <c r="E74" s="28">
        <v>0</v>
      </c>
    </row>
    <row r="75" spans="1:5" ht="18" customHeight="1" x14ac:dyDescent="0.25">
      <c r="A75" s="6" t="s">
        <v>2</v>
      </c>
      <c r="B75" s="7"/>
      <c r="C75" s="7"/>
      <c r="D75" s="7"/>
      <c r="E75" s="34"/>
    </row>
    <row r="76" spans="1:5" ht="18" customHeight="1" x14ac:dyDescent="0.25">
      <c r="A76" s="6"/>
      <c r="B76" s="7" t="s">
        <v>56</v>
      </c>
      <c r="C76" s="7"/>
      <c r="D76" s="7"/>
      <c r="E76" s="28">
        <v>0</v>
      </c>
    </row>
    <row r="77" spans="1:5" ht="18" customHeight="1" x14ac:dyDescent="0.25">
      <c r="A77" s="6"/>
      <c r="B77" s="7" t="s">
        <v>57</v>
      </c>
      <c r="C77" s="7"/>
      <c r="D77" s="7"/>
      <c r="E77" s="28">
        <v>0</v>
      </c>
    </row>
    <row r="78" spans="1:5" ht="18" customHeight="1" x14ac:dyDescent="0.25">
      <c r="A78" s="6"/>
      <c r="B78" s="7" t="s">
        <v>58</v>
      </c>
      <c r="C78" s="7"/>
      <c r="D78" s="7"/>
      <c r="E78" s="28">
        <v>0</v>
      </c>
    </row>
    <row r="79" spans="1:5" ht="18" customHeight="1" x14ac:dyDescent="0.25">
      <c r="A79" s="6"/>
      <c r="B79" s="7" t="s">
        <v>3</v>
      </c>
      <c r="C79" s="7"/>
      <c r="D79" s="7"/>
      <c r="E79" s="28">
        <v>0</v>
      </c>
    </row>
    <row r="80" spans="1:5" ht="18" customHeight="1" x14ac:dyDescent="0.25">
      <c r="A80" s="6"/>
      <c r="B80" s="7" t="s">
        <v>59</v>
      </c>
      <c r="C80" s="7"/>
      <c r="D80" s="7"/>
      <c r="E80" s="28">
        <v>0</v>
      </c>
    </row>
    <row r="81" spans="1:5" ht="18" customHeight="1" x14ac:dyDescent="0.25">
      <c r="A81" s="6"/>
      <c r="B81" s="7" t="s">
        <v>60</v>
      </c>
      <c r="C81" s="7"/>
      <c r="D81" s="7"/>
      <c r="E81" s="28">
        <v>0</v>
      </c>
    </row>
    <row r="82" spans="1:5" ht="18" customHeight="1" x14ac:dyDescent="0.25">
      <c r="A82" s="6"/>
      <c r="B82" s="7" t="s">
        <v>61</v>
      </c>
      <c r="C82" s="7"/>
      <c r="D82" s="7"/>
      <c r="E82" s="28">
        <v>0</v>
      </c>
    </row>
    <row r="83" spans="1:5" ht="18" customHeight="1" x14ac:dyDescent="0.25">
      <c r="A83" s="6"/>
      <c r="B83" s="7" t="s">
        <v>62</v>
      </c>
      <c r="C83" s="7"/>
      <c r="D83" s="7"/>
      <c r="E83" s="28">
        <v>0</v>
      </c>
    </row>
    <row r="84" spans="1:5" ht="18" customHeight="1" x14ac:dyDescent="0.25">
      <c r="A84" s="6"/>
      <c r="B84" s="7" t="s">
        <v>63</v>
      </c>
      <c r="C84" s="7"/>
      <c r="D84" s="7"/>
      <c r="E84" s="28">
        <v>0</v>
      </c>
    </row>
    <row r="85" spans="1:5" ht="18" customHeight="1" x14ac:dyDescent="0.25">
      <c r="A85" s="6" t="s">
        <v>64</v>
      </c>
      <c r="B85" s="7"/>
      <c r="C85" s="7"/>
      <c r="D85" s="7"/>
      <c r="E85" s="28">
        <v>0</v>
      </c>
    </row>
    <row r="86" spans="1:5" ht="18" customHeight="1" x14ac:dyDescent="0.25">
      <c r="A86" s="6" t="s">
        <v>65</v>
      </c>
      <c r="B86" s="7"/>
      <c r="C86" s="7"/>
      <c r="D86" s="7"/>
      <c r="E86" s="28">
        <v>0</v>
      </c>
    </row>
    <row r="87" spans="1:5" ht="18" customHeight="1" x14ac:dyDescent="0.25">
      <c r="A87" s="6" t="s">
        <v>66</v>
      </c>
      <c r="B87" s="7"/>
      <c r="C87" s="7"/>
      <c r="D87" s="7"/>
      <c r="E87" s="28">
        <v>0</v>
      </c>
    </row>
    <row r="88" spans="1:5" ht="18" customHeight="1" x14ac:dyDescent="0.25">
      <c r="A88" s="6" t="s">
        <v>67</v>
      </c>
      <c r="B88" s="7"/>
      <c r="C88" s="7"/>
      <c r="D88" s="7"/>
      <c r="E88" s="28">
        <v>0</v>
      </c>
    </row>
    <row r="89" spans="1:5" ht="18" customHeight="1" x14ac:dyDescent="0.25">
      <c r="A89" s="6" t="s">
        <v>68</v>
      </c>
      <c r="B89" s="7"/>
      <c r="C89" s="7"/>
      <c r="D89" s="7"/>
      <c r="E89" s="37"/>
    </row>
    <row r="90" spans="1:5" ht="18" customHeight="1" x14ac:dyDescent="0.25">
      <c r="A90" s="6"/>
      <c r="B90" s="7" t="s">
        <v>77</v>
      </c>
      <c r="C90" s="7"/>
      <c r="D90" s="7"/>
      <c r="E90" s="28">
        <v>0</v>
      </c>
    </row>
    <row r="91" spans="1:5" ht="18" customHeight="1" x14ac:dyDescent="0.25">
      <c r="A91" s="6"/>
      <c r="B91" s="7" t="s">
        <v>70</v>
      </c>
      <c r="C91" s="7"/>
      <c r="D91" s="7"/>
      <c r="E91" s="28">
        <v>0</v>
      </c>
    </row>
    <row r="92" spans="1:5" ht="18" customHeight="1" x14ac:dyDescent="0.25">
      <c r="A92" s="6" t="s">
        <v>78</v>
      </c>
      <c r="B92" s="7"/>
      <c r="C92" s="7"/>
      <c r="D92" s="7"/>
      <c r="E92" s="37"/>
    </row>
    <row r="93" spans="1:5" ht="18" customHeight="1" x14ac:dyDescent="0.25">
      <c r="A93" s="6"/>
      <c r="B93" s="7" t="s">
        <v>79</v>
      </c>
      <c r="C93" s="7"/>
      <c r="D93" s="7"/>
      <c r="E93" s="28">
        <v>0</v>
      </c>
    </row>
    <row r="94" spans="1:5" ht="18" customHeight="1" x14ac:dyDescent="0.25">
      <c r="A94" s="6"/>
      <c r="B94" s="7" t="s">
        <v>80</v>
      </c>
      <c r="C94" s="7"/>
      <c r="D94" s="7"/>
      <c r="E94" s="28">
        <v>0</v>
      </c>
    </row>
    <row r="95" spans="1:5" ht="18" customHeight="1" x14ac:dyDescent="0.25">
      <c r="A95" s="6" t="s">
        <v>81</v>
      </c>
      <c r="B95" s="7"/>
      <c r="C95" s="7"/>
      <c r="D95" s="7"/>
      <c r="E95" s="28">
        <v>0</v>
      </c>
    </row>
    <row r="96" spans="1:5" ht="18" customHeight="1" x14ac:dyDescent="0.25">
      <c r="A96" s="6" t="s">
        <v>20</v>
      </c>
      <c r="B96" s="7"/>
      <c r="C96" s="7"/>
      <c r="D96" s="7"/>
      <c r="E96" s="28">
        <v>0</v>
      </c>
    </row>
    <row r="97" spans="1:7" ht="18" customHeight="1" x14ac:dyDescent="0.25">
      <c r="A97" s="6" t="s">
        <v>82</v>
      </c>
      <c r="B97" s="7"/>
      <c r="C97" s="7"/>
      <c r="D97" s="7"/>
      <c r="E97" s="28">
        <v>0</v>
      </c>
    </row>
    <row r="98" spans="1:7" ht="18" customHeight="1" x14ac:dyDescent="0.25">
      <c r="A98" s="6" t="s">
        <v>9</v>
      </c>
      <c r="B98" s="7"/>
      <c r="C98" s="7"/>
      <c r="D98" s="7"/>
      <c r="E98" s="28">
        <v>0</v>
      </c>
    </row>
    <row r="99" spans="1:7" ht="18" customHeight="1" x14ac:dyDescent="0.25">
      <c r="A99" s="6" t="s">
        <v>17</v>
      </c>
      <c r="B99" s="7"/>
      <c r="C99" s="7"/>
      <c r="D99" s="7"/>
      <c r="E99" s="28">
        <v>0</v>
      </c>
    </row>
    <row r="100" spans="1:7" ht="18" customHeight="1" x14ac:dyDescent="0.25">
      <c r="A100" s="8" t="s">
        <v>15</v>
      </c>
      <c r="B100" s="9"/>
      <c r="C100" s="9"/>
      <c r="D100" s="9"/>
      <c r="E100" s="21">
        <v>0</v>
      </c>
    </row>
    <row r="101" spans="1:7" ht="10.5" customHeight="1" x14ac:dyDescent="0.25">
      <c r="A101" s="5"/>
    </row>
    <row r="102" spans="1:7" ht="18" customHeight="1" x14ac:dyDescent="0.25">
      <c r="D102" s="2" t="s">
        <v>10</v>
      </c>
      <c r="E102" s="22">
        <f>IF(SUM(E71:E100)&gt;(0.47*SUM(E111:E115)),"více než maximum",SUM(E71:E100))</f>
        <v>0</v>
      </c>
    </row>
    <row r="103" spans="1:7" ht="10.5" customHeight="1" thickBot="1" x14ac:dyDescent="0.3">
      <c r="A103" s="5"/>
    </row>
    <row r="104" spans="1:7" ht="21.95" customHeight="1" thickBot="1" x14ac:dyDescent="0.3">
      <c r="A104" s="3" t="s">
        <v>83</v>
      </c>
      <c r="B104" s="4"/>
      <c r="C104" s="4"/>
      <c r="D104" s="4"/>
      <c r="E104" s="33"/>
    </row>
    <row r="105" spans="1:7" ht="10.5" customHeight="1" x14ac:dyDescent="0.25">
      <c r="A105" s="5"/>
    </row>
    <row r="106" spans="1:7" ht="18" customHeight="1" x14ac:dyDescent="0.25">
      <c r="A106" s="8" t="s">
        <v>84</v>
      </c>
      <c r="B106" s="9"/>
      <c r="C106" s="9"/>
      <c r="D106" s="9"/>
      <c r="E106" s="21">
        <v>0</v>
      </c>
    </row>
    <row r="107" spans="1:7" ht="10.5" customHeight="1" x14ac:dyDescent="0.25">
      <c r="A107" s="5"/>
    </row>
    <row r="108" spans="1:7" ht="18" customHeight="1" x14ac:dyDescent="0.25">
      <c r="D108" s="2" t="s">
        <v>10</v>
      </c>
      <c r="E108" s="22">
        <f>SUM(E106)</f>
        <v>0</v>
      </c>
    </row>
    <row r="109" spans="1:7" ht="10.5" customHeight="1" thickBot="1" x14ac:dyDescent="0.3">
      <c r="A109" s="5"/>
    </row>
    <row r="110" spans="1:7" ht="27.75" customHeight="1" thickBot="1" x14ac:dyDescent="0.3">
      <c r="A110" s="12" t="s">
        <v>11</v>
      </c>
      <c r="B110" s="4"/>
      <c r="C110" s="4"/>
      <c r="D110" s="4"/>
      <c r="E110" s="33"/>
    </row>
    <row r="111" spans="1:7" ht="21.75" customHeight="1" x14ac:dyDescent="0.25">
      <c r="A111" s="13" t="s">
        <v>19</v>
      </c>
      <c r="B111" s="14"/>
      <c r="C111" s="14"/>
      <c r="D111" s="14"/>
      <c r="E111" s="25">
        <f>SUM(E6:E10)</f>
        <v>0</v>
      </c>
      <c r="G111" s="31"/>
    </row>
    <row r="112" spans="1:7" ht="21.75" customHeight="1" x14ac:dyDescent="0.25">
      <c r="A112" s="15" t="s">
        <v>49</v>
      </c>
      <c r="B112" s="7"/>
      <c r="C112" s="7"/>
      <c r="D112" s="7"/>
      <c r="E112" s="26">
        <f>SUM(E18:E22)</f>
        <v>0</v>
      </c>
    </row>
    <row r="113" spans="1:5" ht="21.75" customHeight="1" x14ac:dyDescent="0.25">
      <c r="A113" s="15" t="s">
        <v>85</v>
      </c>
      <c r="B113" s="7"/>
      <c r="C113" s="7"/>
      <c r="D113" s="7"/>
      <c r="E113" s="26">
        <f>SUM(E30:E54)</f>
        <v>0</v>
      </c>
    </row>
    <row r="114" spans="1:5" ht="21.75" customHeight="1" x14ac:dyDescent="0.25">
      <c r="A114" s="15" t="s">
        <v>72</v>
      </c>
      <c r="B114" s="7"/>
      <c r="C114" s="7"/>
      <c r="D114" s="7"/>
      <c r="E114" s="26">
        <f>SUM(E62:E63)</f>
        <v>0</v>
      </c>
    </row>
    <row r="115" spans="1:5" ht="21.75" customHeight="1" x14ac:dyDescent="0.25">
      <c r="A115" s="15" t="s">
        <v>75</v>
      </c>
      <c r="B115" s="7"/>
      <c r="C115" s="7"/>
      <c r="D115" s="7"/>
      <c r="E115" s="26">
        <f>SUM(E71:E100)</f>
        <v>0</v>
      </c>
    </row>
    <row r="116" spans="1:5" ht="21.75" customHeight="1" thickBot="1" x14ac:dyDescent="0.3">
      <c r="A116" s="15" t="s">
        <v>83</v>
      </c>
      <c r="B116" s="7"/>
      <c r="C116" s="7"/>
      <c r="D116" s="7"/>
      <c r="E116" s="26">
        <f>SUM(E106)</f>
        <v>0</v>
      </c>
    </row>
    <row r="117" spans="1:5" ht="22.5" customHeight="1" x14ac:dyDescent="0.25">
      <c r="A117" s="16" t="s">
        <v>12</v>
      </c>
      <c r="B117" s="17"/>
      <c r="C117" s="17"/>
      <c r="D117" s="17"/>
      <c r="E117" s="27">
        <f>SUM(E111:E116)</f>
        <v>0</v>
      </c>
    </row>
    <row r="118" spans="1:5" ht="22.5" customHeight="1" x14ac:dyDescent="0.25">
      <c r="A118" s="18" t="s">
        <v>13</v>
      </c>
      <c r="E118" s="23">
        <f>E117*0.21</f>
        <v>0</v>
      </c>
    </row>
    <row r="119" spans="1:5" ht="22.5" customHeight="1" thickBot="1" x14ac:dyDescent="0.3">
      <c r="A119" s="19" t="s">
        <v>14</v>
      </c>
      <c r="B119" s="20"/>
      <c r="C119" s="20"/>
      <c r="D119" s="20"/>
      <c r="E119" s="24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2" customWidth="1"/>
    <col min="2" max="2" width="9.140625" style="2"/>
    <col min="3" max="3" width="54.140625" style="2" customWidth="1"/>
    <col min="4" max="4" width="22.140625" style="2" customWidth="1"/>
    <col min="5" max="5" width="19.85546875" style="30" customWidth="1"/>
    <col min="6" max="6" width="22.140625" style="2" hidden="1" customWidth="1"/>
    <col min="7" max="7" width="11.85546875" style="2" hidden="1" customWidth="1"/>
    <col min="8" max="8" width="9.140625" style="2"/>
    <col min="9" max="9" width="17.5703125" style="2" customWidth="1"/>
    <col min="10" max="16384" width="9.140625" style="2"/>
  </cols>
  <sheetData>
    <row r="1" spans="1:7" ht="18" customHeight="1" thickBot="1" x14ac:dyDescent="0.3">
      <c r="A1" s="1"/>
      <c r="E1" s="1" t="s">
        <v>8</v>
      </c>
    </row>
    <row r="2" spans="1:7" ht="21.95" customHeight="1" thickBot="1" x14ac:dyDescent="0.3">
      <c r="A2" s="3" t="s">
        <v>19</v>
      </c>
      <c r="B2" s="4"/>
      <c r="C2" s="4"/>
      <c r="D2" s="4"/>
      <c r="E2" s="33"/>
    </row>
    <row r="3" spans="1:7" ht="10.5" customHeight="1" x14ac:dyDescent="0.25">
      <c r="A3" s="5"/>
    </row>
    <row r="4" spans="1:7" ht="10.5" customHeight="1" x14ac:dyDescent="0.25">
      <c r="A4" s="5"/>
    </row>
    <row r="5" spans="1:7" ht="18" customHeight="1" x14ac:dyDescent="0.25">
      <c r="A5" s="6" t="s">
        <v>44</v>
      </c>
      <c r="B5" s="7"/>
      <c r="C5" s="7"/>
      <c r="D5" s="7"/>
      <c r="E5" s="38">
        <v>185000</v>
      </c>
    </row>
    <row r="6" spans="1:7" ht="18" customHeight="1" x14ac:dyDescent="0.25">
      <c r="A6" s="6" t="s">
        <v>45</v>
      </c>
      <c r="B6" s="7"/>
      <c r="C6" s="7"/>
      <c r="D6" s="7"/>
      <c r="E6" s="38">
        <v>30750</v>
      </c>
    </row>
    <row r="7" spans="1:7" ht="18" customHeight="1" x14ac:dyDescent="0.25">
      <c r="A7" s="6" t="s">
        <v>86</v>
      </c>
      <c r="B7" s="7"/>
      <c r="C7" s="7"/>
      <c r="D7" s="7"/>
      <c r="E7" s="38">
        <v>30000</v>
      </c>
    </row>
    <row r="8" spans="1:7" ht="18" customHeight="1" x14ac:dyDescent="0.25">
      <c r="A8" s="6" t="s">
        <v>47</v>
      </c>
      <c r="B8" s="7"/>
      <c r="C8" s="7"/>
      <c r="D8" s="7"/>
      <c r="E8" s="38">
        <v>30000</v>
      </c>
    </row>
    <row r="9" spans="1:7" ht="18" customHeight="1" x14ac:dyDescent="0.25">
      <c r="A9" s="6" t="s">
        <v>87</v>
      </c>
      <c r="B9" s="39"/>
      <c r="C9" s="39"/>
      <c r="D9" s="39"/>
      <c r="E9" s="38">
        <v>20000</v>
      </c>
    </row>
    <row r="10" spans="1:7" ht="18" customHeight="1" x14ac:dyDescent="0.25">
      <c r="A10" s="8" t="s">
        <v>48</v>
      </c>
      <c r="B10" s="9"/>
      <c r="C10" s="9"/>
      <c r="D10" s="9"/>
      <c r="E10" s="40">
        <v>40000</v>
      </c>
      <c r="F10" s="31"/>
    </row>
    <row r="11" spans="1:7" ht="10.5" customHeight="1" x14ac:dyDescent="0.25">
      <c r="A11" s="5"/>
    </row>
    <row r="12" spans="1:7" ht="18" customHeight="1" x14ac:dyDescent="0.25">
      <c r="D12" s="2" t="s">
        <v>10</v>
      </c>
      <c r="E12" s="41">
        <f>IF(SUM(E5:E10)&gt;(0.05*SUM(E135:E141)),"více než maximum",SUM(E5:E10))</f>
        <v>335750</v>
      </c>
      <c r="F12" s="42">
        <f>G12-E12</f>
        <v>70507.5</v>
      </c>
      <c r="G12" s="42">
        <f>E12*1.21</f>
        <v>406257.5</v>
      </c>
    </row>
    <row r="13" spans="1:7" ht="10.5" customHeight="1" thickBot="1" x14ac:dyDescent="0.3">
      <c r="A13" s="5"/>
    </row>
    <row r="14" spans="1:7" ht="21.95" customHeight="1" thickBot="1" x14ac:dyDescent="0.3">
      <c r="A14" s="3" t="s">
        <v>88</v>
      </c>
      <c r="B14" s="4"/>
      <c r="C14" s="4"/>
      <c r="D14" s="4"/>
      <c r="E14" s="33"/>
    </row>
    <row r="15" spans="1:7" ht="10.5" customHeight="1" x14ac:dyDescent="0.25">
      <c r="A15" s="5"/>
    </row>
    <row r="16" spans="1:7" ht="10.5" customHeight="1" x14ac:dyDescent="0.25">
      <c r="A16" s="5"/>
    </row>
    <row r="17" spans="1:5" ht="18" customHeight="1" x14ac:dyDescent="0.25">
      <c r="A17" s="43" t="s">
        <v>89</v>
      </c>
      <c r="B17" s="44"/>
      <c r="C17" s="44"/>
      <c r="D17" s="44"/>
      <c r="E17" s="45">
        <v>65000</v>
      </c>
    </row>
    <row r="18" spans="1:5" ht="18" customHeight="1" x14ac:dyDescent="0.25">
      <c r="A18" s="43" t="s">
        <v>6</v>
      </c>
      <c r="B18" s="44"/>
      <c r="C18" s="44"/>
      <c r="D18" s="44"/>
      <c r="E18" s="45">
        <v>45000</v>
      </c>
    </row>
    <row r="19" spans="1:5" ht="18" customHeight="1" x14ac:dyDescent="0.25">
      <c r="A19" s="6" t="s">
        <v>0</v>
      </c>
      <c r="B19" s="7"/>
      <c r="C19" s="7"/>
      <c r="D19" s="7"/>
      <c r="E19" s="38">
        <v>1030000</v>
      </c>
    </row>
    <row r="20" spans="1:5" ht="18" customHeight="1" x14ac:dyDescent="0.25">
      <c r="A20" s="6" t="s">
        <v>4</v>
      </c>
      <c r="B20" s="7"/>
      <c r="C20" s="7"/>
      <c r="D20" s="7"/>
      <c r="E20" s="38">
        <v>165000</v>
      </c>
    </row>
    <row r="21" spans="1:5" ht="18" customHeight="1" x14ac:dyDescent="0.25">
      <c r="A21" s="6" t="s">
        <v>1</v>
      </c>
      <c r="B21" s="7"/>
      <c r="C21" s="7"/>
      <c r="D21" s="7"/>
      <c r="E21" s="38">
        <v>52000</v>
      </c>
    </row>
    <row r="22" spans="1:5" ht="18" customHeight="1" x14ac:dyDescent="0.25">
      <c r="A22" s="6" t="s">
        <v>2</v>
      </c>
      <c r="B22" s="7"/>
      <c r="C22" s="7"/>
      <c r="D22" s="7"/>
      <c r="E22" s="46"/>
    </row>
    <row r="23" spans="1:5" ht="18" customHeight="1" x14ac:dyDescent="0.25">
      <c r="A23" s="6"/>
      <c r="B23" s="7" t="s">
        <v>56</v>
      </c>
      <c r="C23" s="7"/>
      <c r="D23" s="7"/>
      <c r="E23" s="38">
        <v>85450</v>
      </c>
    </row>
    <row r="24" spans="1:5" ht="18" customHeight="1" x14ac:dyDescent="0.25">
      <c r="A24" s="6"/>
      <c r="B24" s="7" t="s">
        <v>57</v>
      </c>
      <c r="C24" s="7"/>
      <c r="D24" s="7"/>
      <c r="E24" s="38">
        <v>175000</v>
      </c>
    </row>
    <row r="25" spans="1:5" ht="18" customHeight="1" x14ac:dyDescent="0.25">
      <c r="A25" s="6"/>
      <c r="B25" s="7" t="s">
        <v>58</v>
      </c>
      <c r="C25" s="7"/>
      <c r="D25" s="7"/>
      <c r="E25" s="38">
        <v>130000</v>
      </c>
    </row>
    <row r="26" spans="1:5" ht="18" customHeight="1" x14ac:dyDescent="0.25">
      <c r="A26" s="6"/>
      <c r="B26" s="7" t="s">
        <v>3</v>
      </c>
      <c r="C26" s="7"/>
      <c r="D26" s="7"/>
      <c r="E26" s="38">
        <v>195000</v>
      </c>
    </row>
    <row r="27" spans="1:5" ht="18" customHeight="1" x14ac:dyDescent="0.25">
      <c r="A27" s="6"/>
      <c r="B27" s="7" t="s">
        <v>90</v>
      </c>
      <c r="C27" s="7"/>
      <c r="D27" s="7"/>
      <c r="E27" s="38">
        <v>25000</v>
      </c>
    </row>
    <row r="28" spans="1:5" ht="18" customHeight="1" x14ac:dyDescent="0.25">
      <c r="A28" s="6"/>
      <c r="B28" s="7" t="s">
        <v>91</v>
      </c>
      <c r="C28" s="7"/>
      <c r="D28" s="7"/>
      <c r="E28" s="38">
        <v>95000</v>
      </c>
    </row>
    <row r="29" spans="1:5" ht="18" customHeight="1" x14ac:dyDescent="0.25">
      <c r="A29" s="6"/>
      <c r="B29" s="7" t="s">
        <v>92</v>
      </c>
      <c r="C29" s="7"/>
      <c r="D29" s="7"/>
      <c r="E29" s="38">
        <v>185000</v>
      </c>
    </row>
    <row r="30" spans="1:5" ht="18" customHeight="1" x14ac:dyDescent="0.25">
      <c r="A30" s="6"/>
      <c r="B30" s="7" t="s">
        <v>61</v>
      </c>
      <c r="C30" s="7"/>
      <c r="D30" s="7"/>
      <c r="E30" s="38">
        <v>65000</v>
      </c>
    </row>
    <row r="31" spans="1:5" ht="18" customHeight="1" x14ac:dyDescent="0.25">
      <c r="A31" s="6"/>
      <c r="B31" s="7" t="s">
        <v>62</v>
      </c>
      <c r="C31" s="7"/>
      <c r="D31" s="7"/>
      <c r="E31" s="38">
        <v>85000</v>
      </c>
    </row>
    <row r="32" spans="1:5" ht="18" customHeight="1" x14ac:dyDescent="0.25">
      <c r="A32" s="6"/>
      <c r="B32" s="7" t="s">
        <v>63</v>
      </c>
      <c r="C32" s="7"/>
      <c r="D32" s="7"/>
      <c r="E32" s="38">
        <v>25000</v>
      </c>
    </row>
    <row r="33" spans="1:7" ht="18" customHeight="1" x14ac:dyDescent="0.25">
      <c r="A33" s="6" t="s">
        <v>64</v>
      </c>
      <c r="B33" s="7"/>
      <c r="C33" s="7"/>
      <c r="D33" s="7"/>
      <c r="E33" s="38">
        <v>15000</v>
      </c>
    </row>
    <row r="34" spans="1:7" ht="18" customHeight="1" x14ac:dyDescent="0.25">
      <c r="A34" s="6" t="s">
        <v>65</v>
      </c>
      <c r="B34" s="7"/>
      <c r="C34" s="7"/>
      <c r="D34" s="7"/>
      <c r="E34" s="38">
        <v>45000</v>
      </c>
    </row>
    <row r="35" spans="1:7" ht="18" customHeight="1" x14ac:dyDescent="0.25">
      <c r="A35" s="6" t="s">
        <v>66</v>
      </c>
      <c r="B35" s="7"/>
      <c r="C35" s="7"/>
      <c r="D35" s="7"/>
      <c r="E35" s="38">
        <v>25000</v>
      </c>
    </row>
    <row r="36" spans="1:7" ht="18" customHeight="1" x14ac:dyDescent="0.25">
      <c r="A36" s="6" t="s">
        <v>67</v>
      </c>
      <c r="B36" s="7"/>
      <c r="C36" s="7"/>
      <c r="D36" s="7"/>
      <c r="E36" s="38">
        <v>25000</v>
      </c>
    </row>
    <row r="37" spans="1:7" ht="18" customHeight="1" x14ac:dyDescent="0.25">
      <c r="A37" s="6" t="s">
        <v>68</v>
      </c>
      <c r="B37" s="7"/>
      <c r="C37" s="7"/>
      <c r="D37" s="7"/>
      <c r="E37" s="47"/>
    </row>
    <row r="38" spans="1:7" ht="18" customHeight="1" x14ac:dyDescent="0.25">
      <c r="A38" s="6"/>
      <c r="B38" s="7" t="s">
        <v>69</v>
      </c>
      <c r="C38" s="7"/>
      <c r="D38" s="7"/>
      <c r="E38" s="38">
        <v>125000</v>
      </c>
    </row>
    <row r="39" spans="1:7" ht="18" customHeight="1" x14ac:dyDescent="0.25">
      <c r="A39" s="6"/>
      <c r="B39" s="7" t="s">
        <v>70</v>
      </c>
      <c r="C39" s="7"/>
      <c r="D39" s="7"/>
      <c r="E39" s="38">
        <v>45000</v>
      </c>
    </row>
    <row r="40" spans="1:7" ht="18" customHeight="1" x14ac:dyDescent="0.25">
      <c r="A40" s="6" t="s">
        <v>93</v>
      </c>
      <c r="B40" s="7"/>
      <c r="C40" s="7"/>
      <c r="D40" s="7"/>
      <c r="E40" s="38">
        <v>30000</v>
      </c>
    </row>
    <row r="41" spans="1:7" ht="18" customHeight="1" x14ac:dyDescent="0.25">
      <c r="A41" s="6" t="s">
        <v>94</v>
      </c>
      <c r="B41" s="7"/>
      <c r="C41" s="7"/>
      <c r="D41" s="7"/>
      <c r="E41" s="38">
        <v>60000</v>
      </c>
    </row>
    <row r="42" spans="1:7" ht="18" customHeight="1" x14ac:dyDescent="0.25">
      <c r="A42" s="6" t="s">
        <v>5</v>
      </c>
      <c r="B42" s="7"/>
      <c r="C42" s="7"/>
      <c r="D42" s="7"/>
      <c r="E42" s="38">
        <v>70000</v>
      </c>
    </row>
    <row r="43" spans="1:7" ht="18" customHeight="1" x14ac:dyDescent="0.25">
      <c r="A43" s="10" t="s">
        <v>15</v>
      </c>
      <c r="B43" s="11"/>
      <c r="C43" s="11"/>
      <c r="D43" s="11"/>
      <c r="E43" s="48">
        <v>25000</v>
      </c>
      <c r="G43" s="42"/>
    </row>
    <row r="44" spans="1:7" ht="10.5" customHeight="1" x14ac:dyDescent="0.25">
      <c r="A44" s="5"/>
    </row>
    <row r="45" spans="1:7" ht="18" customHeight="1" x14ac:dyDescent="0.25">
      <c r="D45" s="2" t="s">
        <v>10</v>
      </c>
      <c r="E45" s="41">
        <f>IF(SUM(E17:E43)&gt;(0.43*SUM($E$135:$E$141)),"více než maximum",SUM(E17:E43))</f>
        <v>2887450</v>
      </c>
      <c r="F45" s="42">
        <f>G45-E45</f>
        <v>606364.5</v>
      </c>
      <c r="G45" s="42">
        <f>E45*1.21</f>
        <v>3493814.5</v>
      </c>
    </row>
    <row r="46" spans="1:7" ht="10.5" customHeight="1" thickBot="1" x14ac:dyDescent="0.3">
      <c r="A46" s="5"/>
    </row>
    <row r="47" spans="1:7" ht="21.95" customHeight="1" thickBot="1" x14ac:dyDescent="0.3">
      <c r="A47" s="49" t="s">
        <v>95</v>
      </c>
      <c r="B47" s="50"/>
      <c r="C47" s="50"/>
      <c r="D47" s="50"/>
      <c r="E47" s="51"/>
    </row>
    <row r="48" spans="1:7" ht="10.5" customHeight="1" x14ac:dyDescent="0.25">
      <c r="A48" s="52"/>
      <c r="B48" s="53"/>
      <c r="C48" s="53"/>
      <c r="D48" s="53"/>
      <c r="E48" s="54"/>
    </row>
    <row r="49" spans="1:7" ht="18" customHeight="1" x14ac:dyDescent="0.25">
      <c r="A49" s="55" t="s">
        <v>96</v>
      </c>
      <c r="B49" s="56"/>
      <c r="C49" s="56"/>
      <c r="D49" s="56"/>
      <c r="E49" s="57">
        <v>36000</v>
      </c>
    </row>
    <row r="50" spans="1:7" ht="18" customHeight="1" x14ac:dyDescent="0.25">
      <c r="A50" s="55" t="s">
        <v>53</v>
      </c>
      <c r="B50" s="56"/>
      <c r="C50" s="56"/>
      <c r="D50" s="56"/>
      <c r="E50" s="57">
        <v>12000</v>
      </c>
    </row>
    <row r="51" spans="1:7" ht="18" customHeight="1" x14ac:dyDescent="0.25">
      <c r="A51" s="58" t="s">
        <v>15</v>
      </c>
      <c r="B51" s="59"/>
      <c r="C51" s="59"/>
      <c r="D51" s="59"/>
      <c r="E51" s="60">
        <v>9000</v>
      </c>
    </row>
    <row r="52" spans="1:7" ht="10.5" customHeight="1" x14ac:dyDescent="0.25">
      <c r="A52" s="52"/>
      <c r="B52" s="53"/>
      <c r="C52" s="53"/>
      <c r="D52" s="53"/>
      <c r="E52" s="54"/>
    </row>
    <row r="53" spans="1:7" ht="18" customHeight="1" x14ac:dyDescent="0.25">
      <c r="A53" s="52"/>
      <c r="B53" s="53"/>
      <c r="C53" s="61"/>
      <c r="D53" s="62" t="s">
        <v>10</v>
      </c>
      <c r="E53" s="63">
        <f>SUM(E49:E51)</f>
        <v>57000</v>
      </c>
      <c r="F53" s="42">
        <f>G53-E53</f>
        <v>11970</v>
      </c>
      <c r="G53" s="42">
        <f>E53*1.21</f>
        <v>68970</v>
      </c>
    </row>
    <row r="54" spans="1:7" ht="10.5" customHeight="1" thickBot="1" x14ac:dyDescent="0.3">
      <c r="A54" s="5"/>
    </row>
    <row r="55" spans="1:7" ht="21.95" customHeight="1" thickBot="1" x14ac:dyDescent="0.3">
      <c r="A55" s="49" t="s">
        <v>97</v>
      </c>
      <c r="B55" s="50"/>
      <c r="C55" s="50"/>
      <c r="D55" s="50"/>
      <c r="E55" s="51"/>
    </row>
    <row r="56" spans="1:7" ht="10.5" customHeight="1" x14ac:dyDescent="0.25">
      <c r="A56" s="52"/>
      <c r="B56" s="53"/>
      <c r="C56" s="53"/>
      <c r="D56" s="53"/>
      <c r="E56" s="54"/>
    </row>
    <row r="57" spans="1:7" ht="18" customHeight="1" x14ac:dyDescent="0.25">
      <c r="A57" s="64" t="s">
        <v>98</v>
      </c>
      <c r="B57" s="53"/>
      <c r="C57" s="53"/>
      <c r="D57" s="53"/>
      <c r="E57" s="65">
        <v>22000</v>
      </c>
    </row>
    <row r="58" spans="1:7" ht="18" customHeight="1" x14ac:dyDescent="0.25">
      <c r="A58" s="66" t="s">
        <v>99</v>
      </c>
      <c r="B58" s="67"/>
      <c r="C58" s="67"/>
      <c r="D58" s="67"/>
      <c r="E58" s="68">
        <v>1000</v>
      </c>
    </row>
    <row r="59" spans="1:7" ht="10.5" customHeight="1" x14ac:dyDescent="0.25">
      <c r="A59" s="52"/>
      <c r="B59" s="53"/>
      <c r="C59" s="53"/>
      <c r="D59" s="53"/>
      <c r="E59" s="54"/>
    </row>
    <row r="60" spans="1:7" ht="18" customHeight="1" x14ac:dyDescent="0.25">
      <c r="A60" s="53"/>
      <c r="B60" s="53"/>
      <c r="C60" s="53"/>
      <c r="D60" s="53" t="s">
        <v>10</v>
      </c>
      <c r="E60" s="69">
        <f>IF(SUM(E57:E58)&gt;(0.04*SUM($E$135:$E$141)),"více než maximum",SUM(E57:E58))</f>
        <v>23000</v>
      </c>
      <c r="F60" s="42">
        <f>G60-E60</f>
        <v>4830</v>
      </c>
      <c r="G60" s="42">
        <f>E60*1.21</f>
        <v>27830</v>
      </c>
    </row>
    <row r="61" spans="1:7" ht="10.5" customHeight="1" thickBot="1" x14ac:dyDescent="0.3">
      <c r="A61" s="5"/>
    </row>
    <row r="62" spans="1:7" ht="21.95" customHeight="1" thickBot="1" x14ac:dyDescent="0.3">
      <c r="A62" s="49" t="s">
        <v>100</v>
      </c>
      <c r="B62" s="50"/>
      <c r="C62" s="50"/>
      <c r="D62" s="50"/>
      <c r="E62" s="51"/>
    </row>
    <row r="63" spans="1:7" ht="10.5" customHeight="1" x14ac:dyDescent="0.25">
      <c r="A63" s="52"/>
      <c r="B63" s="53"/>
      <c r="C63" s="53"/>
      <c r="D63" s="53"/>
      <c r="E63" s="54"/>
    </row>
    <row r="64" spans="1:7" ht="18" customHeight="1" x14ac:dyDescent="0.25">
      <c r="A64" s="55" t="s">
        <v>6</v>
      </c>
      <c r="B64" s="56"/>
      <c r="C64" s="56"/>
      <c r="D64" s="56"/>
      <c r="E64" s="57">
        <v>75300</v>
      </c>
    </row>
    <row r="65" spans="1:5" ht="18" customHeight="1" x14ac:dyDescent="0.25">
      <c r="A65" s="55" t="s">
        <v>0</v>
      </c>
      <c r="B65" s="56"/>
      <c r="C65" s="56"/>
      <c r="D65" s="56"/>
      <c r="E65" s="57">
        <v>98000</v>
      </c>
    </row>
    <row r="66" spans="1:5" ht="18" customHeight="1" x14ac:dyDescent="0.25">
      <c r="A66" s="55" t="s">
        <v>4</v>
      </c>
      <c r="B66" s="56"/>
      <c r="C66" s="56"/>
      <c r="D66" s="56"/>
      <c r="E66" s="57">
        <v>75000</v>
      </c>
    </row>
    <row r="67" spans="1:5" ht="18" customHeight="1" x14ac:dyDescent="0.25">
      <c r="A67" s="55" t="s">
        <v>1</v>
      </c>
      <c r="B67" s="56"/>
      <c r="C67" s="56"/>
      <c r="D67" s="56"/>
      <c r="E67" s="57">
        <v>45000</v>
      </c>
    </row>
    <row r="68" spans="1:5" ht="18" customHeight="1" x14ac:dyDescent="0.25">
      <c r="A68" s="55" t="s">
        <v>2</v>
      </c>
      <c r="B68" s="56"/>
      <c r="C68" s="56"/>
      <c r="D68" s="56"/>
      <c r="E68" s="70"/>
    </row>
    <row r="69" spans="1:5" ht="18" customHeight="1" x14ac:dyDescent="0.25">
      <c r="A69" s="55"/>
      <c r="B69" s="56" t="s">
        <v>56</v>
      </c>
      <c r="C69" s="56"/>
      <c r="D69" s="56"/>
      <c r="E69" s="57">
        <v>45000</v>
      </c>
    </row>
    <row r="70" spans="1:5" ht="18" customHeight="1" x14ac:dyDescent="0.25">
      <c r="A70" s="55"/>
      <c r="B70" s="56" t="s">
        <v>57</v>
      </c>
      <c r="C70" s="56"/>
      <c r="D70" s="56"/>
      <c r="E70" s="57">
        <v>55000</v>
      </c>
    </row>
    <row r="71" spans="1:5" ht="18" customHeight="1" x14ac:dyDescent="0.25">
      <c r="A71" s="55"/>
      <c r="B71" s="56" t="s">
        <v>58</v>
      </c>
      <c r="C71" s="56"/>
      <c r="D71" s="56"/>
      <c r="E71" s="57">
        <v>45000</v>
      </c>
    </row>
    <row r="72" spans="1:5" ht="18" customHeight="1" x14ac:dyDescent="0.25">
      <c r="A72" s="55"/>
      <c r="B72" s="56" t="s">
        <v>3</v>
      </c>
      <c r="C72" s="56"/>
      <c r="D72" s="56"/>
      <c r="E72" s="57">
        <v>35000</v>
      </c>
    </row>
    <row r="73" spans="1:5" ht="18" customHeight="1" x14ac:dyDescent="0.25">
      <c r="A73" s="55"/>
      <c r="B73" s="56" t="s">
        <v>92</v>
      </c>
      <c r="C73" s="56"/>
      <c r="D73" s="56"/>
      <c r="E73" s="57">
        <v>69000</v>
      </c>
    </row>
    <row r="74" spans="1:5" ht="18" customHeight="1" x14ac:dyDescent="0.25">
      <c r="A74" s="55"/>
      <c r="B74" s="56" t="s">
        <v>101</v>
      </c>
      <c r="C74" s="56"/>
      <c r="D74" s="56"/>
      <c r="E74" s="57">
        <v>68000</v>
      </c>
    </row>
    <row r="75" spans="1:5" ht="18" customHeight="1" x14ac:dyDescent="0.25">
      <c r="A75" s="55" t="s">
        <v>64</v>
      </c>
      <c r="B75" s="56"/>
      <c r="C75" s="56"/>
      <c r="D75" s="56"/>
      <c r="E75" s="57">
        <v>20000</v>
      </c>
    </row>
    <row r="76" spans="1:5" ht="18" customHeight="1" x14ac:dyDescent="0.25">
      <c r="A76" s="55" t="s">
        <v>65</v>
      </c>
      <c r="B76" s="56"/>
      <c r="C76" s="56"/>
      <c r="D76" s="56"/>
      <c r="E76" s="57">
        <v>45000</v>
      </c>
    </row>
    <row r="77" spans="1:5" ht="18" customHeight="1" x14ac:dyDescent="0.25">
      <c r="A77" s="55" t="s">
        <v>66</v>
      </c>
      <c r="B77" s="56"/>
      <c r="C77" s="56"/>
      <c r="D77" s="56"/>
      <c r="E77" s="57">
        <v>39000</v>
      </c>
    </row>
    <row r="78" spans="1:5" ht="18" customHeight="1" x14ac:dyDescent="0.25">
      <c r="A78" s="55" t="s">
        <v>67</v>
      </c>
      <c r="B78" s="56"/>
      <c r="C78" s="56"/>
      <c r="D78" s="56"/>
      <c r="E78" s="57">
        <v>32000</v>
      </c>
    </row>
    <row r="79" spans="1:5" ht="18" customHeight="1" x14ac:dyDescent="0.25">
      <c r="A79" s="55" t="s">
        <v>94</v>
      </c>
      <c r="B79" s="56"/>
      <c r="C79" s="56"/>
      <c r="D79" s="56"/>
      <c r="E79" s="57">
        <v>15000</v>
      </c>
    </row>
    <row r="80" spans="1:5" ht="18" customHeight="1" x14ac:dyDescent="0.25">
      <c r="A80" s="55" t="s">
        <v>5</v>
      </c>
      <c r="B80" s="56"/>
      <c r="C80" s="56"/>
      <c r="D80" s="56"/>
      <c r="E80" s="57">
        <v>30000</v>
      </c>
    </row>
    <row r="81" spans="1:7" ht="18" customHeight="1" x14ac:dyDescent="0.25">
      <c r="A81" s="66" t="s">
        <v>15</v>
      </c>
      <c r="B81" s="67"/>
      <c r="C81" s="67"/>
      <c r="D81" s="67"/>
      <c r="E81" s="68">
        <v>25000</v>
      </c>
    </row>
    <row r="82" spans="1:7" ht="10.5" customHeight="1" x14ac:dyDescent="0.25">
      <c r="A82" s="5"/>
    </row>
    <row r="83" spans="1:7" ht="18" customHeight="1" x14ac:dyDescent="0.25">
      <c r="D83" s="53" t="s">
        <v>10</v>
      </c>
      <c r="E83" s="69">
        <f>SUM(E64:E81)</f>
        <v>816300</v>
      </c>
      <c r="F83" s="42">
        <f>G83-E83</f>
        <v>171423</v>
      </c>
      <c r="G83" s="42">
        <f>E83*1.21</f>
        <v>987723</v>
      </c>
    </row>
    <row r="84" spans="1:7" ht="10.5" customHeight="1" thickBot="1" x14ac:dyDescent="0.3">
      <c r="A84" s="5"/>
    </row>
    <row r="85" spans="1:7" ht="21.95" customHeight="1" thickBot="1" x14ac:dyDescent="0.3">
      <c r="A85" s="3" t="s">
        <v>102</v>
      </c>
      <c r="B85" s="4"/>
      <c r="C85" s="4"/>
      <c r="D85" s="4"/>
      <c r="E85" s="33"/>
    </row>
    <row r="86" spans="1:7" ht="10.5" customHeight="1" x14ac:dyDescent="0.25">
      <c r="A86" s="5"/>
    </row>
    <row r="87" spans="1:7" ht="18" customHeight="1" x14ac:dyDescent="0.25">
      <c r="A87" s="1" t="s">
        <v>98</v>
      </c>
      <c r="E87" s="71">
        <v>135000</v>
      </c>
    </row>
    <row r="88" spans="1:7" ht="18" customHeight="1" x14ac:dyDescent="0.25">
      <c r="A88" s="10" t="s">
        <v>103</v>
      </c>
      <c r="B88" s="11"/>
      <c r="C88" s="11"/>
      <c r="D88" s="11"/>
      <c r="E88" s="48">
        <v>133600</v>
      </c>
    </row>
    <row r="89" spans="1:7" ht="10.5" customHeight="1" x14ac:dyDescent="0.25">
      <c r="A89" s="5"/>
    </row>
    <row r="90" spans="1:7" ht="18" customHeight="1" x14ac:dyDescent="0.25">
      <c r="D90" s="2" t="s">
        <v>10</v>
      </c>
      <c r="E90" s="41">
        <f>IF(SUM(E87:E88)&gt;(0.04*SUM($E$135:$E$141)),"více než maximum",SUM(E87:E88))</f>
        <v>268600</v>
      </c>
      <c r="F90" s="42">
        <f>G90-E90</f>
        <v>56406</v>
      </c>
      <c r="G90" s="42">
        <f>E90*1.21</f>
        <v>325006</v>
      </c>
    </row>
    <row r="91" spans="1:7" ht="10.5" customHeight="1" thickBot="1" x14ac:dyDescent="0.3">
      <c r="A91" s="5"/>
    </row>
    <row r="92" spans="1:7" s="53" customFormat="1" ht="21.95" customHeight="1" thickBot="1" x14ac:dyDescent="0.3">
      <c r="A92" s="49" t="s">
        <v>104</v>
      </c>
      <c r="B92" s="50"/>
      <c r="C92" s="50"/>
      <c r="D92" s="50"/>
      <c r="E92" s="51"/>
    </row>
    <row r="93" spans="1:7" s="53" customFormat="1" ht="10.5" customHeight="1" x14ac:dyDescent="0.25">
      <c r="A93" s="52"/>
      <c r="E93" s="54"/>
    </row>
    <row r="94" spans="1:7" s="53" customFormat="1" ht="18" customHeight="1" x14ac:dyDescent="0.25">
      <c r="A94" s="55" t="s">
        <v>89</v>
      </c>
      <c r="B94" s="56"/>
      <c r="C94" s="56"/>
      <c r="D94" s="56"/>
      <c r="E94" s="57">
        <v>35000</v>
      </c>
    </row>
    <row r="95" spans="1:7" s="53" customFormat="1" ht="18" customHeight="1" x14ac:dyDescent="0.25">
      <c r="A95" s="55" t="s">
        <v>6</v>
      </c>
      <c r="B95" s="56"/>
      <c r="C95" s="56"/>
      <c r="D95" s="56"/>
      <c r="E95" s="57">
        <v>92000</v>
      </c>
    </row>
    <row r="96" spans="1:7" s="53" customFormat="1" ht="18" customHeight="1" x14ac:dyDescent="0.25">
      <c r="A96" s="55" t="s">
        <v>0</v>
      </c>
      <c r="B96" s="56"/>
      <c r="C96" s="56"/>
      <c r="D96" s="56"/>
      <c r="E96" s="57">
        <v>1345000</v>
      </c>
    </row>
    <row r="97" spans="1:5" s="53" customFormat="1" ht="18" customHeight="1" x14ac:dyDescent="0.25">
      <c r="A97" s="55" t="s">
        <v>4</v>
      </c>
      <c r="B97" s="56"/>
      <c r="C97" s="56"/>
      <c r="D97" s="56"/>
      <c r="E97" s="57">
        <v>205000</v>
      </c>
    </row>
    <row r="98" spans="1:5" s="53" customFormat="1" ht="18" customHeight="1" x14ac:dyDescent="0.25">
      <c r="A98" s="55" t="s">
        <v>1</v>
      </c>
      <c r="B98" s="56"/>
      <c r="C98" s="56"/>
      <c r="D98" s="56"/>
      <c r="E98" s="57">
        <v>95000</v>
      </c>
    </row>
    <row r="99" spans="1:5" s="53" customFormat="1" ht="18" customHeight="1" x14ac:dyDescent="0.25">
      <c r="A99" s="55" t="s">
        <v>2</v>
      </c>
      <c r="B99" s="56"/>
      <c r="C99" s="56"/>
      <c r="D99" s="56"/>
      <c r="E99" s="70"/>
    </row>
    <row r="100" spans="1:5" s="53" customFormat="1" ht="18" customHeight="1" x14ac:dyDescent="0.25">
      <c r="A100" s="55"/>
      <c r="B100" s="56" t="s">
        <v>56</v>
      </c>
      <c r="C100" s="56"/>
      <c r="D100" s="56"/>
      <c r="E100" s="57">
        <v>85000</v>
      </c>
    </row>
    <row r="101" spans="1:5" s="53" customFormat="1" ht="18" customHeight="1" x14ac:dyDescent="0.25">
      <c r="A101" s="55"/>
      <c r="B101" s="56" t="s">
        <v>57</v>
      </c>
      <c r="C101" s="56"/>
      <c r="D101" s="56"/>
      <c r="E101" s="57">
        <v>235000</v>
      </c>
    </row>
    <row r="102" spans="1:5" s="53" customFormat="1" ht="18" customHeight="1" x14ac:dyDescent="0.25">
      <c r="A102" s="55"/>
      <c r="B102" s="56" t="s">
        <v>58</v>
      </c>
      <c r="C102" s="56"/>
      <c r="D102" s="56"/>
      <c r="E102" s="57">
        <v>125000</v>
      </c>
    </row>
    <row r="103" spans="1:5" s="53" customFormat="1" ht="18" customHeight="1" x14ac:dyDescent="0.25">
      <c r="A103" s="55"/>
      <c r="B103" s="56" t="s">
        <v>3</v>
      </c>
      <c r="C103" s="56"/>
      <c r="D103" s="56"/>
      <c r="E103" s="57">
        <v>268000</v>
      </c>
    </row>
    <row r="104" spans="1:5" s="53" customFormat="1" ht="18" customHeight="1" x14ac:dyDescent="0.25">
      <c r="A104" s="55"/>
      <c r="B104" s="56" t="s">
        <v>90</v>
      </c>
      <c r="C104" s="56"/>
      <c r="D104" s="56"/>
      <c r="E104" s="57">
        <v>52700</v>
      </c>
    </row>
    <row r="105" spans="1:5" s="53" customFormat="1" ht="18" customHeight="1" x14ac:dyDescent="0.25">
      <c r="A105" s="55"/>
      <c r="B105" s="56" t="s">
        <v>91</v>
      </c>
      <c r="C105" s="56"/>
      <c r="D105" s="56"/>
      <c r="E105" s="57">
        <v>105000</v>
      </c>
    </row>
    <row r="106" spans="1:5" s="53" customFormat="1" ht="18" customHeight="1" x14ac:dyDescent="0.25">
      <c r="A106" s="55"/>
      <c r="B106" s="56" t="s">
        <v>92</v>
      </c>
      <c r="C106" s="56"/>
      <c r="D106" s="56"/>
      <c r="E106" s="57">
        <v>208000</v>
      </c>
    </row>
    <row r="107" spans="1:5" s="53" customFormat="1" ht="18" customHeight="1" x14ac:dyDescent="0.25">
      <c r="A107" s="55"/>
      <c r="B107" s="56" t="s">
        <v>61</v>
      </c>
      <c r="C107" s="56"/>
      <c r="D107" s="56"/>
      <c r="E107" s="57">
        <v>103000</v>
      </c>
    </row>
    <row r="108" spans="1:5" s="53" customFormat="1" ht="18" customHeight="1" x14ac:dyDescent="0.25">
      <c r="A108" s="55"/>
      <c r="B108" s="56" t="s">
        <v>62</v>
      </c>
      <c r="C108" s="56"/>
      <c r="D108" s="56"/>
      <c r="E108" s="57">
        <v>49200</v>
      </c>
    </row>
    <row r="109" spans="1:5" s="53" customFormat="1" ht="18" customHeight="1" x14ac:dyDescent="0.25">
      <c r="A109" s="55"/>
      <c r="B109" s="56" t="s">
        <v>63</v>
      </c>
      <c r="C109" s="56"/>
      <c r="D109" s="56"/>
      <c r="E109" s="57">
        <v>19000</v>
      </c>
    </row>
    <row r="110" spans="1:5" s="53" customFormat="1" ht="18" customHeight="1" x14ac:dyDescent="0.25">
      <c r="A110" s="55" t="s">
        <v>64</v>
      </c>
      <c r="C110" s="56"/>
      <c r="D110" s="56"/>
      <c r="E110" s="57">
        <v>15000</v>
      </c>
    </row>
    <row r="111" spans="1:5" s="53" customFormat="1" ht="18" customHeight="1" x14ac:dyDescent="0.25">
      <c r="A111" s="55" t="s">
        <v>65</v>
      </c>
      <c r="B111" s="56"/>
      <c r="C111" s="56"/>
      <c r="D111" s="56"/>
      <c r="E111" s="57">
        <v>45000</v>
      </c>
    </row>
    <row r="112" spans="1:5" s="53" customFormat="1" ht="18" customHeight="1" x14ac:dyDescent="0.25">
      <c r="A112" s="55" t="s">
        <v>66</v>
      </c>
      <c r="B112" s="56"/>
      <c r="C112" s="56"/>
      <c r="D112" s="56"/>
      <c r="E112" s="57">
        <v>42000</v>
      </c>
    </row>
    <row r="113" spans="1:7" s="53" customFormat="1" ht="18" customHeight="1" x14ac:dyDescent="0.25">
      <c r="A113" s="55" t="s">
        <v>67</v>
      </c>
      <c r="B113" s="56"/>
      <c r="C113" s="56"/>
      <c r="D113" s="56"/>
      <c r="E113" s="57">
        <v>42000</v>
      </c>
    </row>
    <row r="114" spans="1:7" s="53" customFormat="1" ht="18" customHeight="1" x14ac:dyDescent="0.25">
      <c r="A114" s="55" t="s">
        <v>68</v>
      </c>
      <c r="B114" s="56"/>
      <c r="C114" s="56"/>
      <c r="D114" s="56"/>
      <c r="E114" s="72"/>
    </row>
    <row r="115" spans="1:7" s="53" customFormat="1" ht="18" customHeight="1" x14ac:dyDescent="0.25">
      <c r="A115" s="55"/>
      <c r="B115" s="56" t="s">
        <v>69</v>
      </c>
      <c r="C115" s="56"/>
      <c r="D115" s="56"/>
      <c r="E115" s="57">
        <v>155000</v>
      </c>
    </row>
    <row r="116" spans="1:7" s="53" customFormat="1" ht="18" customHeight="1" x14ac:dyDescent="0.25">
      <c r="A116" s="55"/>
      <c r="B116" s="56" t="s">
        <v>70</v>
      </c>
      <c r="C116" s="56"/>
      <c r="D116" s="56"/>
      <c r="E116" s="57">
        <v>85000</v>
      </c>
    </row>
    <row r="117" spans="1:7" s="53" customFormat="1" ht="18" customHeight="1" x14ac:dyDescent="0.25">
      <c r="A117" s="55" t="s">
        <v>78</v>
      </c>
      <c r="B117" s="56"/>
      <c r="C117" s="56"/>
      <c r="D117" s="56"/>
      <c r="E117" s="72"/>
    </row>
    <row r="118" spans="1:7" s="53" customFormat="1" ht="18" customHeight="1" x14ac:dyDescent="0.25">
      <c r="A118" s="55"/>
      <c r="B118" s="56" t="s">
        <v>78</v>
      </c>
      <c r="C118" s="56"/>
      <c r="D118" s="56"/>
      <c r="E118" s="57">
        <v>72000</v>
      </c>
    </row>
    <row r="119" spans="1:7" s="53" customFormat="1" ht="18" customHeight="1" x14ac:dyDescent="0.25">
      <c r="A119" s="55"/>
      <c r="B119" s="56" t="s">
        <v>105</v>
      </c>
      <c r="C119" s="56"/>
      <c r="D119" s="56"/>
      <c r="E119" s="57">
        <v>20000</v>
      </c>
    </row>
    <row r="120" spans="1:7" s="53" customFormat="1" ht="18" customHeight="1" x14ac:dyDescent="0.25">
      <c r="A120" s="55"/>
      <c r="B120" s="56" t="s">
        <v>82</v>
      </c>
      <c r="C120" s="56"/>
      <c r="D120" s="56"/>
      <c r="E120" s="57">
        <v>49000</v>
      </c>
    </row>
    <row r="121" spans="1:7" s="53" customFormat="1" ht="18" customHeight="1" x14ac:dyDescent="0.25">
      <c r="A121" s="64" t="s">
        <v>9</v>
      </c>
      <c r="E121" s="65">
        <v>152000</v>
      </c>
    </row>
    <row r="122" spans="1:7" s="53" customFormat="1" ht="18" customHeight="1" x14ac:dyDescent="0.25">
      <c r="A122" s="55" t="s">
        <v>17</v>
      </c>
      <c r="B122" s="56"/>
      <c r="C122" s="56"/>
      <c r="D122" s="56"/>
      <c r="E122" s="57">
        <v>30000</v>
      </c>
    </row>
    <row r="123" spans="1:7" s="53" customFormat="1" ht="18" customHeight="1" x14ac:dyDescent="0.25">
      <c r="A123" s="55" t="s">
        <v>106</v>
      </c>
      <c r="B123" s="56"/>
      <c r="C123" s="56"/>
      <c r="D123" s="56"/>
      <c r="E123" s="57">
        <v>1000</v>
      </c>
    </row>
    <row r="124" spans="1:7" s="53" customFormat="1" ht="18" customHeight="1" x14ac:dyDescent="0.25">
      <c r="A124" s="55" t="s">
        <v>18</v>
      </c>
      <c r="B124" s="56"/>
      <c r="C124" s="56"/>
      <c r="D124" s="56"/>
      <c r="E124" s="57">
        <v>27000</v>
      </c>
    </row>
    <row r="125" spans="1:7" s="53" customFormat="1" ht="18" customHeight="1" x14ac:dyDescent="0.25">
      <c r="A125" s="58" t="s">
        <v>15</v>
      </c>
      <c r="B125" s="59"/>
      <c r="C125" s="59"/>
      <c r="D125" s="59"/>
      <c r="E125" s="60">
        <v>43000</v>
      </c>
    </row>
    <row r="126" spans="1:7" ht="18" customHeight="1" x14ac:dyDescent="0.25">
      <c r="D126" s="53" t="s">
        <v>10</v>
      </c>
      <c r="E126" s="69">
        <f>SUM(E94:E125)</f>
        <v>3799900</v>
      </c>
      <c r="F126" s="42">
        <f>G126-E126</f>
        <v>797979</v>
      </c>
      <c r="G126" s="42">
        <f>E126*1.21</f>
        <v>4597879</v>
      </c>
    </row>
    <row r="127" spans="1:7" ht="10.5" customHeight="1" thickBot="1" x14ac:dyDescent="0.3">
      <c r="A127" s="5"/>
    </row>
    <row r="128" spans="1:7" ht="21.95" customHeight="1" thickBot="1" x14ac:dyDescent="0.3">
      <c r="A128" s="3" t="s">
        <v>107</v>
      </c>
      <c r="B128" s="4"/>
      <c r="C128" s="4"/>
      <c r="D128" s="4"/>
      <c r="E128" s="33"/>
    </row>
    <row r="129" spans="1:7" ht="10.5" customHeight="1" x14ac:dyDescent="0.25">
      <c r="A129" s="5"/>
    </row>
    <row r="130" spans="1:7" ht="18" customHeight="1" x14ac:dyDescent="0.25">
      <c r="A130" s="8" t="s">
        <v>84</v>
      </c>
      <c r="B130" s="9"/>
      <c r="C130" s="9"/>
      <c r="D130" s="9"/>
      <c r="E130" s="40">
        <v>48000</v>
      </c>
    </row>
    <row r="131" spans="1:7" ht="10.5" customHeight="1" x14ac:dyDescent="0.25">
      <c r="A131" s="5"/>
    </row>
    <row r="132" spans="1:7" ht="18" customHeight="1" x14ac:dyDescent="0.25">
      <c r="D132" s="2" t="s">
        <v>10</v>
      </c>
      <c r="E132" s="41">
        <f>SUM(E130)</f>
        <v>48000</v>
      </c>
      <c r="F132" s="42">
        <f>G132-E132</f>
        <v>10080</v>
      </c>
      <c r="G132" s="42">
        <f>E132*1.21</f>
        <v>58080</v>
      </c>
    </row>
    <row r="133" spans="1:7" ht="10.5" customHeight="1" thickBot="1" x14ac:dyDescent="0.3">
      <c r="A133" s="5"/>
    </row>
    <row r="134" spans="1:7" ht="27.75" customHeight="1" thickBot="1" x14ac:dyDescent="0.3">
      <c r="A134" s="12" t="s">
        <v>11</v>
      </c>
      <c r="B134" s="4"/>
      <c r="C134" s="4"/>
      <c r="D134" s="4"/>
      <c r="E134" s="33"/>
    </row>
    <row r="135" spans="1:7" ht="21.75" customHeight="1" x14ac:dyDescent="0.25">
      <c r="A135" s="13" t="s">
        <v>108</v>
      </c>
      <c r="B135" s="14"/>
      <c r="C135" s="14"/>
      <c r="D135" s="14"/>
      <c r="E135" s="73">
        <f>SUM(E5:E10)</f>
        <v>335750</v>
      </c>
      <c r="G135" s="31"/>
    </row>
    <row r="136" spans="1:7" ht="21.75" customHeight="1" x14ac:dyDescent="0.25">
      <c r="A136" s="15" t="s">
        <v>109</v>
      </c>
      <c r="B136" s="7"/>
      <c r="C136" s="7"/>
      <c r="D136" s="7"/>
      <c r="E136" s="74">
        <f>SUM(E17:E43)</f>
        <v>2887450</v>
      </c>
    </row>
    <row r="137" spans="1:7" ht="21.75" customHeight="1" x14ac:dyDescent="0.25">
      <c r="A137" s="15" t="s">
        <v>89</v>
      </c>
      <c r="B137" s="7"/>
      <c r="C137" s="7"/>
      <c r="D137" s="7"/>
      <c r="E137" s="74">
        <f>SUM(E49:E51)</f>
        <v>57000</v>
      </c>
    </row>
    <row r="138" spans="1:7" ht="21.75" customHeight="1" x14ac:dyDescent="0.25">
      <c r="A138" s="15" t="s">
        <v>110</v>
      </c>
      <c r="B138" s="7"/>
      <c r="C138" s="7"/>
      <c r="D138" s="7"/>
      <c r="E138" s="74">
        <f>SUM(E57:E58)</f>
        <v>23000</v>
      </c>
    </row>
    <row r="139" spans="1:7" ht="21.75" customHeight="1" x14ac:dyDescent="0.25">
      <c r="A139" s="15" t="s">
        <v>111</v>
      </c>
      <c r="B139" s="7"/>
      <c r="C139" s="7"/>
      <c r="D139" s="7"/>
      <c r="E139" s="74">
        <f>SUM(E64:E81)</f>
        <v>816300</v>
      </c>
    </row>
    <row r="140" spans="1:7" ht="21.75" customHeight="1" x14ac:dyDescent="0.25">
      <c r="A140" s="15" t="s">
        <v>112</v>
      </c>
      <c r="B140" s="7"/>
      <c r="C140" s="7"/>
      <c r="D140" s="7"/>
      <c r="E140" s="74">
        <f>SUM(E87:E88)</f>
        <v>268600</v>
      </c>
    </row>
    <row r="141" spans="1:7" ht="21.75" customHeight="1" x14ac:dyDescent="0.25">
      <c r="A141" s="15" t="s">
        <v>113</v>
      </c>
      <c r="B141" s="7"/>
      <c r="C141" s="7"/>
      <c r="D141" s="7"/>
      <c r="E141" s="74">
        <f>SUM(E94:E125)</f>
        <v>3799900</v>
      </c>
    </row>
    <row r="142" spans="1:7" ht="21.75" customHeight="1" thickBot="1" x14ac:dyDescent="0.3">
      <c r="A142" s="15" t="s">
        <v>114</v>
      </c>
      <c r="B142" s="7"/>
      <c r="C142" s="7"/>
      <c r="D142" s="7"/>
      <c r="E142" s="74">
        <f>SUM(E130)</f>
        <v>48000</v>
      </c>
    </row>
    <row r="143" spans="1:7" ht="22.5" customHeight="1" x14ac:dyDescent="0.25">
      <c r="A143" s="16" t="s">
        <v>12</v>
      </c>
      <c r="B143" s="17"/>
      <c r="C143" s="17"/>
      <c r="D143" s="17"/>
      <c r="E143" s="75">
        <f>SUM(E135:E142)</f>
        <v>8236000</v>
      </c>
    </row>
    <row r="144" spans="1:7" ht="22.5" customHeight="1" x14ac:dyDescent="0.25">
      <c r="A144" s="18" t="s">
        <v>13</v>
      </c>
      <c r="E144" s="76">
        <f>E143*0.21</f>
        <v>1729560</v>
      </c>
    </row>
    <row r="145" spans="1:5" ht="22.5" customHeight="1" thickBot="1" x14ac:dyDescent="0.3">
      <c r="A145" s="19" t="s">
        <v>14</v>
      </c>
      <c r="B145" s="20"/>
      <c r="C145" s="20"/>
      <c r="D145" s="20"/>
      <c r="E145" s="77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2" customWidth="1"/>
    <col min="2" max="2" width="9.140625" style="2"/>
    <col min="3" max="3" width="54.140625" style="2" customWidth="1"/>
    <col min="4" max="4" width="22.140625" style="2" customWidth="1"/>
    <col min="5" max="5" width="19.85546875" style="30" customWidth="1"/>
    <col min="6" max="6" width="22.140625" style="2" customWidth="1"/>
    <col min="7" max="7" width="11.85546875" style="2" bestFit="1" customWidth="1"/>
    <col min="8" max="8" width="9.140625" style="2"/>
    <col min="9" max="9" width="17.5703125" style="2" customWidth="1"/>
    <col min="10" max="16384" width="9.140625" style="2"/>
  </cols>
  <sheetData>
    <row r="1" spans="1:6" ht="18" customHeight="1" thickBot="1" x14ac:dyDescent="0.3">
      <c r="A1" s="1" t="s">
        <v>7</v>
      </c>
      <c r="E1" s="1" t="s">
        <v>8</v>
      </c>
    </row>
    <row r="2" spans="1:6" ht="21.95" customHeight="1" thickBot="1" x14ac:dyDescent="0.3">
      <c r="A2" s="3" t="s">
        <v>19</v>
      </c>
      <c r="B2" s="4"/>
      <c r="C2" s="4"/>
      <c r="D2" s="4"/>
      <c r="E2" s="33"/>
    </row>
    <row r="3" spans="1:6" ht="10.5" customHeight="1" x14ac:dyDescent="0.25">
      <c r="A3" s="5"/>
    </row>
    <row r="4" spans="1:6" ht="17.25" customHeight="1" x14ac:dyDescent="0.25">
      <c r="A4" s="35" t="s">
        <v>115</v>
      </c>
      <c r="B4" s="32"/>
      <c r="C4" s="32"/>
    </row>
    <row r="5" spans="1:6" ht="10.5" customHeight="1" x14ac:dyDescent="0.25">
      <c r="A5" s="5"/>
    </row>
    <row r="6" spans="1:6" ht="18" customHeight="1" x14ac:dyDescent="0.25">
      <c r="A6" s="6" t="s">
        <v>116</v>
      </c>
      <c r="B6" s="7"/>
      <c r="C6" s="7"/>
      <c r="D6" s="7"/>
      <c r="E6" s="28">
        <v>0</v>
      </c>
    </row>
    <row r="7" spans="1:6" ht="18" customHeight="1" x14ac:dyDescent="0.25">
      <c r="D7" s="2" t="s">
        <v>10</v>
      </c>
      <c r="E7" s="22">
        <f>IF(SUM(E6:E6)&gt;(0.1*SUM(E81:E84)),"více než maximum",SUM(E6:E6))</f>
        <v>0</v>
      </c>
      <c r="F7" s="32"/>
    </row>
    <row r="8" spans="1:6" ht="10.5" customHeight="1" x14ac:dyDescent="0.25">
      <c r="A8" s="5"/>
    </row>
    <row r="9" spans="1:6" ht="10.5" customHeight="1" thickBot="1" x14ac:dyDescent="0.3">
      <c r="A9" s="5"/>
    </row>
    <row r="10" spans="1:6" ht="21.95" customHeight="1" thickBot="1" x14ac:dyDescent="0.3">
      <c r="A10" s="3" t="s">
        <v>117</v>
      </c>
      <c r="B10" s="4"/>
      <c r="C10" s="4"/>
      <c r="D10" s="4"/>
      <c r="E10" s="33"/>
    </row>
    <row r="11" spans="1:6" ht="10.5" customHeight="1" x14ac:dyDescent="0.25">
      <c r="A11" s="5"/>
    </row>
    <row r="12" spans="1:6" ht="17.25" customHeight="1" x14ac:dyDescent="0.25">
      <c r="A12" s="35" t="s">
        <v>118</v>
      </c>
      <c r="B12" s="32"/>
      <c r="C12" s="32"/>
    </row>
    <row r="13" spans="1:6" ht="10.5" customHeight="1" x14ac:dyDescent="0.25">
      <c r="A13" s="5"/>
    </row>
    <row r="14" spans="1:6" ht="18" customHeight="1" x14ac:dyDescent="0.25">
      <c r="A14" s="6" t="s">
        <v>6</v>
      </c>
      <c r="B14" s="7"/>
      <c r="C14" s="7"/>
      <c r="D14" s="7"/>
      <c r="E14" s="28">
        <v>0</v>
      </c>
    </row>
    <row r="15" spans="1:6" ht="18" customHeight="1" x14ac:dyDescent="0.25">
      <c r="A15" s="6" t="s">
        <v>0</v>
      </c>
      <c r="B15" s="7"/>
      <c r="C15" s="7"/>
      <c r="D15" s="7"/>
      <c r="E15" s="28">
        <v>0</v>
      </c>
    </row>
    <row r="16" spans="1:6" ht="18" customHeight="1" x14ac:dyDescent="0.25">
      <c r="A16" s="6" t="s">
        <v>4</v>
      </c>
      <c r="B16" s="7"/>
      <c r="C16" s="7"/>
      <c r="D16" s="7"/>
      <c r="E16" s="28">
        <v>0</v>
      </c>
    </row>
    <row r="17" spans="1:5" ht="18" customHeight="1" x14ac:dyDescent="0.25">
      <c r="A17" s="6" t="s">
        <v>1</v>
      </c>
      <c r="B17" s="7"/>
      <c r="C17" s="7"/>
      <c r="D17" s="7"/>
      <c r="E17" s="28">
        <v>0</v>
      </c>
    </row>
    <row r="18" spans="1:5" ht="18" customHeight="1" x14ac:dyDescent="0.25">
      <c r="A18" s="6" t="s">
        <v>2</v>
      </c>
      <c r="B18" s="7"/>
      <c r="C18" s="7"/>
      <c r="D18" s="7"/>
      <c r="E18" s="34"/>
    </row>
    <row r="19" spans="1:5" ht="18" customHeight="1" x14ac:dyDescent="0.25">
      <c r="A19" s="6"/>
      <c r="B19" s="7" t="s">
        <v>22</v>
      </c>
      <c r="C19" s="7"/>
      <c r="D19" s="7"/>
      <c r="E19" s="28">
        <v>0</v>
      </c>
    </row>
    <row r="20" spans="1:5" ht="18" customHeight="1" x14ac:dyDescent="0.25">
      <c r="A20" s="6"/>
      <c r="B20" s="7" t="s">
        <v>57</v>
      </c>
      <c r="C20" s="7"/>
      <c r="D20" s="7"/>
      <c r="E20" s="28">
        <v>0</v>
      </c>
    </row>
    <row r="21" spans="1:5" ht="18" customHeight="1" x14ac:dyDescent="0.25">
      <c r="A21" s="6"/>
      <c r="B21" s="7" t="s">
        <v>23</v>
      </c>
      <c r="C21" s="7"/>
      <c r="D21" s="7"/>
      <c r="E21" s="28">
        <v>0</v>
      </c>
    </row>
    <row r="22" spans="1:5" ht="18" customHeight="1" x14ac:dyDescent="0.25">
      <c r="A22" s="6"/>
      <c r="B22" s="7" t="s">
        <v>119</v>
      </c>
      <c r="C22" s="7"/>
      <c r="D22" s="7"/>
      <c r="E22" s="28">
        <v>0</v>
      </c>
    </row>
    <row r="23" spans="1:5" ht="18" customHeight="1" x14ac:dyDescent="0.25">
      <c r="A23" s="6"/>
      <c r="B23" s="7" t="s">
        <v>3</v>
      </c>
      <c r="C23" s="7"/>
      <c r="D23" s="7"/>
      <c r="E23" s="28">
        <v>0</v>
      </c>
    </row>
    <row r="24" spans="1:5" ht="18" customHeight="1" x14ac:dyDescent="0.25">
      <c r="A24" s="6"/>
      <c r="B24" s="7" t="s">
        <v>24</v>
      </c>
      <c r="C24" s="7"/>
      <c r="D24" s="7"/>
      <c r="E24" s="28">
        <v>0</v>
      </c>
    </row>
    <row r="25" spans="1:5" ht="18" customHeight="1" x14ac:dyDescent="0.25">
      <c r="A25" s="6"/>
      <c r="B25" s="7" t="s">
        <v>61</v>
      </c>
      <c r="C25" s="7"/>
      <c r="D25" s="7"/>
      <c r="E25" s="28">
        <v>0</v>
      </c>
    </row>
    <row r="26" spans="1:5" ht="18" customHeight="1" x14ac:dyDescent="0.25">
      <c r="A26" s="6"/>
      <c r="B26" s="7" t="s">
        <v>62</v>
      </c>
      <c r="C26" s="7"/>
      <c r="D26" s="7"/>
      <c r="E26" s="28">
        <v>0</v>
      </c>
    </row>
    <row r="27" spans="1:5" ht="18" customHeight="1" x14ac:dyDescent="0.25">
      <c r="A27" s="6" t="s">
        <v>68</v>
      </c>
      <c r="B27" s="7"/>
      <c r="C27" s="7"/>
      <c r="D27" s="7"/>
      <c r="E27" s="37"/>
    </row>
    <row r="28" spans="1:5" ht="18" customHeight="1" x14ac:dyDescent="0.25">
      <c r="A28" s="6"/>
      <c r="B28" s="7" t="s">
        <v>120</v>
      </c>
      <c r="C28" s="7"/>
      <c r="D28" s="7"/>
      <c r="E28" s="28">
        <v>0</v>
      </c>
    </row>
    <row r="29" spans="1:5" ht="18" customHeight="1" x14ac:dyDescent="0.25">
      <c r="A29" s="6"/>
      <c r="B29" s="7" t="s">
        <v>70</v>
      </c>
      <c r="C29" s="7"/>
      <c r="D29" s="7"/>
      <c r="E29" s="28">
        <v>0</v>
      </c>
    </row>
    <row r="30" spans="1:5" ht="18" customHeight="1" x14ac:dyDescent="0.25">
      <c r="A30" s="6" t="s">
        <v>18</v>
      </c>
      <c r="B30" s="7"/>
      <c r="C30" s="7"/>
      <c r="D30" s="7"/>
      <c r="E30" s="28">
        <v>0</v>
      </c>
    </row>
    <row r="31" spans="1:5" ht="18" customHeight="1" x14ac:dyDescent="0.25">
      <c r="A31" s="6" t="s">
        <v>5</v>
      </c>
      <c r="B31" s="7"/>
      <c r="C31" s="7"/>
      <c r="D31" s="7"/>
      <c r="E31" s="28">
        <v>0</v>
      </c>
    </row>
    <row r="32" spans="1:5" ht="18" customHeight="1" x14ac:dyDescent="0.25">
      <c r="A32" s="10" t="s">
        <v>15</v>
      </c>
      <c r="B32" s="11"/>
      <c r="C32" s="11"/>
      <c r="D32" s="11"/>
      <c r="E32" s="29">
        <v>0</v>
      </c>
    </row>
    <row r="33" spans="1:5" ht="10.5" customHeight="1" x14ac:dyDescent="0.25">
      <c r="A33" s="5"/>
    </row>
    <row r="34" spans="1:5" ht="18" customHeight="1" x14ac:dyDescent="0.25">
      <c r="D34" s="2" t="s">
        <v>10</v>
      </c>
      <c r="E34" s="22">
        <f>IF(SUM(E14:E32)&gt;(0.44*SUM($E$81:$E$84)),"více než maximum",SUM(E14:E32))</f>
        <v>0</v>
      </c>
    </row>
    <row r="35" spans="1:5" ht="10.5" customHeight="1" thickBot="1" x14ac:dyDescent="0.3">
      <c r="A35" s="5"/>
    </row>
    <row r="36" spans="1:5" ht="21.95" customHeight="1" thickBot="1" x14ac:dyDescent="0.3">
      <c r="A36" s="3" t="s">
        <v>121</v>
      </c>
      <c r="B36" s="4"/>
      <c r="C36" s="4"/>
      <c r="D36" s="4"/>
      <c r="E36" s="33"/>
    </row>
    <row r="37" spans="1:5" ht="10.5" customHeight="1" x14ac:dyDescent="0.25">
      <c r="A37" s="5"/>
    </row>
    <row r="38" spans="1:5" ht="18" customHeight="1" x14ac:dyDescent="0.25">
      <c r="A38" s="35" t="s">
        <v>122</v>
      </c>
      <c r="B38" s="32"/>
      <c r="C38" s="32"/>
    </row>
    <row r="39" spans="1:5" ht="10.5" customHeight="1" x14ac:dyDescent="0.25">
      <c r="A39" s="5"/>
    </row>
    <row r="40" spans="1:5" ht="18" customHeight="1" x14ac:dyDescent="0.25">
      <c r="A40" s="6" t="s">
        <v>16</v>
      </c>
      <c r="B40" s="7"/>
      <c r="C40" s="7"/>
      <c r="D40" s="7"/>
      <c r="E40" s="28">
        <v>0</v>
      </c>
    </row>
    <row r="41" spans="1:5" ht="18" customHeight="1" x14ac:dyDescent="0.25">
      <c r="A41" s="10" t="s">
        <v>123</v>
      </c>
      <c r="B41" s="11"/>
      <c r="C41" s="11"/>
      <c r="D41" s="11"/>
      <c r="E41" s="29">
        <v>0</v>
      </c>
    </row>
    <row r="42" spans="1:5" ht="10.5" customHeight="1" x14ac:dyDescent="0.25">
      <c r="A42" s="5"/>
    </row>
    <row r="43" spans="1:5" ht="18" customHeight="1" x14ac:dyDescent="0.25">
      <c r="D43" s="2" t="s">
        <v>10</v>
      </c>
      <c r="E43" s="22">
        <f>IF(SUM(E40:E41)&gt;(0.07*SUM($E$81:$E$84)),"více než maximum",SUM(E40:E41))</f>
        <v>0</v>
      </c>
    </row>
    <row r="44" spans="1:5" ht="10.5" customHeight="1" thickBot="1" x14ac:dyDescent="0.3">
      <c r="A44" s="5"/>
    </row>
    <row r="45" spans="1:5" ht="21.95" customHeight="1" thickBot="1" x14ac:dyDescent="0.3">
      <c r="A45" s="3" t="s">
        <v>124</v>
      </c>
      <c r="B45" s="4"/>
      <c r="C45" s="4"/>
      <c r="D45" s="4"/>
      <c r="E45" s="33"/>
    </row>
    <row r="46" spans="1:5" ht="10.5" customHeight="1" x14ac:dyDescent="0.25">
      <c r="A46" s="5"/>
    </row>
    <row r="47" spans="1:5" ht="17.25" customHeight="1" x14ac:dyDescent="0.25">
      <c r="A47" s="35" t="s">
        <v>125</v>
      </c>
      <c r="B47" s="32"/>
      <c r="C47" s="32"/>
    </row>
    <row r="48" spans="1:5" ht="10.5" customHeight="1" x14ac:dyDescent="0.25">
      <c r="A48" s="5"/>
    </row>
    <row r="49" spans="1:5" ht="18" customHeight="1" x14ac:dyDescent="0.25">
      <c r="A49" s="6" t="s">
        <v>6</v>
      </c>
      <c r="B49" s="7"/>
      <c r="C49" s="7"/>
      <c r="D49" s="7"/>
      <c r="E49" s="28">
        <v>0</v>
      </c>
    </row>
    <row r="50" spans="1:5" ht="18" customHeight="1" x14ac:dyDescent="0.25">
      <c r="A50" s="6" t="s">
        <v>0</v>
      </c>
      <c r="B50" s="7"/>
      <c r="C50" s="7"/>
      <c r="D50" s="7"/>
      <c r="E50" s="28">
        <v>0</v>
      </c>
    </row>
    <row r="51" spans="1:5" ht="18" customHeight="1" x14ac:dyDescent="0.25">
      <c r="A51" s="6" t="s">
        <v>4</v>
      </c>
      <c r="B51" s="7"/>
      <c r="C51" s="7"/>
      <c r="D51" s="7"/>
      <c r="E51" s="28">
        <v>0</v>
      </c>
    </row>
    <row r="52" spans="1:5" ht="18" customHeight="1" x14ac:dyDescent="0.25">
      <c r="A52" s="6" t="s">
        <v>2</v>
      </c>
      <c r="B52" s="7"/>
      <c r="C52" s="7"/>
      <c r="D52" s="7"/>
      <c r="E52" s="34"/>
    </row>
    <row r="53" spans="1:5" ht="18" customHeight="1" x14ac:dyDescent="0.25">
      <c r="A53" s="6"/>
      <c r="B53" s="7" t="s">
        <v>22</v>
      </c>
      <c r="C53" s="7"/>
      <c r="D53" s="7"/>
      <c r="E53" s="28">
        <v>0</v>
      </c>
    </row>
    <row r="54" spans="1:5" ht="18" customHeight="1" x14ac:dyDescent="0.25">
      <c r="A54" s="6"/>
      <c r="B54" s="7" t="s">
        <v>57</v>
      </c>
      <c r="C54" s="7"/>
      <c r="D54" s="7"/>
      <c r="E54" s="28">
        <v>0</v>
      </c>
    </row>
    <row r="55" spans="1:5" ht="18" customHeight="1" x14ac:dyDescent="0.25">
      <c r="A55" s="6"/>
      <c r="B55" s="7" t="s">
        <v>23</v>
      </c>
      <c r="C55" s="7"/>
      <c r="D55" s="7"/>
      <c r="E55" s="28">
        <v>0</v>
      </c>
    </row>
    <row r="56" spans="1:5" ht="18" customHeight="1" x14ac:dyDescent="0.25">
      <c r="A56" s="6"/>
      <c r="B56" s="7" t="s">
        <v>119</v>
      </c>
      <c r="C56" s="7"/>
      <c r="D56" s="7"/>
      <c r="E56" s="28">
        <v>0</v>
      </c>
    </row>
    <row r="57" spans="1:5" ht="18" customHeight="1" x14ac:dyDescent="0.25">
      <c r="A57" s="6"/>
      <c r="B57" s="7" t="s">
        <v>3</v>
      </c>
      <c r="C57" s="7"/>
      <c r="D57" s="7"/>
      <c r="E57" s="28">
        <v>0</v>
      </c>
    </row>
    <row r="58" spans="1:5" ht="18" customHeight="1" x14ac:dyDescent="0.25">
      <c r="A58" s="6"/>
      <c r="B58" s="7" t="s">
        <v>24</v>
      </c>
      <c r="C58" s="7"/>
      <c r="D58" s="7"/>
      <c r="E58" s="28">
        <v>0</v>
      </c>
    </row>
    <row r="59" spans="1:5" ht="18" customHeight="1" x14ac:dyDescent="0.25">
      <c r="A59" s="6"/>
      <c r="B59" s="7" t="s">
        <v>61</v>
      </c>
      <c r="C59" s="7"/>
      <c r="D59" s="7"/>
      <c r="E59" s="28">
        <v>0</v>
      </c>
    </row>
    <row r="60" spans="1:5" ht="18" customHeight="1" x14ac:dyDescent="0.25">
      <c r="A60" s="6"/>
      <c r="B60" s="7" t="s">
        <v>62</v>
      </c>
      <c r="C60" s="7"/>
      <c r="D60" s="7"/>
      <c r="E60" s="28">
        <v>0</v>
      </c>
    </row>
    <row r="61" spans="1:5" ht="18" customHeight="1" x14ac:dyDescent="0.25">
      <c r="A61" s="6" t="s">
        <v>68</v>
      </c>
      <c r="B61" s="7"/>
      <c r="C61" s="7"/>
      <c r="D61" s="7"/>
      <c r="E61" s="37"/>
    </row>
    <row r="62" spans="1:5" ht="18" customHeight="1" x14ac:dyDescent="0.25">
      <c r="A62" s="6"/>
      <c r="B62" s="7" t="s">
        <v>77</v>
      </c>
      <c r="C62" s="7"/>
      <c r="D62" s="7"/>
      <c r="E62" s="28">
        <v>0</v>
      </c>
    </row>
    <row r="63" spans="1:5" ht="18" customHeight="1" x14ac:dyDescent="0.25">
      <c r="A63" s="6"/>
      <c r="B63" s="7" t="s">
        <v>70</v>
      </c>
      <c r="C63" s="7"/>
      <c r="D63" s="7"/>
      <c r="E63" s="28">
        <v>0</v>
      </c>
    </row>
    <row r="64" spans="1:5" ht="18" customHeight="1" x14ac:dyDescent="0.25">
      <c r="A64" s="6" t="s">
        <v>78</v>
      </c>
      <c r="B64" s="7"/>
      <c r="C64" s="7"/>
      <c r="D64" s="7"/>
      <c r="E64" s="37"/>
    </row>
    <row r="65" spans="1:5" ht="18" customHeight="1" x14ac:dyDescent="0.25">
      <c r="A65" s="6"/>
      <c r="B65" s="7" t="s">
        <v>79</v>
      </c>
      <c r="C65" s="7"/>
      <c r="D65" s="7"/>
      <c r="E65" s="28">
        <v>0</v>
      </c>
    </row>
    <row r="66" spans="1:5" ht="18" customHeight="1" x14ac:dyDescent="0.25">
      <c r="A66" s="6" t="s">
        <v>126</v>
      </c>
      <c r="B66" s="7"/>
      <c r="C66" s="7"/>
      <c r="D66" s="7"/>
      <c r="E66" s="28">
        <v>0</v>
      </c>
    </row>
    <row r="67" spans="1:5" ht="18" customHeight="1" x14ac:dyDescent="0.25">
      <c r="A67" s="6" t="s">
        <v>20</v>
      </c>
      <c r="B67" s="7"/>
      <c r="C67" s="7"/>
      <c r="D67" s="7"/>
      <c r="E67" s="28">
        <v>0</v>
      </c>
    </row>
    <row r="68" spans="1:5" ht="18" customHeight="1" x14ac:dyDescent="0.25">
      <c r="A68" s="6" t="s">
        <v>9</v>
      </c>
      <c r="B68" s="7"/>
      <c r="C68" s="7"/>
      <c r="D68" s="7"/>
      <c r="E68" s="28">
        <v>0</v>
      </c>
    </row>
    <row r="69" spans="1:5" ht="18" customHeight="1" x14ac:dyDescent="0.25">
      <c r="A69" s="6" t="s">
        <v>17</v>
      </c>
      <c r="B69" s="7"/>
      <c r="C69" s="7"/>
      <c r="D69" s="7"/>
      <c r="E69" s="28">
        <v>0</v>
      </c>
    </row>
    <row r="70" spans="1:5" ht="18" customHeight="1" x14ac:dyDescent="0.25">
      <c r="A70" s="8" t="s">
        <v>15</v>
      </c>
      <c r="B70" s="9"/>
      <c r="C70" s="9"/>
      <c r="D70" s="9"/>
      <c r="E70" s="21">
        <v>0</v>
      </c>
    </row>
    <row r="71" spans="1:5" ht="10.5" customHeight="1" x14ac:dyDescent="0.25">
      <c r="A71" s="5"/>
    </row>
    <row r="72" spans="1:5" ht="18" customHeight="1" x14ac:dyDescent="0.25">
      <c r="D72" s="2" t="s">
        <v>10</v>
      </c>
      <c r="E72" s="22">
        <f>IF(SUM(E49:E70)&gt;(0.47*SUM(E81:E84)),"více než maximum",SUM(E49:E70))</f>
        <v>0</v>
      </c>
    </row>
    <row r="73" spans="1:5" ht="10.5" customHeight="1" thickBot="1" x14ac:dyDescent="0.3">
      <c r="A73" s="5"/>
    </row>
    <row r="74" spans="1:5" ht="21.95" customHeight="1" thickBot="1" x14ac:dyDescent="0.3">
      <c r="A74" s="3" t="s">
        <v>21</v>
      </c>
      <c r="B74" s="4"/>
      <c r="C74" s="4"/>
      <c r="D74" s="4"/>
      <c r="E74" s="33"/>
    </row>
    <row r="75" spans="1:5" ht="10.5" customHeight="1" x14ac:dyDescent="0.25">
      <c r="A75" s="5"/>
    </row>
    <row r="76" spans="1:5" ht="18" customHeight="1" x14ac:dyDescent="0.25">
      <c r="A76" s="8" t="s">
        <v>127</v>
      </c>
      <c r="B76" s="9"/>
      <c r="C76" s="9"/>
      <c r="D76" s="9"/>
      <c r="E76" s="21">
        <v>0</v>
      </c>
    </row>
    <row r="77" spans="1:5" ht="10.5" customHeight="1" x14ac:dyDescent="0.25">
      <c r="A77" s="5"/>
    </row>
    <row r="78" spans="1:5" ht="18" customHeight="1" x14ac:dyDescent="0.25">
      <c r="D78" s="2" t="s">
        <v>10</v>
      </c>
      <c r="E78" s="22">
        <f>SUM(E76)</f>
        <v>0</v>
      </c>
    </row>
    <row r="79" spans="1:5" ht="10.5" customHeight="1" thickBot="1" x14ac:dyDescent="0.3">
      <c r="A79" s="5"/>
    </row>
    <row r="80" spans="1:5" ht="27.75" customHeight="1" thickBot="1" x14ac:dyDescent="0.3">
      <c r="A80" s="12" t="s">
        <v>11</v>
      </c>
      <c r="B80" s="4"/>
      <c r="C80" s="4"/>
      <c r="D80" s="4"/>
      <c r="E80" s="33"/>
    </row>
    <row r="81" spans="1:7" ht="21.75" customHeight="1" x14ac:dyDescent="0.25">
      <c r="A81" s="13" t="s">
        <v>19</v>
      </c>
      <c r="B81" s="14"/>
      <c r="C81" s="14"/>
      <c r="D81" s="14"/>
      <c r="E81" s="25">
        <f>SUM(E6:E6)</f>
        <v>0</v>
      </c>
      <c r="G81" s="31"/>
    </row>
    <row r="82" spans="1:7" ht="21.75" customHeight="1" x14ac:dyDescent="0.25">
      <c r="A82" s="15" t="s">
        <v>128</v>
      </c>
      <c r="B82" s="7"/>
      <c r="C82" s="7"/>
      <c r="D82" s="7"/>
      <c r="E82" s="26">
        <f>SUM(E14:E32)</f>
        <v>0</v>
      </c>
    </row>
    <row r="83" spans="1:7" ht="21.75" customHeight="1" x14ac:dyDescent="0.25">
      <c r="A83" s="15" t="s">
        <v>121</v>
      </c>
      <c r="B83" s="7"/>
      <c r="C83" s="7"/>
      <c r="D83" s="7"/>
      <c r="E83" s="26">
        <f>SUM(E40:E41)</f>
        <v>0</v>
      </c>
    </row>
    <row r="84" spans="1:7" ht="21.75" customHeight="1" x14ac:dyDescent="0.25">
      <c r="A84" s="15" t="s">
        <v>124</v>
      </c>
      <c r="B84" s="7"/>
      <c r="C84" s="7"/>
      <c r="D84" s="7"/>
      <c r="E84" s="26">
        <f>SUM(E49:E70)</f>
        <v>0</v>
      </c>
    </row>
    <row r="85" spans="1:7" ht="21.75" customHeight="1" thickBot="1" x14ac:dyDescent="0.3">
      <c r="A85" s="15" t="s">
        <v>21</v>
      </c>
      <c r="B85" s="7"/>
      <c r="C85" s="7"/>
      <c r="D85" s="7"/>
      <c r="E85" s="26">
        <f>SUM(E76)</f>
        <v>0</v>
      </c>
    </row>
    <row r="86" spans="1:7" ht="22.5" customHeight="1" x14ac:dyDescent="0.25">
      <c r="A86" s="16" t="s">
        <v>12</v>
      </c>
      <c r="B86" s="17"/>
      <c r="C86" s="17"/>
      <c r="D86" s="17"/>
      <c r="E86" s="27">
        <f>SUM(E81:E85)</f>
        <v>0</v>
      </c>
    </row>
    <row r="87" spans="1:7" ht="22.5" customHeight="1" x14ac:dyDescent="0.25">
      <c r="A87" s="18" t="s">
        <v>13</v>
      </c>
      <c r="E87" s="23">
        <f>E86*0.21</f>
        <v>0</v>
      </c>
    </row>
    <row r="88" spans="1:7" ht="22.5" customHeight="1" thickBot="1" x14ac:dyDescent="0.3">
      <c r="A88" s="19" t="s">
        <v>14</v>
      </c>
      <c r="B88" s="20"/>
      <c r="C88" s="20"/>
      <c r="D88" s="20"/>
      <c r="E88" s="24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2025-08-08T07:01:00Z</cp:lastPrinted>
  <dcterms:created xsi:type="dcterms:W3CDTF">2017-02-14T07:24:11Z</dcterms:created>
  <dcterms:modified xsi:type="dcterms:W3CDTF">2025-08-12T11:24:05Z</dcterms:modified>
</cp:coreProperties>
</file>