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 Chladová\Downloads\"/>
    </mc:Choice>
  </mc:AlternateContent>
  <xr:revisionPtr revIDLastSave="0" documentId="8_{3C402EA8-113F-4BD5-9DAF-5197802013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definedNames>
    <definedName name="_xlnm.Print_Area" localSheetId="0">List1!A1:AA48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3" i="1" l="1"/>
  <c r="N113" i="1"/>
  <c r="P112" i="1"/>
  <c r="N112" i="1"/>
  <c r="L112" i="1"/>
  <c r="H112" i="1"/>
  <c r="P111" i="1"/>
  <c r="N111" i="1"/>
  <c r="L111" i="1"/>
  <c r="H111" i="1"/>
  <c r="P110" i="1"/>
  <c r="N110" i="1"/>
  <c r="L110" i="1"/>
  <c r="H110" i="1"/>
  <c r="P109" i="1"/>
  <c r="N109" i="1"/>
  <c r="L109" i="1"/>
  <c r="H109" i="1"/>
  <c r="P108" i="1"/>
  <c r="N108" i="1"/>
  <c r="L108" i="1"/>
  <c r="H108" i="1"/>
  <c r="P107" i="1"/>
  <c r="N107" i="1"/>
  <c r="L107" i="1"/>
  <c r="H107" i="1"/>
  <c r="P106" i="1"/>
  <c r="N106" i="1"/>
  <c r="L106" i="1"/>
  <c r="H106" i="1"/>
  <c r="P105" i="1"/>
  <c r="N105" i="1"/>
  <c r="L105" i="1"/>
  <c r="H105" i="1"/>
  <c r="P104" i="1"/>
  <c r="N104" i="1"/>
  <c r="L104" i="1"/>
  <c r="H104" i="1"/>
  <c r="P103" i="1"/>
  <c r="N103" i="1"/>
  <c r="L103" i="1"/>
  <c r="H103" i="1"/>
  <c r="P102" i="1"/>
  <c r="N102" i="1"/>
  <c r="L102" i="1"/>
  <c r="H102" i="1"/>
  <c r="P101" i="1"/>
  <c r="N101" i="1"/>
  <c r="L101" i="1"/>
  <c r="H101" i="1"/>
  <c r="P100" i="1"/>
  <c r="N100" i="1"/>
  <c r="L100" i="1"/>
  <c r="H100" i="1"/>
  <c r="P99" i="1"/>
  <c r="N99" i="1"/>
  <c r="L99" i="1"/>
  <c r="H99" i="1"/>
  <c r="P98" i="1"/>
  <c r="N98" i="1"/>
  <c r="L98" i="1"/>
  <c r="H98" i="1"/>
  <c r="P97" i="1"/>
  <c r="N97" i="1"/>
  <c r="L97" i="1"/>
  <c r="H97" i="1"/>
  <c r="P96" i="1"/>
  <c r="N96" i="1"/>
  <c r="L96" i="1"/>
  <c r="H96" i="1"/>
  <c r="P95" i="1"/>
  <c r="N95" i="1"/>
  <c r="L95" i="1"/>
  <c r="H95" i="1"/>
  <c r="P94" i="1"/>
  <c r="N94" i="1"/>
  <c r="L94" i="1"/>
  <c r="H94" i="1"/>
  <c r="P93" i="1"/>
  <c r="N93" i="1"/>
  <c r="L93" i="1"/>
  <c r="H93" i="1"/>
  <c r="P92" i="1"/>
  <c r="N92" i="1"/>
  <c r="L92" i="1"/>
  <c r="H92" i="1"/>
  <c r="P91" i="1"/>
  <c r="N91" i="1"/>
  <c r="L91" i="1"/>
  <c r="H91" i="1"/>
  <c r="P90" i="1"/>
  <c r="N90" i="1"/>
  <c r="L90" i="1"/>
  <c r="H90" i="1"/>
  <c r="P89" i="1"/>
  <c r="N89" i="1"/>
  <c r="L89" i="1"/>
  <c r="H89" i="1"/>
  <c r="P88" i="1"/>
  <c r="N88" i="1"/>
  <c r="L88" i="1"/>
  <c r="H88" i="1"/>
  <c r="P87" i="1"/>
  <c r="N87" i="1"/>
  <c r="L87" i="1"/>
  <c r="H87" i="1"/>
  <c r="P86" i="1"/>
  <c r="N86" i="1"/>
  <c r="L86" i="1"/>
  <c r="H86" i="1"/>
  <c r="P85" i="1"/>
  <c r="N85" i="1"/>
  <c r="L85" i="1"/>
  <c r="H85" i="1"/>
  <c r="P84" i="1"/>
  <c r="N84" i="1"/>
  <c r="L84" i="1"/>
  <c r="H84" i="1"/>
  <c r="P83" i="1"/>
  <c r="N83" i="1"/>
  <c r="L83" i="1"/>
  <c r="H83" i="1"/>
  <c r="P82" i="1"/>
  <c r="N82" i="1"/>
  <c r="L82" i="1"/>
  <c r="H82" i="1"/>
  <c r="P81" i="1"/>
  <c r="N81" i="1"/>
  <c r="L81" i="1"/>
  <c r="H81" i="1"/>
  <c r="P80" i="1"/>
  <c r="N80" i="1"/>
  <c r="L80" i="1"/>
  <c r="H80" i="1"/>
  <c r="P79" i="1"/>
  <c r="N79" i="1"/>
  <c r="L79" i="1"/>
  <c r="H79" i="1"/>
  <c r="P78" i="1"/>
  <c r="N78" i="1"/>
  <c r="L78" i="1"/>
  <c r="H78" i="1"/>
  <c r="P77" i="1"/>
  <c r="N77" i="1"/>
  <c r="L77" i="1"/>
  <c r="H77" i="1"/>
  <c r="P76" i="1"/>
  <c r="N76" i="1"/>
  <c r="L76" i="1"/>
  <c r="H76" i="1"/>
  <c r="P75" i="1"/>
  <c r="N75" i="1"/>
  <c r="L75" i="1"/>
  <c r="H75" i="1"/>
  <c r="P74" i="1"/>
  <c r="N74" i="1"/>
  <c r="L74" i="1"/>
  <c r="H74" i="1"/>
  <c r="P73" i="1"/>
  <c r="N73" i="1"/>
  <c r="L73" i="1"/>
  <c r="H73" i="1"/>
  <c r="P72" i="1"/>
  <c r="N72" i="1"/>
  <c r="L72" i="1"/>
  <c r="H72" i="1"/>
  <c r="P71" i="1"/>
  <c r="N71" i="1"/>
  <c r="L71" i="1"/>
  <c r="H71" i="1"/>
  <c r="P70" i="1"/>
  <c r="N70" i="1"/>
  <c r="L70" i="1"/>
  <c r="H70" i="1"/>
  <c r="P69" i="1"/>
  <c r="N69" i="1"/>
  <c r="L69" i="1"/>
  <c r="H69" i="1"/>
  <c r="P68" i="1"/>
  <c r="N68" i="1"/>
  <c r="L68" i="1"/>
  <c r="H68" i="1"/>
  <c r="P67" i="1"/>
  <c r="N67" i="1"/>
  <c r="L67" i="1"/>
  <c r="H67" i="1"/>
  <c r="P66" i="1"/>
  <c r="N66" i="1"/>
  <c r="L66" i="1"/>
  <c r="H66" i="1"/>
  <c r="P65" i="1"/>
  <c r="N65" i="1"/>
  <c r="L65" i="1"/>
  <c r="H65" i="1"/>
  <c r="P64" i="1"/>
  <c r="N64" i="1"/>
  <c r="L64" i="1"/>
  <c r="H64" i="1"/>
  <c r="P63" i="1"/>
  <c r="N63" i="1"/>
  <c r="L63" i="1"/>
  <c r="H63" i="1"/>
  <c r="P62" i="1"/>
  <c r="N62" i="1"/>
  <c r="L62" i="1"/>
  <c r="H62" i="1"/>
  <c r="P61" i="1"/>
  <c r="N61" i="1"/>
  <c r="L61" i="1"/>
  <c r="H61" i="1"/>
  <c r="P60" i="1"/>
  <c r="N60" i="1"/>
  <c r="L60" i="1"/>
  <c r="H60" i="1"/>
  <c r="P59" i="1"/>
  <c r="N59" i="1"/>
  <c r="L59" i="1"/>
  <c r="H59" i="1"/>
  <c r="P58" i="1"/>
  <c r="N58" i="1"/>
  <c r="L58" i="1"/>
  <c r="H58" i="1"/>
  <c r="P57" i="1"/>
  <c r="N57" i="1"/>
  <c r="L57" i="1"/>
  <c r="H57" i="1"/>
  <c r="P56" i="1"/>
  <c r="N56" i="1"/>
  <c r="L56" i="1"/>
  <c r="H56" i="1"/>
  <c r="P55" i="1"/>
  <c r="N55" i="1"/>
  <c r="L55" i="1"/>
  <c r="H55" i="1"/>
  <c r="Z37" i="1"/>
  <c r="X37" i="1"/>
  <c r="Z36" i="1"/>
  <c r="X36" i="1"/>
  <c r="V36" i="1"/>
  <c r="P36" i="1"/>
  <c r="N36" i="1"/>
  <c r="L36" i="1"/>
  <c r="Z35" i="1"/>
  <c r="X35" i="1"/>
  <c r="V35" i="1"/>
  <c r="P35" i="1"/>
  <c r="N35" i="1"/>
  <c r="L35" i="1"/>
  <c r="Z34" i="1"/>
  <c r="X34" i="1"/>
  <c r="V34" i="1"/>
  <c r="P34" i="1"/>
  <c r="N34" i="1"/>
  <c r="L34" i="1"/>
  <c r="Z33" i="1"/>
  <c r="X33" i="1"/>
  <c r="V33" i="1"/>
  <c r="P33" i="1"/>
  <c r="N33" i="1"/>
  <c r="L33" i="1"/>
  <c r="Z32" i="1"/>
  <c r="X32" i="1"/>
  <c r="V32" i="1"/>
  <c r="P32" i="1"/>
  <c r="N32" i="1"/>
  <c r="L32" i="1"/>
  <c r="Z31" i="1"/>
  <c r="X31" i="1"/>
  <c r="V31" i="1"/>
  <c r="P31" i="1"/>
  <c r="N31" i="1"/>
  <c r="L31" i="1"/>
  <c r="Z30" i="1"/>
  <c r="X30" i="1"/>
  <c r="V30" i="1"/>
  <c r="P30" i="1"/>
  <c r="N30" i="1"/>
  <c r="L30" i="1"/>
  <c r="Z29" i="1"/>
  <c r="X29" i="1"/>
  <c r="V29" i="1"/>
  <c r="P29" i="1"/>
  <c r="N29" i="1"/>
  <c r="L29" i="1"/>
  <c r="Z28" i="1"/>
  <c r="X28" i="1"/>
  <c r="V28" i="1"/>
  <c r="P28" i="1"/>
  <c r="N28" i="1"/>
  <c r="L28" i="1"/>
  <c r="Z27" i="1"/>
  <c r="X27" i="1"/>
  <c r="V27" i="1"/>
  <c r="P27" i="1"/>
  <c r="N27" i="1"/>
  <c r="L27" i="1"/>
  <c r="X26" i="1"/>
  <c r="N26" i="1"/>
  <c r="L26" i="1"/>
  <c r="P26" i="1" s="1"/>
  <c r="Z25" i="1"/>
  <c r="X25" i="1"/>
  <c r="V25" i="1"/>
  <c r="P25" i="1"/>
  <c r="N25" i="1"/>
  <c r="L25" i="1"/>
  <c r="Z24" i="1"/>
  <c r="X24" i="1"/>
  <c r="V24" i="1"/>
  <c r="P24" i="1"/>
  <c r="N24" i="1"/>
  <c r="L24" i="1"/>
  <c r="Z23" i="1"/>
  <c r="X23" i="1"/>
  <c r="V23" i="1"/>
  <c r="P23" i="1"/>
  <c r="N23" i="1"/>
  <c r="L23" i="1"/>
  <c r="Z22" i="1"/>
  <c r="X22" i="1"/>
  <c r="V22" i="1"/>
  <c r="P22" i="1"/>
  <c r="N22" i="1"/>
  <c r="L22" i="1"/>
  <c r="Z21" i="1"/>
  <c r="X21" i="1"/>
  <c r="V21" i="1"/>
  <c r="N21" i="1"/>
  <c r="L21" i="1"/>
  <c r="P21" i="1" s="1"/>
  <c r="L15" i="1"/>
  <c r="J15" i="1"/>
  <c r="L14" i="1"/>
  <c r="J14" i="1"/>
  <c r="N37" i="1" l="1"/>
  <c r="P37" i="1" s="1"/>
  <c r="J13" i="1" l="1"/>
  <c r="J16" i="1"/>
  <c r="L13" i="1"/>
  <c r="L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Chladová Radka</author>
  </authors>
  <commentList>
    <comment ref="H25" authorId="0" shapeId="0" xr:uid="{38DA91B9-9F38-4135-BACC-83C69BD075FA}">
      <text>
        <r>
          <rPr>
            <b/>
            <sz val="9"/>
            <color indexed="81"/>
            <rFont val="Tahoma"/>
            <charset val="238"/>
          </rPr>
          <t>Chladová Radka:</t>
        </r>
        <r>
          <rPr>
            <sz val="9"/>
            <color indexed="81"/>
            <rFont val="Tahoma"/>
            <charset val="238"/>
          </rPr>
          <t xml:space="preserve">
Jedná se o 1 sestavu, kdy dodavatel nacení zvlášť část sestavy bez videoprocesoru a zvlášť videoprocesor. Zadavatel toto požaduje z důvodu, že každá část sestavy bude hrazena z odlišných finančních zdrojů, kdy na každou část bude vystavena samostatná faktura.</t>
        </r>
      </text>
    </comment>
  </commentList>
</comments>
</file>

<file path=xl/sharedStrings.xml><?xml version="1.0" encoding="utf-8"?>
<sst xmlns="http://schemas.openxmlformats.org/spreadsheetml/2006/main" count="198" uniqueCount="82">
  <si>
    <t>Rozklad cenové nabídky - specifikace pro zpracování cenové nabídky</t>
  </si>
  <si>
    <t>Název zakázky: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</si>
  <si>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</si>
  <si>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</si>
  <si>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</si>
  <si>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</si>
  <si>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</si>
  <si>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</si>
  <si>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</si>
  <si>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</si>
  <si>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</si>
  <si>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</si>
  <si>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</si>
  <si>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</si>
  <si>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</si>
  <si>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</si>
  <si>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</si>
  <si>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</si>
  <si>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</si>
  <si>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</si>
  <si>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</si>
  <si>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rgb="FF000000"/>
        <rFont val="Calibri"/>
        <family val="2"/>
        <charset val="238"/>
        <scheme val="minor"/>
      </rPr>
      <t>Pozaruční servis na přístrojové vybavení</t>
    </r>
    <r>
      <rPr>
        <sz val="11"/>
        <color rgb="FF000000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</si>
  <si>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Přístrojové vybavení - infuzní technika</t>
  </si>
  <si>
    <t>Položky</t>
  </si>
  <si>
    <t>Nabídková cena v Kč:</t>
  </si>
  <si>
    <t>Rozklad celkových cen</t>
  </si>
  <si>
    <t>Záruční doba na veškeré přístrojové vybavení v měsících</t>
  </si>
  <si>
    <t>Pozaruční doba v měsících - veže + ultrazvuk</t>
  </si>
  <si>
    <t>Pozaruční doba v měsících - flexibilní endoskopy</t>
  </si>
  <si>
    <t>Přístrojové vybavení celkem - věže + ultrazvuk + flexibilní endoskopy</t>
  </si>
  <si>
    <t>Servisní zabezpečení - flexibilní endoskopy</t>
  </si>
  <si>
    <t>Videoendoskopická sestava č. 1 (bez insuflace, bez koagulace)</t>
  </si>
  <si>
    <t>Videoendoskopická sestava č. 2 (s insuflace, bez koagulace)</t>
  </si>
  <si>
    <t>Videoendoskopická sestava č. 3 (bez insuflace,s koagulace)</t>
  </si>
  <si>
    <t>Videoendoskopická sestava č. 4 (s insuflace, s koagulace)</t>
  </si>
  <si>
    <t>Videoendoskopická sestava X (bez videoprocesoru)</t>
  </si>
  <si>
    <t>Videoendoskopická sestava X (pouze videoprocesor)</t>
  </si>
  <si>
    <t>Videogastroskop</t>
  </si>
  <si>
    <t>Videogastroskop - tenký</t>
  </si>
  <si>
    <t>Videogastroskop - terapeutický</t>
  </si>
  <si>
    <t>Videokolonoskop</t>
  </si>
  <si>
    <t>Videokolonoskop - tenký</t>
  </si>
  <si>
    <t>Videoduodenoskop</t>
  </si>
  <si>
    <t>Ultrazvukový videogastroskop - radiální</t>
  </si>
  <si>
    <t>Ultrazvukový videogastroskop - lineární</t>
  </si>
  <si>
    <t>Tester těsnosti</t>
  </si>
  <si>
    <t>Ultrazvukový diagnostický přístroj pro endosonografii</t>
  </si>
  <si>
    <t>Interval kontrol v měsících *</t>
  </si>
  <si>
    <r>
      <rPr>
        <sz val="9"/>
        <color rgb="FF000000"/>
        <rFont val="Calibri"/>
        <family val="2"/>
        <charset val="238"/>
      </rPr>
      <t>̶</t>
    </r>
    <r>
      <rPr>
        <sz val="9"/>
        <color rgb="FF000000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</si>
  <si>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</si>
  <si>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Vybrané servisní úkony:</t>
  </si>
  <si>
    <t>Celkový počet úkonů za 4 roky</t>
  </si>
  <si>
    <t>Úkonů na ks/rok</t>
  </si>
  <si>
    <t>Servisní úkon</t>
  </si>
  <si>
    <t>Počet ks endoskop</t>
  </si>
  <si>
    <t xml:space="preserve">1) výměna celého zaváděcího tubusu endoskopu </t>
  </si>
  <si>
    <t>2) oprava při poškození či perforaci pracovního kanálu bez poškození dalších částí endoskopu</t>
  </si>
  <si>
    <t>3) oprava při poškození kamery (snímacího čipu) endoskopu</t>
  </si>
  <si>
    <t>4) oprava při poškození samotného světlovodného kabelu endoskopu</t>
  </si>
  <si>
    <t>5) kalibrace/seřízení ovládání endoskopu</t>
  </si>
  <si>
    <t>6) diagnostika poškození a závad endoskopu</t>
  </si>
  <si>
    <t>Ceny servisního zabezpečení endoskopů</t>
  </si>
  <si>
    <t>Cena bez DPH za 1 úkon</t>
  </si>
  <si>
    <t>Cena s DPH za 1 úkon</t>
  </si>
  <si>
    <t>1)</t>
  </si>
  <si>
    <t>2)</t>
  </si>
  <si>
    <t>3)</t>
  </si>
  <si>
    <t>4)</t>
  </si>
  <si>
    <t>5)</t>
  </si>
  <si>
    <t>6)</t>
  </si>
  <si>
    <t>s DPH celkem (4 roky)</t>
  </si>
  <si>
    <t>bez DPH celkem (4 roky)</t>
  </si>
  <si>
    <t>Příloha č. 6</t>
  </si>
  <si>
    <t>Hodinová sazba technika v Kč bez DPH **</t>
  </si>
  <si>
    <t>** obsahuje i náklady na dopravu, čas strávený na cestě do místa plnění a vystavení všech nezbytných protokolů a případných výkazů</t>
  </si>
  <si>
    <t>Cena bez DPH za 1 hod.</t>
  </si>
  <si>
    <t>Cena s DPH za 1 hod.</t>
  </si>
  <si>
    <r>
      <t>Požadavek "</t>
    </r>
    <r>
      <rPr>
        <i/>
        <sz val="11"/>
        <color rgb="FF000000"/>
        <rFont val="Calibri"/>
        <family val="2"/>
        <charset val="238"/>
        <scheme val="minor"/>
      </rPr>
      <t>Servisní zabezpečení</t>
    </r>
    <r>
      <rPr>
        <sz val="11"/>
        <color rgb="FF000000"/>
        <rFont val="Calibri"/>
        <family val="2"/>
        <charset val="238"/>
        <scheme val="minor"/>
      </rPr>
      <t>" zahrnuje vybrané servisní úkony a to po skončení záruční doby. Cena úkonu musí zahrnovat náklady na náhradní díly, práci lidí, dopravu od i k zadavateli jak vybavení tak případně pracovníků.</t>
    </r>
  </si>
  <si>
    <t>7) oprava při poškození ultrazvukové sondy</t>
  </si>
  <si>
    <t>7)</t>
  </si>
  <si>
    <t>8) výměna ovládacích táhel (lanek)</t>
  </si>
  <si>
    <t>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</si>
</sst>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charset val="238"/>
    </font>
    <font>
      <b/>
      <sz val="9"/>
      <color indexed="81"/>
      <name val="Tahoma"/>
      <charset val="238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228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0" fillId="4" borderId="32" xfId="0" applyFill="1" applyBorder="1"/>
    <xf numFmtId="0" fontId="0" fillId="4" borderId="33" xfId="0" applyFill="1" applyBorder="1"/>
    <xf numFmtId="0" fontId="0" fillId="4" borderId="35" xfId="0" applyFill="1" applyBorder="1"/>
    <xf numFmtId="0" fontId="0" fillId="4" borderId="36" xfId="0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24" xfId="0" applyFont="1" applyFill="1" applyBorder="1"/>
    <xf numFmtId="0" fontId="0" fillId="4" borderId="25" xfId="0" applyFill="1" applyBorder="1"/>
    <xf numFmtId="0" fontId="0" fillId="4" borderId="12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5" xfId="0" applyFill="1" applyBorder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6" fillId="4" borderId="22" xfId="0" applyFont="1" applyFill="1" applyBorder="1"/>
    <xf numFmtId="0" fontId="4" fillId="4" borderId="23" xfId="0" applyFont="1" applyFill="1" applyBorder="1"/>
    <xf numFmtId="0" fontId="6" fillId="4" borderId="23" xfId="0" applyFont="1" applyFill="1" applyBorder="1"/>
    <xf numFmtId="0" fontId="3" fillId="4" borderId="42" xfId="0" applyFont="1" applyFill="1" applyBorder="1"/>
    <xf numFmtId="0" fontId="3" fillId="4" borderId="43" xfId="0" applyFont="1" applyFill="1" applyBorder="1"/>
    <xf numFmtId="0" fontId="3" fillId="4" borderId="44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47" xfId="0" applyFont="1" applyFill="1" applyBorder="1"/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7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4" borderId="55" xfId="0" applyFill="1" applyBorder="1"/>
    <xf numFmtId="0" fontId="0" fillId="4" borderId="56" xfId="0" applyFill="1" applyBorder="1"/>
    <xf numFmtId="0" fontId="0" fillId="4" borderId="57" xfId="0" applyFill="1" applyBorder="1"/>
    <xf numFmtId="0" fontId="3" fillId="0" borderId="40" xfId="0" applyFont="1" applyBorder="1"/>
    <xf numFmtId="0" fontId="3" fillId="0" borderId="41" xfId="0" applyFont="1" applyBorder="1"/>
    <xf numFmtId="0" fontId="3" fillId="0" borderId="59" xfId="0" applyFont="1" applyBorder="1"/>
    <xf numFmtId="0" fontId="0" fillId="4" borderId="33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19" xfId="0" applyFill="1" applyBorder="1"/>
    <xf numFmtId="0" fontId="0" fillId="4" borderId="37" xfId="0" applyFill="1" applyBorder="1"/>
    <xf numFmtId="0" fontId="0" fillId="4" borderId="3" xfId="0" applyFill="1" applyBorder="1"/>
    <xf numFmtId="0" fontId="0" fillId="4" borderId="21" xfId="0" applyFill="1" applyBorder="1"/>
    <xf numFmtId="0" fontId="0" fillId="4" borderId="18" xfId="0" applyFill="1" applyBorder="1"/>
    <xf numFmtId="0" fontId="0" fillId="4" borderId="45" xfId="0" applyFill="1" applyBorder="1"/>
    <xf numFmtId="0" fontId="0" fillId="4" borderId="0" xfId="0" applyFill="1"/>
    <xf numFmtId="0" fontId="0" fillId="4" borderId="14" xfId="0" applyFill="1" applyBorder="1"/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6" xfId="0" applyFill="1" applyBorder="1"/>
    <xf numFmtId="0" fontId="0" fillId="4" borderId="34" xfId="0" applyFill="1" applyBorder="1"/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54" xfId="0" applyFill="1" applyBorder="1"/>
    <xf numFmtId="0" fontId="0" fillId="4" borderId="67" xfId="0" applyFill="1" applyBorder="1" applyAlignment="1">
      <alignment horizontal="center"/>
    </xf>
    <xf numFmtId="0" fontId="0" fillId="4" borderId="67" xfId="0" applyFill="1" applyBorder="1"/>
    <xf numFmtId="0" fontId="5" fillId="0" borderId="0" xfId="0" applyFont="1" applyAlignment="1">
      <alignment horizontal="left"/>
    </xf>
    <xf numFmtId="0" fontId="0" fillId="4" borderId="48" xfId="0" applyFill="1" applyBorder="1" applyAlignment="1">
      <alignment horizontal="left"/>
    </xf>
    <xf numFmtId="0" fontId="0" fillId="4" borderId="49" xfId="0" applyFill="1" applyBorder="1" applyAlignment="1">
      <alignment horizontal="left"/>
    </xf>
    <xf numFmtId="0" fontId="0" fillId="4" borderId="50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8" fontId="0" fillId="0" borderId="16" xfId="0" applyNumberFormat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8" fontId="0" fillId="7" borderId="2" xfId="0" applyNumberFormat="1" applyFill="1" applyBorder="1" applyAlignment="1">
      <alignment horizontal="center"/>
    </xf>
    <xf numFmtId="8" fontId="0" fillId="7" borderId="19" xfId="0" applyNumberFormat="1" applyFill="1" applyBorder="1" applyAlignment="1">
      <alignment horizontal="center"/>
    </xf>
    <xf numFmtId="8" fontId="0" fillId="0" borderId="18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7" borderId="3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6" fillId="0" borderId="15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8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center" wrapText="1"/>
    </xf>
    <xf numFmtId="0" fontId="3" fillId="4" borderId="53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164" fontId="0" fillId="3" borderId="33" xfId="0" applyNumberFormat="1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164" fontId="0" fillId="7" borderId="51" xfId="0" applyNumberFormat="1" applyFill="1" applyBorder="1" applyAlignment="1">
      <alignment horizontal="center"/>
    </xf>
    <xf numFmtId="164" fontId="0" fillId="7" borderId="33" xfId="0" applyNumberForma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4" fontId="0" fillId="7" borderId="28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4" borderId="55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64" fontId="0" fillId="3" borderId="55" xfId="0" applyNumberFormat="1" applyFill="1" applyBorder="1" applyAlignment="1">
      <alignment horizontal="center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7" borderId="61" xfId="0" applyNumberFormat="1" applyFill="1" applyBorder="1" applyAlignment="1">
      <alignment horizontal="center" vertical="center"/>
    </xf>
    <xf numFmtId="164" fontId="0" fillId="7" borderId="60" xfId="0" applyNumberFormat="1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57" xfId="0" applyNumberFormat="1" applyFill="1" applyBorder="1" applyAlignment="1">
      <alignment horizontal="center" vertical="center"/>
    </xf>
    <xf numFmtId="164" fontId="0" fillId="7" borderId="26" xfId="0" applyNumberFormat="1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7" borderId="39" xfId="0" applyNumberFormat="1" applyFill="1" applyBorder="1" applyAlignment="1">
      <alignment horizontal="center"/>
    </xf>
    <xf numFmtId="164" fontId="0" fillId="7" borderId="52" xfId="0" applyNumberFormat="1" applyFill="1" applyBorder="1" applyAlignment="1">
      <alignment horizontal="center"/>
    </xf>
    <xf numFmtId="164" fontId="0" fillId="7" borderId="54" xfId="0" applyNumberFormat="1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164" fontId="0" fillId="7" borderId="31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64" fontId="0" fillId="3" borderId="52" xfId="0" applyNumberForma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164" fontId="3" fillId="6" borderId="7" xfId="3" applyNumberFormat="1" applyFont="1" applyFill="1" applyBorder="1" applyAlignment="1">
      <alignment horizontal="center"/>
    </xf>
    <xf numFmtId="164" fontId="3" fillId="6" borderId="24" xfId="3" applyNumberFormat="1" applyFont="1" applyFill="1" applyBorder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6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0" fontId="3" fillId="4" borderId="52" xfId="0" applyFont="1" applyFill="1" applyBorder="1" applyAlignment="1">
      <alignment horizontal="center"/>
    </xf>
    <xf numFmtId="0" fontId="0" fillId="4" borderId="62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0" fillId="7" borderId="50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164" fontId="0" fillId="3" borderId="56" xfId="0" applyNumberFormat="1" applyFill="1" applyBorder="1" applyAlignment="1">
      <alignment horizontal="center"/>
    </xf>
    <xf numFmtId="164" fontId="0" fillId="3" borderId="60" xfId="0" applyNumberFormat="1" applyFill="1" applyBorder="1" applyAlignment="1">
      <alignment horizontal="center"/>
    </xf>
    <xf numFmtId="164" fontId="0" fillId="7" borderId="61" xfId="0" applyNumberFormat="1" applyFill="1" applyBorder="1" applyAlignment="1">
      <alignment horizontal="center"/>
    </xf>
    <xf numFmtId="164" fontId="0" fillId="7" borderId="60" xfId="0" applyNumberFormat="1" applyFill="1" applyBorder="1" applyAlignment="1">
      <alignment horizontal="center"/>
    </xf>
    <xf numFmtId="164" fontId="0" fillId="7" borderId="57" xfId="0" applyNumberFormat="1" applyFill="1" applyBorder="1" applyAlignment="1">
      <alignment horizontal="center"/>
    </xf>
    <xf numFmtId="0" fontId="0" fillId="4" borderId="62" xfId="0" applyFill="1" applyBorder="1" applyAlignment="1">
      <alignment horizontal="center" vertical="center" wrapText="1"/>
    </xf>
    <xf numFmtId="0" fontId="0" fillId="4" borderId="58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7" borderId="13" xfId="0" applyNumberFormat="1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4" borderId="57" xfId="0" applyFill="1" applyBorder="1" applyAlignment="1">
      <alignment horizontal="center"/>
    </xf>
    <xf numFmtId="164" fontId="0" fillId="3" borderId="49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7" borderId="19" xfId="0" applyNumberFormat="1" applyFill="1" applyBorder="1" applyAlignment="1">
      <alignment horizontal="center"/>
    </xf>
    <xf numFmtId="164" fontId="0" fillId="3" borderId="65" xfId="0" applyNumberFormat="1" applyFill="1" applyBorder="1" applyAlignment="1">
      <alignment horizontal="center"/>
    </xf>
    <xf numFmtId="164" fontId="0" fillId="3" borderId="54" xfId="0" applyNumberFormat="1" applyFill="1" applyBorder="1" applyAlignment="1">
      <alignment horizontal="center"/>
    </xf>
    <xf numFmtId="164" fontId="0" fillId="7" borderId="66" xfId="0" applyNumberFormat="1" applyFill="1" applyBorder="1" applyAlignment="1">
      <alignment horizontal="center"/>
    </xf>
    <xf numFmtId="164" fontId="0" fillId="7" borderId="34" xfId="0" applyNumberForma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164" fontId="3" fillId="6" borderId="22" xfId="0" applyNumberFormat="1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164" fontId="3" fillId="6" borderId="22" xfId="3" applyNumberFormat="1" applyFont="1" applyFill="1" applyBorder="1" applyAlignment="1">
      <alignment horizontal="center"/>
    </xf>
    <xf numFmtId="164" fontId="3" fillId="6" borderId="47" xfId="3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4" borderId="7" xfId="0" applyFill="1" applyBorder="1"/>
    <xf numFmtId="0" fontId="0" fillId="0" borderId="8" xfId="0" applyBorder="1"/>
    <xf numFmtId="0" fontId="0" fillId="0" borderId="24" xfId="0" applyBorder="1"/>
    <xf numFmtId="0" fontId="0" fillId="3" borderId="7" xfId="0" applyFill="1" applyBorder="1"/>
    <xf numFmtId="0" fontId="0" fillId="3" borderId="24" xfId="0" applyFill="1" applyBorder="1"/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31"/>
  <sheetViews>
    <sheetView tabSelected="1" topLeftCell="B61" zoomScale="70" zoomScaleNormal="70" workbookViewId="0">
      <selection activeCell="J21" sqref="J21:K21"/>
    </sheetView>
  </sheetViews>
  <sheetFormatPr defaultRowHeight="14.5" x14ac:dyDescent="0.35"/>
  <cols>
    <col min="1" max="1" width="2.1796875" customWidth="1"/>
    <col min="2" max="2" width="18.453125" customWidth="1"/>
    <col min="9" max="9" width="6.26953125" bestFit="1" customWidth="1"/>
    <col min="10" max="27" width="11.1796875" customWidth="1"/>
  </cols>
  <sheetData>
    <row r="1" spans="2:27" ht="21" x14ac:dyDescent="0.5">
      <c r="B1" s="67" t="s">
        <v>72</v>
      </c>
      <c r="C1" s="67"/>
    </row>
    <row r="2" spans="2:27" ht="21" x14ac:dyDescent="0.5">
      <c r="B2" s="32" t="s">
        <v>0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2:27" x14ac:dyDescent="0.35">
      <c r="B3" s="35" t="s">
        <v>48</v>
      </c>
    </row>
    <row r="5" spans="2:27" ht="18.5" x14ac:dyDescent="0.45">
      <c r="B5" s="3" t="s">
        <v>1</v>
      </c>
    </row>
    <row r="6" spans="2:27" ht="18.5" x14ac:dyDescent="0.45">
      <c r="B6" s="3"/>
    </row>
    <row r="8" spans="2:27" x14ac:dyDescent="0.35">
      <c r="B8" s="68" t="s">
        <v>26</v>
      </c>
      <c r="C8" s="69"/>
      <c r="D8" s="69"/>
      <c r="E8" s="69"/>
      <c r="F8" s="69"/>
      <c r="G8" s="69"/>
      <c r="H8" s="70"/>
      <c r="I8" s="41">
        <v>24</v>
      </c>
      <c r="K8" s="1"/>
    </row>
    <row r="9" spans="2:27" x14ac:dyDescent="0.35">
      <c r="B9" s="71" t="s">
        <v>27</v>
      </c>
      <c r="C9" s="72"/>
      <c r="D9" s="72"/>
      <c r="E9" s="72"/>
      <c r="F9" s="72"/>
      <c r="G9" s="72"/>
      <c r="H9" s="73"/>
      <c r="I9" s="43">
        <v>96</v>
      </c>
      <c r="K9" s="1"/>
    </row>
    <row r="10" spans="2:27" x14ac:dyDescent="0.35">
      <c r="B10" s="74" t="s">
        <v>28</v>
      </c>
      <c r="C10" s="75"/>
      <c r="D10" s="75"/>
      <c r="E10" s="75"/>
      <c r="F10" s="75"/>
      <c r="G10" s="75"/>
      <c r="H10" s="76"/>
      <c r="I10" s="42">
        <v>48</v>
      </c>
    </row>
    <row r="12" spans="2:27" x14ac:dyDescent="0.35">
      <c r="B12" s="8" t="s">
        <v>25</v>
      </c>
      <c r="C12" s="9"/>
      <c r="D12" s="9"/>
      <c r="E12" s="9"/>
      <c r="F12" s="9"/>
      <c r="G12" s="9"/>
      <c r="H12" s="9"/>
      <c r="I12" s="10"/>
      <c r="J12" s="77" t="s">
        <v>2</v>
      </c>
      <c r="K12" s="78"/>
      <c r="L12" s="78" t="s">
        <v>3</v>
      </c>
      <c r="M12" s="79"/>
    </row>
    <row r="13" spans="2:27" x14ac:dyDescent="0.35">
      <c r="B13" s="11" t="s">
        <v>29</v>
      </c>
      <c r="C13" s="12"/>
      <c r="D13" s="12"/>
      <c r="E13" s="12"/>
      <c r="F13" s="12"/>
      <c r="G13" s="12"/>
      <c r="H13" s="12"/>
      <c r="I13" s="13"/>
      <c r="J13" s="80">
        <f>N37</f>
        <v>0</v>
      </c>
      <c r="K13" s="81"/>
      <c r="L13" s="82">
        <f>J13*1.21</f>
        <v>0</v>
      </c>
      <c r="M13" s="83"/>
    </row>
    <row r="14" spans="2:27" x14ac:dyDescent="0.35">
      <c r="B14" s="14" t="s">
        <v>4</v>
      </c>
      <c r="C14" s="15"/>
      <c r="D14" s="15"/>
      <c r="E14" s="15"/>
      <c r="F14" s="15"/>
      <c r="G14" s="15"/>
      <c r="H14" s="15"/>
      <c r="I14" s="16"/>
      <c r="J14" s="84">
        <f>X37</f>
        <v>0</v>
      </c>
      <c r="K14" s="85"/>
      <c r="L14" s="82">
        <f>J14*1.21</f>
        <v>0</v>
      </c>
      <c r="M14" s="83"/>
    </row>
    <row r="15" spans="2:27" x14ac:dyDescent="0.35">
      <c r="B15" s="17" t="s">
        <v>30</v>
      </c>
      <c r="C15" s="18"/>
      <c r="D15" s="18"/>
      <c r="E15" s="18"/>
      <c r="F15" s="18"/>
      <c r="G15" s="18"/>
      <c r="H15" s="18"/>
      <c r="I15" s="19"/>
      <c r="J15" s="86">
        <f>N113</f>
        <v>0</v>
      </c>
      <c r="K15" s="87"/>
      <c r="L15" s="88">
        <f>J15*1.21</f>
        <v>0</v>
      </c>
      <c r="M15" s="89"/>
    </row>
    <row r="16" spans="2:27" ht="18.5" x14ac:dyDescent="0.45">
      <c r="G16" s="20" t="s">
        <v>24</v>
      </c>
      <c r="H16" s="21"/>
      <c r="I16" s="22"/>
      <c r="J16" s="90">
        <f>SUM(J13:K15)</f>
        <v>0</v>
      </c>
      <c r="K16" s="91"/>
      <c r="L16" s="92">
        <f>SUM(L13:M15)</f>
        <v>0</v>
      </c>
      <c r="M16" s="93"/>
    </row>
    <row r="19" spans="2:27" x14ac:dyDescent="0.35">
      <c r="B19" s="23" t="s">
        <v>22</v>
      </c>
      <c r="C19" s="24"/>
      <c r="D19" s="24"/>
      <c r="E19" s="24"/>
      <c r="F19" s="24"/>
      <c r="G19" s="25"/>
      <c r="H19" s="23" t="s">
        <v>7</v>
      </c>
      <c r="I19" s="24"/>
      <c r="J19" s="94" t="s">
        <v>19</v>
      </c>
      <c r="K19" s="95"/>
      <c r="L19" s="95"/>
      <c r="M19" s="95"/>
      <c r="N19" s="95"/>
      <c r="O19" s="95"/>
      <c r="P19" s="95"/>
      <c r="Q19" s="96"/>
      <c r="R19" s="97" t="s">
        <v>47</v>
      </c>
      <c r="S19" s="98"/>
      <c r="T19" s="94" t="s">
        <v>13</v>
      </c>
      <c r="U19" s="95"/>
      <c r="V19" s="95"/>
      <c r="W19" s="95"/>
      <c r="X19" s="101" t="s">
        <v>16</v>
      </c>
      <c r="Y19" s="95"/>
      <c r="Z19" s="95"/>
      <c r="AA19" s="96"/>
    </row>
    <row r="20" spans="2:27" x14ac:dyDescent="0.35">
      <c r="B20" s="26" t="s">
        <v>23</v>
      </c>
      <c r="C20" s="27"/>
      <c r="D20" s="27"/>
      <c r="E20" s="27"/>
      <c r="F20" s="27"/>
      <c r="G20" s="28"/>
      <c r="H20" s="26" t="s">
        <v>20</v>
      </c>
      <c r="I20" s="27"/>
      <c r="J20" s="102" t="s">
        <v>6</v>
      </c>
      <c r="K20" s="103"/>
      <c r="L20" s="103" t="s">
        <v>5</v>
      </c>
      <c r="M20" s="103"/>
      <c r="N20" s="103" t="s">
        <v>14</v>
      </c>
      <c r="O20" s="103"/>
      <c r="P20" s="103" t="s">
        <v>15</v>
      </c>
      <c r="Q20" s="104"/>
      <c r="R20" s="99"/>
      <c r="S20" s="100"/>
      <c r="T20" s="102" t="s">
        <v>6</v>
      </c>
      <c r="U20" s="103"/>
      <c r="V20" s="103" t="s">
        <v>5</v>
      </c>
      <c r="W20" s="105"/>
      <c r="X20" s="103" t="s">
        <v>14</v>
      </c>
      <c r="Y20" s="103"/>
      <c r="Z20" s="103" t="s">
        <v>15</v>
      </c>
      <c r="AA20" s="104"/>
    </row>
    <row r="21" spans="2:27" x14ac:dyDescent="0.35">
      <c r="B21" s="29" t="s">
        <v>31</v>
      </c>
      <c r="C21" s="30"/>
      <c r="D21" s="30"/>
      <c r="E21" s="30"/>
      <c r="F21" s="30"/>
      <c r="G21" s="31"/>
      <c r="H21" s="29">
        <v>9</v>
      </c>
      <c r="I21" s="30"/>
      <c r="J21" s="106"/>
      <c r="K21" s="107"/>
      <c r="L21" s="108">
        <f t="shared" ref="L21:L36" si="0">J21*1.21</f>
        <v>0</v>
      </c>
      <c r="M21" s="109"/>
      <c r="N21" s="110">
        <f>J21*H21</f>
        <v>0</v>
      </c>
      <c r="O21" s="111"/>
      <c r="P21" s="110">
        <f>H21*L21</f>
        <v>0</v>
      </c>
      <c r="Q21" s="112"/>
      <c r="R21" s="113"/>
      <c r="S21" s="114"/>
      <c r="T21" s="115"/>
      <c r="U21" s="116"/>
      <c r="V21" s="117">
        <f>T21*1.21</f>
        <v>0</v>
      </c>
      <c r="W21" s="118"/>
      <c r="X21" s="117">
        <f t="shared" ref="X21:X26" si="1">T21*H21*($I$9/12)</f>
        <v>0</v>
      </c>
      <c r="Y21" s="119"/>
      <c r="Z21" s="117">
        <f>X21*1.21</f>
        <v>0</v>
      </c>
      <c r="AA21" s="120"/>
    </row>
    <row r="22" spans="2:27" x14ac:dyDescent="0.35">
      <c r="B22" s="14" t="s">
        <v>32</v>
      </c>
      <c r="C22" s="15"/>
      <c r="D22" s="15"/>
      <c r="E22" s="15"/>
      <c r="F22" s="15"/>
      <c r="G22" s="16"/>
      <c r="H22" s="14">
        <v>6</v>
      </c>
      <c r="I22" s="15"/>
      <c r="J22" s="121"/>
      <c r="K22" s="122"/>
      <c r="L22" s="123">
        <f t="shared" si="0"/>
        <v>0</v>
      </c>
      <c r="M22" s="124"/>
      <c r="N22" s="123">
        <f>J22*H22</f>
        <v>0</v>
      </c>
      <c r="O22" s="125"/>
      <c r="P22" s="123">
        <f>H22*L22</f>
        <v>0</v>
      </c>
      <c r="Q22" s="126"/>
      <c r="R22" s="127"/>
      <c r="S22" s="128"/>
      <c r="T22" s="129"/>
      <c r="U22" s="122"/>
      <c r="V22" s="117">
        <f>T22*1.21</f>
        <v>0</v>
      </c>
      <c r="W22" s="118"/>
      <c r="X22" s="117">
        <f t="shared" si="1"/>
        <v>0</v>
      </c>
      <c r="Y22" s="119"/>
      <c r="Z22" s="117">
        <f>X22*1.21</f>
        <v>0</v>
      </c>
      <c r="AA22" s="120"/>
    </row>
    <row r="23" spans="2:27" x14ac:dyDescent="0.35">
      <c r="B23" s="14" t="s">
        <v>33</v>
      </c>
      <c r="C23" s="15"/>
      <c r="D23" s="15"/>
      <c r="E23" s="15"/>
      <c r="F23" s="15"/>
      <c r="G23" s="16"/>
      <c r="H23" s="14">
        <v>1</v>
      </c>
      <c r="I23" s="15"/>
      <c r="J23" s="121"/>
      <c r="K23" s="122"/>
      <c r="L23" s="123">
        <f t="shared" si="0"/>
        <v>0</v>
      </c>
      <c r="M23" s="124"/>
      <c r="N23" s="123">
        <f>J23*H23</f>
        <v>0</v>
      </c>
      <c r="O23" s="125"/>
      <c r="P23" s="123">
        <f>H23*L23</f>
        <v>0</v>
      </c>
      <c r="Q23" s="126"/>
      <c r="R23" s="127"/>
      <c r="S23" s="128"/>
      <c r="T23" s="129"/>
      <c r="U23" s="122"/>
      <c r="V23" s="117">
        <f>T23*1.21</f>
        <v>0</v>
      </c>
      <c r="W23" s="118"/>
      <c r="X23" s="117">
        <f t="shared" si="1"/>
        <v>0</v>
      </c>
      <c r="Y23" s="119"/>
      <c r="Z23" s="117">
        <f>X23*1.21</f>
        <v>0</v>
      </c>
      <c r="AA23" s="120"/>
    </row>
    <row r="24" spans="2:27" x14ac:dyDescent="0.35">
      <c r="B24" s="14" t="s">
        <v>34</v>
      </c>
      <c r="C24" s="15"/>
      <c r="D24" s="15"/>
      <c r="E24" s="15"/>
      <c r="F24" s="15"/>
      <c r="G24" s="16"/>
      <c r="H24" s="14">
        <v>6</v>
      </c>
      <c r="I24" s="15"/>
      <c r="J24" s="121"/>
      <c r="K24" s="122"/>
      <c r="L24" s="123">
        <f t="shared" si="0"/>
        <v>0</v>
      </c>
      <c r="M24" s="124"/>
      <c r="N24" s="123">
        <f>J24*H24</f>
        <v>0</v>
      </c>
      <c r="O24" s="125"/>
      <c r="P24" s="123">
        <f>H24*L24</f>
        <v>0</v>
      </c>
      <c r="Q24" s="126"/>
      <c r="R24" s="127"/>
      <c r="S24" s="128"/>
      <c r="T24" s="129"/>
      <c r="U24" s="122"/>
      <c r="V24" s="117">
        <f>T24*1.21</f>
        <v>0</v>
      </c>
      <c r="W24" s="118"/>
      <c r="X24" s="117">
        <f t="shared" si="1"/>
        <v>0</v>
      </c>
      <c r="Y24" s="119"/>
      <c r="Z24" s="117">
        <f>X24*1.21</f>
        <v>0</v>
      </c>
      <c r="AA24" s="120"/>
    </row>
    <row r="25" spans="2:27" x14ac:dyDescent="0.35">
      <c r="B25" s="14" t="s">
        <v>35</v>
      </c>
      <c r="C25" s="15"/>
      <c r="D25" s="15"/>
      <c r="E25" s="15"/>
      <c r="F25" s="15"/>
      <c r="G25" s="16"/>
      <c r="H25" s="130">
        <v>1</v>
      </c>
      <c r="I25" s="131"/>
      <c r="J25" s="121"/>
      <c r="K25" s="122"/>
      <c r="L25" s="123">
        <f t="shared" si="0"/>
        <v>0</v>
      </c>
      <c r="M25" s="124"/>
      <c r="N25" s="123">
        <f>J25*H25</f>
        <v>0</v>
      </c>
      <c r="O25" s="125"/>
      <c r="P25" s="123">
        <f>H25*L25</f>
        <v>0</v>
      </c>
      <c r="Q25" s="126"/>
      <c r="R25" s="134"/>
      <c r="S25" s="135"/>
      <c r="T25" s="138"/>
      <c r="U25" s="139"/>
      <c r="V25" s="142">
        <f>T25*1.21</f>
        <v>0</v>
      </c>
      <c r="W25" s="143"/>
      <c r="X25" s="142">
        <f t="shared" si="1"/>
        <v>0</v>
      </c>
      <c r="Y25" s="143"/>
      <c r="Z25" s="142">
        <f>X25*1.21</f>
        <v>0</v>
      </c>
      <c r="AA25" s="146"/>
    </row>
    <row r="26" spans="2:27" x14ac:dyDescent="0.35">
      <c r="B26" s="14" t="s">
        <v>36</v>
      </c>
      <c r="C26" s="15"/>
      <c r="D26" s="15"/>
      <c r="E26" s="15"/>
      <c r="F26" s="15"/>
      <c r="G26" s="16"/>
      <c r="H26" s="132"/>
      <c r="I26" s="133"/>
      <c r="J26" s="121"/>
      <c r="K26" s="122"/>
      <c r="L26" s="123">
        <f t="shared" si="0"/>
        <v>0</v>
      </c>
      <c r="M26" s="124"/>
      <c r="N26" s="123">
        <f>J26*H25</f>
        <v>0</v>
      </c>
      <c r="O26" s="125"/>
      <c r="P26" s="123">
        <f>H25*L26</f>
        <v>0</v>
      </c>
      <c r="Q26" s="126"/>
      <c r="R26" s="136"/>
      <c r="S26" s="137"/>
      <c r="T26" s="140"/>
      <c r="U26" s="141"/>
      <c r="V26" s="144"/>
      <c r="W26" s="145"/>
      <c r="X26" s="144">
        <f t="shared" si="1"/>
        <v>0</v>
      </c>
      <c r="Y26" s="145"/>
      <c r="Z26" s="144"/>
      <c r="AA26" s="147"/>
    </row>
    <row r="27" spans="2:27" x14ac:dyDescent="0.35">
      <c r="B27" s="38" t="s">
        <v>37</v>
      </c>
      <c r="C27" s="39"/>
      <c r="D27" s="39"/>
      <c r="E27" s="39"/>
      <c r="F27" s="39"/>
      <c r="G27" s="40"/>
      <c r="H27" s="38">
        <v>17</v>
      </c>
      <c r="I27" s="39"/>
      <c r="J27" s="121"/>
      <c r="K27" s="122"/>
      <c r="L27" s="123">
        <f t="shared" si="0"/>
        <v>0</v>
      </c>
      <c r="M27" s="125"/>
      <c r="N27" s="123">
        <f t="shared" ref="N27:N36" si="2">J27*H27</f>
        <v>0</v>
      </c>
      <c r="O27" s="125"/>
      <c r="P27" s="123">
        <f t="shared" ref="P27:P36" si="3">H27*L27</f>
        <v>0</v>
      </c>
      <c r="Q27" s="126"/>
      <c r="R27" s="148"/>
      <c r="S27" s="149"/>
      <c r="T27" s="150"/>
      <c r="U27" s="129"/>
      <c r="V27" s="123">
        <f t="shared" ref="V27:V36" si="4">T27*1.21</f>
        <v>0</v>
      </c>
      <c r="W27" s="125"/>
      <c r="X27" s="117">
        <f t="shared" ref="X27:X35" si="5">T27*H27*($I$10/12)</f>
        <v>0</v>
      </c>
      <c r="Y27" s="119"/>
      <c r="Z27" s="123">
        <f t="shared" ref="Z27:Z37" si="6">X27*1.21</f>
        <v>0</v>
      </c>
      <c r="AA27" s="126"/>
    </row>
    <row r="28" spans="2:27" x14ac:dyDescent="0.35">
      <c r="B28" s="38" t="s">
        <v>38</v>
      </c>
      <c r="C28" s="39"/>
      <c r="D28" s="39"/>
      <c r="E28" s="39"/>
      <c r="F28" s="39"/>
      <c r="G28" s="40"/>
      <c r="H28" s="38">
        <v>15</v>
      </c>
      <c r="I28" s="39"/>
      <c r="J28" s="121"/>
      <c r="K28" s="122"/>
      <c r="L28" s="123">
        <f t="shared" si="0"/>
        <v>0</v>
      </c>
      <c r="M28" s="125"/>
      <c r="N28" s="123">
        <f t="shared" si="2"/>
        <v>0</v>
      </c>
      <c r="O28" s="125"/>
      <c r="P28" s="123">
        <f t="shared" si="3"/>
        <v>0</v>
      </c>
      <c r="Q28" s="126"/>
      <c r="R28" s="148"/>
      <c r="S28" s="149"/>
      <c r="T28" s="150"/>
      <c r="U28" s="129"/>
      <c r="V28" s="123">
        <f t="shared" si="4"/>
        <v>0</v>
      </c>
      <c r="W28" s="125"/>
      <c r="X28" s="123">
        <f t="shared" si="5"/>
        <v>0</v>
      </c>
      <c r="Y28" s="125"/>
      <c r="Z28" s="123">
        <f t="shared" si="6"/>
        <v>0</v>
      </c>
      <c r="AA28" s="126"/>
    </row>
    <row r="29" spans="2:27" x14ac:dyDescent="0.35">
      <c r="B29" s="38" t="s">
        <v>39</v>
      </c>
      <c r="C29" s="39"/>
      <c r="D29" s="39"/>
      <c r="E29" s="39"/>
      <c r="F29" s="39"/>
      <c r="G29" s="40"/>
      <c r="H29" s="38">
        <v>15</v>
      </c>
      <c r="I29" s="39"/>
      <c r="J29" s="121"/>
      <c r="K29" s="122"/>
      <c r="L29" s="123">
        <f t="shared" si="0"/>
        <v>0</v>
      </c>
      <c r="M29" s="125"/>
      <c r="N29" s="123">
        <f t="shared" si="2"/>
        <v>0</v>
      </c>
      <c r="O29" s="125"/>
      <c r="P29" s="123">
        <f t="shared" si="3"/>
        <v>0</v>
      </c>
      <c r="Q29" s="126"/>
      <c r="R29" s="148"/>
      <c r="S29" s="149"/>
      <c r="T29" s="150"/>
      <c r="U29" s="129"/>
      <c r="V29" s="123">
        <f t="shared" si="4"/>
        <v>0</v>
      </c>
      <c r="W29" s="125"/>
      <c r="X29" s="123">
        <f t="shared" si="5"/>
        <v>0</v>
      </c>
      <c r="Y29" s="125"/>
      <c r="Z29" s="123">
        <f t="shared" si="6"/>
        <v>0</v>
      </c>
      <c r="AA29" s="126"/>
    </row>
    <row r="30" spans="2:27" x14ac:dyDescent="0.35">
      <c r="B30" s="38" t="s">
        <v>40</v>
      </c>
      <c r="C30" s="39"/>
      <c r="D30" s="39"/>
      <c r="E30" s="39"/>
      <c r="F30" s="39"/>
      <c r="G30" s="40"/>
      <c r="H30" s="38">
        <v>41</v>
      </c>
      <c r="I30" s="39"/>
      <c r="J30" s="121"/>
      <c r="K30" s="122"/>
      <c r="L30" s="123">
        <f t="shared" si="0"/>
        <v>0</v>
      </c>
      <c r="M30" s="125"/>
      <c r="N30" s="123">
        <f t="shared" si="2"/>
        <v>0</v>
      </c>
      <c r="O30" s="125"/>
      <c r="P30" s="123">
        <f t="shared" si="3"/>
        <v>0</v>
      </c>
      <c r="Q30" s="126"/>
      <c r="R30" s="148"/>
      <c r="S30" s="149"/>
      <c r="T30" s="150"/>
      <c r="U30" s="129"/>
      <c r="V30" s="123">
        <f t="shared" si="4"/>
        <v>0</v>
      </c>
      <c r="W30" s="125"/>
      <c r="X30" s="123">
        <f t="shared" si="5"/>
        <v>0</v>
      </c>
      <c r="Y30" s="125"/>
      <c r="Z30" s="123">
        <f t="shared" si="6"/>
        <v>0</v>
      </c>
      <c r="AA30" s="126"/>
    </row>
    <row r="31" spans="2:27" x14ac:dyDescent="0.35">
      <c r="B31" s="38" t="s">
        <v>41</v>
      </c>
      <c r="C31" s="39"/>
      <c r="D31" s="39"/>
      <c r="E31" s="39"/>
      <c r="F31" s="39"/>
      <c r="G31" s="40"/>
      <c r="H31" s="38">
        <v>13</v>
      </c>
      <c r="I31" s="39"/>
      <c r="J31" s="121"/>
      <c r="K31" s="122"/>
      <c r="L31" s="123">
        <f t="shared" si="0"/>
        <v>0</v>
      </c>
      <c r="M31" s="125"/>
      <c r="N31" s="123">
        <f t="shared" si="2"/>
        <v>0</v>
      </c>
      <c r="O31" s="125"/>
      <c r="P31" s="123">
        <f t="shared" si="3"/>
        <v>0</v>
      </c>
      <c r="Q31" s="126"/>
      <c r="R31" s="148"/>
      <c r="S31" s="149"/>
      <c r="T31" s="150"/>
      <c r="U31" s="129"/>
      <c r="V31" s="123">
        <f t="shared" si="4"/>
        <v>0</v>
      </c>
      <c r="W31" s="125"/>
      <c r="X31" s="123">
        <f t="shared" si="5"/>
        <v>0</v>
      </c>
      <c r="Y31" s="125"/>
      <c r="Z31" s="123">
        <f t="shared" si="6"/>
        <v>0</v>
      </c>
      <c r="AA31" s="126"/>
    </row>
    <row r="32" spans="2:27" x14ac:dyDescent="0.35">
      <c r="B32" s="38" t="s">
        <v>42</v>
      </c>
      <c r="C32" s="39"/>
      <c r="D32" s="39"/>
      <c r="E32" s="39"/>
      <c r="F32" s="39"/>
      <c r="G32" s="40"/>
      <c r="H32" s="38">
        <v>20</v>
      </c>
      <c r="I32" s="39"/>
      <c r="J32" s="121"/>
      <c r="K32" s="122"/>
      <c r="L32" s="123">
        <f t="shared" si="0"/>
        <v>0</v>
      </c>
      <c r="M32" s="125"/>
      <c r="N32" s="123">
        <f t="shared" si="2"/>
        <v>0</v>
      </c>
      <c r="O32" s="125"/>
      <c r="P32" s="123">
        <f t="shared" si="3"/>
        <v>0</v>
      </c>
      <c r="Q32" s="126"/>
      <c r="R32" s="148"/>
      <c r="S32" s="149"/>
      <c r="T32" s="150"/>
      <c r="U32" s="129"/>
      <c r="V32" s="123">
        <f t="shared" si="4"/>
        <v>0</v>
      </c>
      <c r="W32" s="125"/>
      <c r="X32" s="123">
        <f t="shared" si="5"/>
        <v>0</v>
      </c>
      <c r="Y32" s="125"/>
      <c r="Z32" s="123">
        <f t="shared" si="6"/>
        <v>0</v>
      </c>
      <c r="AA32" s="126"/>
    </row>
    <row r="33" spans="2:27" x14ac:dyDescent="0.35">
      <c r="B33" s="38" t="s">
        <v>43</v>
      </c>
      <c r="C33" s="39"/>
      <c r="D33" s="39"/>
      <c r="E33" s="39"/>
      <c r="F33" s="39"/>
      <c r="G33" s="40"/>
      <c r="H33" s="38">
        <v>5</v>
      </c>
      <c r="I33" s="39"/>
      <c r="J33" s="121"/>
      <c r="K33" s="122"/>
      <c r="L33" s="123">
        <f t="shared" si="0"/>
        <v>0</v>
      </c>
      <c r="M33" s="125"/>
      <c r="N33" s="123">
        <f t="shared" si="2"/>
        <v>0</v>
      </c>
      <c r="O33" s="125"/>
      <c r="P33" s="123">
        <f t="shared" si="3"/>
        <v>0</v>
      </c>
      <c r="Q33" s="126"/>
      <c r="R33" s="148"/>
      <c r="S33" s="149"/>
      <c r="T33" s="150"/>
      <c r="U33" s="129"/>
      <c r="V33" s="123">
        <f t="shared" si="4"/>
        <v>0</v>
      </c>
      <c r="W33" s="125"/>
      <c r="X33" s="123">
        <f t="shared" si="5"/>
        <v>0</v>
      </c>
      <c r="Y33" s="125"/>
      <c r="Z33" s="123">
        <f t="shared" si="6"/>
        <v>0</v>
      </c>
      <c r="AA33" s="126"/>
    </row>
    <row r="34" spans="2:27" x14ac:dyDescent="0.35">
      <c r="B34" s="38" t="s">
        <v>44</v>
      </c>
      <c r="C34" s="39"/>
      <c r="D34" s="39"/>
      <c r="E34" s="39"/>
      <c r="F34" s="39"/>
      <c r="G34" s="40"/>
      <c r="H34" s="38">
        <v>6</v>
      </c>
      <c r="I34" s="39"/>
      <c r="J34" s="121"/>
      <c r="K34" s="122"/>
      <c r="L34" s="123">
        <f t="shared" si="0"/>
        <v>0</v>
      </c>
      <c r="M34" s="125"/>
      <c r="N34" s="123">
        <f t="shared" si="2"/>
        <v>0</v>
      </c>
      <c r="O34" s="125"/>
      <c r="P34" s="123">
        <f t="shared" si="3"/>
        <v>0</v>
      </c>
      <c r="Q34" s="126"/>
      <c r="R34" s="148"/>
      <c r="S34" s="149"/>
      <c r="T34" s="150"/>
      <c r="U34" s="129"/>
      <c r="V34" s="123">
        <f t="shared" si="4"/>
        <v>0</v>
      </c>
      <c r="W34" s="125"/>
      <c r="X34" s="123">
        <f t="shared" si="5"/>
        <v>0</v>
      </c>
      <c r="Y34" s="125"/>
      <c r="Z34" s="123">
        <f t="shared" si="6"/>
        <v>0</v>
      </c>
      <c r="AA34" s="126"/>
    </row>
    <row r="35" spans="2:27" x14ac:dyDescent="0.35">
      <c r="B35" s="38" t="s">
        <v>45</v>
      </c>
      <c r="C35" s="39"/>
      <c r="D35" s="39"/>
      <c r="E35" s="39"/>
      <c r="F35" s="39"/>
      <c r="G35" s="40"/>
      <c r="H35" s="38">
        <v>38</v>
      </c>
      <c r="I35" s="39"/>
      <c r="J35" s="121"/>
      <c r="K35" s="122"/>
      <c r="L35" s="123">
        <f t="shared" si="0"/>
        <v>0</v>
      </c>
      <c r="M35" s="124"/>
      <c r="N35" s="117">
        <f t="shared" si="2"/>
        <v>0</v>
      </c>
      <c r="O35" s="119"/>
      <c r="P35" s="123">
        <f t="shared" si="3"/>
        <v>0</v>
      </c>
      <c r="Q35" s="126"/>
      <c r="R35" s="127"/>
      <c r="S35" s="128"/>
      <c r="T35" s="129"/>
      <c r="U35" s="122"/>
      <c r="V35" s="117">
        <f t="shared" si="4"/>
        <v>0</v>
      </c>
      <c r="W35" s="118"/>
      <c r="X35" s="117">
        <f t="shared" si="5"/>
        <v>0</v>
      </c>
      <c r="Y35" s="119"/>
      <c r="Z35" s="117">
        <f t="shared" si="6"/>
        <v>0</v>
      </c>
      <c r="AA35" s="120"/>
    </row>
    <row r="36" spans="2:27" x14ac:dyDescent="0.35">
      <c r="B36" s="17" t="s">
        <v>46</v>
      </c>
      <c r="C36" s="18"/>
      <c r="D36" s="18"/>
      <c r="E36" s="18"/>
      <c r="F36" s="18"/>
      <c r="G36" s="19"/>
      <c r="H36" s="17">
        <v>2</v>
      </c>
      <c r="I36" s="18"/>
      <c r="J36" s="151"/>
      <c r="K36" s="152"/>
      <c r="L36" s="153">
        <f t="shared" si="0"/>
        <v>0</v>
      </c>
      <c r="M36" s="154"/>
      <c r="N36" s="155">
        <f t="shared" si="2"/>
        <v>0</v>
      </c>
      <c r="O36" s="156"/>
      <c r="P36" s="153">
        <f t="shared" si="3"/>
        <v>0</v>
      </c>
      <c r="Q36" s="157"/>
      <c r="R36" s="158"/>
      <c r="S36" s="159"/>
      <c r="T36" s="160"/>
      <c r="U36" s="152"/>
      <c r="V36" s="117">
        <f t="shared" si="4"/>
        <v>0</v>
      </c>
      <c r="W36" s="118"/>
      <c r="X36" s="117">
        <f>T36*H36*($I$9/12)</f>
        <v>0</v>
      </c>
      <c r="Y36" s="119"/>
      <c r="Z36" s="117">
        <f t="shared" si="6"/>
        <v>0</v>
      </c>
      <c r="AA36" s="120"/>
    </row>
    <row r="37" spans="2:27" x14ac:dyDescent="0.35">
      <c r="H37" s="161" t="s">
        <v>18</v>
      </c>
      <c r="I37" s="162"/>
      <c r="J37" s="163"/>
      <c r="K37" s="164"/>
      <c r="L37" s="164"/>
      <c r="M37" s="165"/>
      <c r="N37" s="166">
        <f>SUM(N21:O36)</f>
        <v>0</v>
      </c>
      <c r="O37" s="167"/>
      <c r="P37" s="168">
        <f>N37*1.21</f>
        <v>0</v>
      </c>
      <c r="Q37" s="169"/>
      <c r="R37" s="163"/>
      <c r="S37" s="164"/>
      <c r="T37" s="164"/>
      <c r="U37" s="164"/>
      <c r="V37" s="164"/>
      <c r="W37" s="165"/>
      <c r="X37" s="166">
        <f>SUM(X21:Y36)</f>
        <v>0</v>
      </c>
      <c r="Y37" s="167"/>
      <c r="Z37" s="166">
        <f t="shared" si="6"/>
        <v>0</v>
      </c>
      <c r="AA37" s="170"/>
    </row>
    <row r="38" spans="2:27" x14ac:dyDescent="0.35">
      <c r="H38" s="36"/>
      <c r="I38" s="36"/>
      <c r="J38" s="36"/>
      <c r="K38" s="36"/>
      <c r="L38" s="36"/>
      <c r="M38" s="36"/>
      <c r="N38" s="37"/>
      <c r="O38" s="36"/>
      <c r="P38" s="37"/>
      <c r="Q38" s="36"/>
    </row>
    <row r="39" spans="2:27" x14ac:dyDescent="0.35">
      <c r="B39" t="s">
        <v>17</v>
      </c>
      <c r="H39" s="36"/>
      <c r="I39" s="36"/>
      <c r="J39" s="36"/>
      <c r="K39" s="36"/>
      <c r="L39" s="36"/>
      <c r="M39" s="36"/>
      <c r="N39" s="37"/>
      <c r="O39" s="36"/>
      <c r="P39" s="37"/>
      <c r="Q39" s="36"/>
    </row>
    <row r="40" spans="2:27" x14ac:dyDescent="0.35">
      <c r="H40" s="36"/>
      <c r="I40" s="36"/>
      <c r="J40" s="36"/>
      <c r="K40" s="36"/>
      <c r="L40" s="36"/>
      <c r="M40" s="36"/>
      <c r="N40" s="37"/>
      <c r="O40" s="36"/>
      <c r="P40" s="37"/>
      <c r="Q40" s="36"/>
    </row>
    <row r="41" spans="2:27" x14ac:dyDescent="0.35">
      <c r="B41" s="2" t="s">
        <v>12</v>
      </c>
    </row>
    <row r="42" spans="2:27" x14ac:dyDescent="0.35">
      <c r="B42" t="s">
        <v>21</v>
      </c>
    </row>
    <row r="43" spans="2:27" x14ac:dyDescent="0.35">
      <c r="B43" t="s">
        <v>8</v>
      </c>
    </row>
    <row r="44" spans="2:27" x14ac:dyDescent="0.35">
      <c r="B44" t="s">
        <v>9</v>
      </c>
    </row>
    <row r="45" spans="2:27" x14ac:dyDescent="0.35">
      <c r="B45" t="s">
        <v>10</v>
      </c>
    </row>
    <row r="46" spans="2:27" x14ac:dyDescent="0.35">
      <c r="B46" t="s">
        <v>11</v>
      </c>
    </row>
    <row r="47" spans="2:27" x14ac:dyDescent="0.35">
      <c r="B47" t="s">
        <v>49</v>
      </c>
    </row>
    <row r="53" spans="2:17" x14ac:dyDescent="0.35">
      <c r="B53" s="23" t="s">
        <v>30</v>
      </c>
      <c r="C53" s="24"/>
      <c r="D53" s="24"/>
      <c r="E53" s="171" t="s">
        <v>54</v>
      </c>
      <c r="F53" s="173" t="s">
        <v>53</v>
      </c>
      <c r="G53" s="173" t="s">
        <v>52</v>
      </c>
      <c r="H53" s="173" t="s">
        <v>51</v>
      </c>
      <c r="I53" s="175"/>
      <c r="J53" s="95" t="s">
        <v>61</v>
      </c>
      <c r="K53" s="95"/>
      <c r="L53" s="95"/>
      <c r="M53" s="95"/>
      <c r="N53" s="95"/>
      <c r="O53" s="95"/>
      <c r="P53" s="95"/>
      <c r="Q53" s="96"/>
    </row>
    <row r="54" spans="2:17" x14ac:dyDescent="0.35">
      <c r="B54" s="26" t="s">
        <v>23</v>
      </c>
      <c r="C54" s="27"/>
      <c r="D54" s="27"/>
      <c r="E54" s="172"/>
      <c r="F54" s="174"/>
      <c r="G54" s="174"/>
      <c r="H54" s="174"/>
      <c r="I54" s="176"/>
      <c r="J54" s="177" t="s">
        <v>62</v>
      </c>
      <c r="K54" s="103"/>
      <c r="L54" s="103" t="s">
        <v>63</v>
      </c>
      <c r="M54" s="103"/>
      <c r="N54" s="103" t="s">
        <v>71</v>
      </c>
      <c r="O54" s="103"/>
      <c r="P54" s="103" t="s">
        <v>70</v>
      </c>
      <c r="Q54" s="104"/>
    </row>
    <row r="55" spans="2:17" x14ac:dyDescent="0.35">
      <c r="B55" s="55" t="s">
        <v>37</v>
      </c>
      <c r="C55" s="56"/>
      <c r="D55" s="57"/>
      <c r="E55" s="178">
        <v>17</v>
      </c>
      <c r="F55" s="44" t="s">
        <v>64</v>
      </c>
      <c r="G55" s="5">
        <v>0.3</v>
      </c>
      <c r="H55" s="181">
        <f t="shared" ref="H55:H61" si="7">$E$55*G55*4</f>
        <v>20.399999999999999</v>
      </c>
      <c r="I55" s="182"/>
      <c r="J55" s="183"/>
      <c r="K55" s="107"/>
      <c r="L55" s="108">
        <f t="shared" ref="L55:L86" si="8">J55*1.21</f>
        <v>0</v>
      </c>
      <c r="M55" s="109"/>
      <c r="N55" s="108">
        <f t="shared" ref="N55:N86" si="9">H55*J55</f>
        <v>0</v>
      </c>
      <c r="O55" s="109"/>
      <c r="P55" s="108">
        <f t="shared" ref="P55:P86" si="10">H55*L55</f>
        <v>0</v>
      </c>
      <c r="Q55" s="184"/>
    </row>
    <row r="56" spans="2:17" x14ac:dyDescent="0.35">
      <c r="B56" s="38" t="s">
        <v>37</v>
      </c>
      <c r="C56" s="39"/>
      <c r="D56" s="40"/>
      <c r="E56" s="179"/>
      <c r="F56" s="46" t="s">
        <v>65</v>
      </c>
      <c r="G56" s="45">
        <v>0.8</v>
      </c>
      <c r="H56" s="185">
        <f t="shared" si="7"/>
        <v>54.400000000000006</v>
      </c>
      <c r="I56" s="186"/>
      <c r="J56" s="129"/>
      <c r="K56" s="122"/>
      <c r="L56" s="123">
        <f t="shared" si="8"/>
        <v>0</v>
      </c>
      <c r="M56" s="125"/>
      <c r="N56" s="123">
        <f t="shared" si="9"/>
        <v>0</v>
      </c>
      <c r="O56" s="125"/>
      <c r="P56" s="123">
        <f t="shared" si="10"/>
        <v>0</v>
      </c>
      <c r="Q56" s="126"/>
    </row>
    <row r="57" spans="2:17" x14ac:dyDescent="0.35">
      <c r="B57" s="38" t="s">
        <v>37</v>
      </c>
      <c r="C57" s="39"/>
      <c r="D57" s="40"/>
      <c r="E57" s="179"/>
      <c r="F57" s="46" t="s">
        <v>66</v>
      </c>
      <c r="G57" s="45">
        <v>0.7</v>
      </c>
      <c r="H57" s="185">
        <f t="shared" si="7"/>
        <v>47.599999999999994</v>
      </c>
      <c r="I57" s="186"/>
      <c r="J57" s="129"/>
      <c r="K57" s="122"/>
      <c r="L57" s="123">
        <f t="shared" si="8"/>
        <v>0</v>
      </c>
      <c r="M57" s="125"/>
      <c r="N57" s="123">
        <f t="shared" si="9"/>
        <v>0</v>
      </c>
      <c r="O57" s="125"/>
      <c r="P57" s="123">
        <f t="shared" si="10"/>
        <v>0</v>
      </c>
      <c r="Q57" s="126"/>
    </row>
    <row r="58" spans="2:17" x14ac:dyDescent="0.35">
      <c r="B58" s="38" t="s">
        <v>37</v>
      </c>
      <c r="C58" s="39"/>
      <c r="D58" s="40"/>
      <c r="E58" s="179"/>
      <c r="F58" s="46" t="s">
        <v>67</v>
      </c>
      <c r="G58" s="45">
        <v>0.7</v>
      </c>
      <c r="H58" s="185">
        <f t="shared" si="7"/>
        <v>47.599999999999994</v>
      </c>
      <c r="I58" s="186"/>
      <c r="J58" s="187"/>
      <c r="K58" s="129"/>
      <c r="L58" s="123">
        <f t="shared" si="8"/>
        <v>0</v>
      </c>
      <c r="M58" s="125"/>
      <c r="N58" s="123">
        <f t="shared" si="9"/>
        <v>0</v>
      </c>
      <c r="O58" s="125"/>
      <c r="P58" s="123">
        <f t="shared" si="10"/>
        <v>0</v>
      </c>
      <c r="Q58" s="126"/>
    </row>
    <row r="59" spans="2:17" x14ac:dyDescent="0.35">
      <c r="B59" s="38" t="s">
        <v>37</v>
      </c>
      <c r="C59" s="39"/>
      <c r="D59" s="40"/>
      <c r="E59" s="179"/>
      <c r="F59" s="46" t="s">
        <v>68</v>
      </c>
      <c r="G59" s="45">
        <v>1.5</v>
      </c>
      <c r="H59" s="185">
        <f t="shared" si="7"/>
        <v>102</v>
      </c>
      <c r="I59" s="186"/>
      <c r="J59" s="150"/>
      <c r="K59" s="129"/>
      <c r="L59" s="123">
        <f t="shared" si="8"/>
        <v>0</v>
      </c>
      <c r="M59" s="125"/>
      <c r="N59" s="123">
        <f t="shared" si="9"/>
        <v>0</v>
      </c>
      <c r="O59" s="125"/>
      <c r="P59" s="123">
        <f t="shared" si="10"/>
        <v>0</v>
      </c>
      <c r="Q59" s="126"/>
    </row>
    <row r="60" spans="2:17" x14ac:dyDescent="0.35">
      <c r="B60" s="38" t="s">
        <v>37</v>
      </c>
      <c r="C60" s="39"/>
      <c r="D60" s="40"/>
      <c r="E60" s="179"/>
      <c r="F60" s="46" t="s">
        <v>69</v>
      </c>
      <c r="G60" s="45">
        <v>2.5</v>
      </c>
      <c r="H60" s="185">
        <f t="shared" si="7"/>
        <v>170</v>
      </c>
      <c r="I60" s="186"/>
      <c r="J60" s="150"/>
      <c r="K60" s="129"/>
      <c r="L60" s="123">
        <f t="shared" si="8"/>
        <v>0</v>
      </c>
      <c r="M60" s="125"/>
      <c r="N60" s="123">
        <f t="shared" si="9"/>
        <v>0</v>
      </c>
      <c r="O60" s="125"/>
      <c r="P60" s="123">
        <f t="shared" si="10"/>
        <v>0</v>
      </c>
      <c r="Q60" s="126"/>
    </row>
    <row r="61" spans="2:17" x14ac:dyDescent="0.35">
      <c r="B61" s="38" t="s">
        <v>37</v>
      </c>
      <c r="C61" s="39"/>
      <c r="D61" s="40"/>
      <c r="E61" s="180"/>
      <c r="F61" s="65" t="s">
        <v>81</v>
      </c>
      <c r="G61" s="66">
        <v>0.15</v>
      </c>
      <c r="H61" s="188">
        <f t="shared" si="7"/>
        <v>10.199999999999999</v>
      </c>
      <c r="I61" s="189"/>
      <c r="J61" s="190"/>
      <c r="K61" s="191"/>
      <c r="L61" s="192">
        <f t="shared" si="8"/>
        <v>0</v>
      </c>
      <c r="M61" s="193"/>
      <c r="N61" s="192">
        <f t="shared" si="9"/>
        <v>0</v>
      </c>
      <c r="O61" s="193"/>
      <c r="P61" s="192">
        <f t="shared" si="10"/>
        <v>0</v>
      </c>
      <c r="Q61" s="194"/>
    </row>
    <row r="62" spans="2:17" x14ac:dyDescent="0.35">
      <c r="B62" s="55" t="s">
        <v>38</v>
      </c>
      <c r="C62" s="56"/>
      <c r="D62" s="57"/>
      <c r="E62" s="195">
        <v>15</v>
      </c>
      <c r="F62" s="44" t="s">
        <v>64</v>
      </c>
      <c r="G62" s="5">
        <v>0.2</v>
      </c>
      <c r="H62" s="181">
        <f t="shared" ref="H62:H68" si="11">$E$62*G62*4</f>
        <v>12</v>
      </c>
      <c r="I62" s="182"/>
      <c r="J62" s="183"/>
      <c r="K62" s="107"/>
      <c r="L62" s="108">
        <f t="shared" si="8"/>
        <v>0</v>
      </c>
      <c r="M62" s="109"/>
      <c r="N62" s="108">
        <f t="shared" si="9"/>
        <v>0</v>
      </c>
      <c r="O62" s="109"/>
      <c r="P62" s="108">
        <f t="shared" si="10"/>
        <v>0</v>
      </c>
      <c r="Q62" s="184"/>
    </row>
    <row r="63" spans="2:17" x14ac:dyDescent="0.35">
      <c r="B63" s="38" t="s">
        <v>38</v>
      </c>
      <c r="C63" s="39"/>
      <c r="D63" s="40"/>
      <c r="E63" s="196"/>
      <c r="F63" s="46" t="s">
        <v>65</v>
      </c>
      <c r="G63" s="45">
        <v>0.8</v>
      </c>
      <c r="H63" s="185">
        <f t="shared" si="11"/>
        <v>48</v>
      </c>
      <c r="I63" s="186"/>
      <c r="J63" s="129"/>
      <c r="K63" s="122"/>
      <c r="L63" s="123">
        <f t="shared" si="8"/>
        <v>0</v>
      </c>
      <c r="M63" s="125"/>
      <c r="N63" s="123">
        <f t="shared" si="9"/>
        <v>0</v>
      </c>
      <c r="O63" s="125"/>
      <c r="P63" s="123">
        <f t="shared" si="10"/>
        <v>0</v>
      </c>
      <c r="Q63" s="126"/>
    </row>
    <row r="64" spans="2:17" x14ac:dyDescent="0.35">
      <c r="B64" s="38" t="s">
        <v>38</v>
      </c>
      <c r="C64" s="39"/>
      <c r="D64" s="40"/>
      <c r="E64" s="196"/>
      <c r="F64" s="46" t="s">
        <v>66</v>
      </c>
      <c r="G64" s="45">
        <v>0.6</v>
      </c>
      <c r="H64" s="185">
        <f t="shared" si="11"/>
        <v>36</v>
      </c>
      <c r="I64" s="186"/>
      <c r="J64" s="129"/>
      <c r="K64" s="122"/>
      <c r="L64" s="123">
        <f t="shared" si="8"/>
        <v>0</v>
      </c>
      <c r="M64" s="125"/>
      <c r="N64" s="123">
        <f t="shared" si="9"/>
        <v>0</v>
      </c>
      <c r="O64" s="125"/>
      <c r="P64" s="123">
        <f t="shared" si="10"/>
        <v>0</v>
      </c>
      <c r="Q64" s="126"/>
    </row>
    <row r="65" spans="2:17" x14ac:dyDescent="0.35">
      <c r="B65" s="38" t="s">
        <v>38</v>
      </c>
      <c r="C65" s="39"/>
      <c r="D65" s="40"/>
      <c r="E65" s="196"/>
      <c r="F65" s="46" t="s">
        <v>67</v>
      </c>
      <c r="G65" s="45">
        <v>0.6</v>
      </c>
      <c r="H65" s="185">
        <f t="shared" si="11"/>
        <v>36</v>
      </c>
      <c r="I65" s="186"/>
      <c r="J65" s="129"/>
      <c r="K65" s="122"/>
      <c r="L65" s="123">
        <f t="shared" si="8"/>
        <v>0</v>
      </c>
      <c r="M65" s="125"/>
      <c r="N65" s="123">
        <f t="shared" si="9"/>
        <v>0</v>
      </c>
      <c r="O65" s="125"/>
      <c r="P65" s="123">
        <f t="shared" si="10"/>
        <v>0</v>
      </c>
      <c r="Q65" s="126"/>
    </row>
    <row r="66" spans="2:17" x14ac:dyDescent="0.35">
      <c r="B66" s="38" t="s">
        <v>38</v>
      </c>
      <c r="C66" s="39"/>
      <c r="D66" s="40"/>
      <c r="E66" s="196"/>
      <c r="F66" s="46" t="s">
        <v>68</v>
      </c>
      <c r="G66" s="45">
        <v>1.5</v>
      </c>
      <c r="H66" s="185">
        <f t="shared" si="11"/>
        <v>90</v>
      </c>
      <c r="I66" s="186"/>
      <c r="J66" s="129"/>
      <c r="K66" s="122"/>
      <c r="L66" s="123">
        <f t="shared" si="8"/>
        <v>0</v>
      </c>
      <c r="M66" s="125"/>
      <c r="N66" s="123">
        <f t="shared" si="9"/>
        <v>0</v>
      </c>
      <c r="O66" s="125"/>
      <c r="P66" s="123">
        <f t="shared" si="10"/>
        <v>0</v>
      </c>
      <c r="Q66" s="126"/>
    </row>
    <row r="67" spans="2:17" x14ac:dyDescent="0.35">
      <c r="B67" s="38" t="s">
        <v>38</v>
      </c>
      <c r="C67" s="39"/>
      <c r="D67" s="40"/>
      <c r="E67" s="196"/>
      <c r="F67" s="46" t="s">
        <v>69</v>
      </c>
      <c r="G67" s="45">
        <v>2</v>
      </c>
      <c r="H67" s="185">
        <f t="shared" si="11"/>
        <v>120</v>
      </c>
      <c r="I67" s="186"/>
      <c r="J67" s="129"/>
      <c r="K67" s="122"/>
      <c r="L67" s="123">
        <f t="shared" si="8"/>
        <v>0</v>
      </c>
      <c r="M67" s="125"/>
      <c r="N67" s="123">
        <f t="shared" si="9"/>
        <v>0</v>
      </c>
      <c r="O67" s="125"/>
      <c r="P67" s="123">
        <f t="shared" si="10"/>
        <v>0</v>
      </c>
      <c r="Q67" s="126"/>
    </row>
    <row r="68" spans="2:17" x14ac:dyDescent="0.35">
      <c r="B68" s="17" t="s">
        <v>38</v>
      </c>
      <c r="C68" s="18"/>
      <c r="D68" s="19"/>
      <c r="E68" s="197"/>
      <c r="F68" s="65" t="s">
        <v>81</v>
      </c>
      <c r="G68" s="64">
        <v>0.15</v>
      </c>
      <c r="H68" s="188">
        <f t="shared" si="11"/>
        <v>9</v>
      </c>
      <c r="I68" s="189"/>
      <c r="J68" s="160"/>
      <c r="K68" s="152"/>
      <c r="L68" s="153">
        <f t="shared" si="8"/>
        <v>0</v>
      </c>
      <c r="M68" s="154"/>
      <c r="N68" s="153">
        <f t="shared" si="9"/>
        <v>0</v>
      </c>
      <c r="O68" s="154"/>
      <c r="P68" s="153">
        <f t="shared" si="10"/>
        <v>0</v>
      </c>
      <c r="Q68" s="157"/>
    </row>
    <row r="69" spans="2:17" x14ac:dyDescent="0.35">
      <c r="B69" s="52" t="s">
        <v>39</v>
      </c>
      <c r="C69" s="53"/>
      <c r="D69" s="58"/>
      <c r="E69" s="195">
        <v>15</v>
      </c>
      <c r="F69" s="44" t="s">
        <v>64</v>
      </c>
      <c r="G69" s="54">
        <v>0.25</v>
      </c>
      <c r="H69" s="198">
        <f t="shared" ref="H69:H75" si="12">$E$69*G69*4</f>
        <v>15</v>
      </c>
      <c r="I69" s="199"/>
      <c r="J69" s="200"/>
      <c r="K69" s="115"/>
      <c r="L69" s="118">
        <f t="shared" si="8"/>
        <v>0</v>
      </c>
      <c r="M69" s="201"/>
      <c r="N69" s="118">
        <f t="shared" si="9"/>
        <v>0</v>
      </c>
      <c r="O69" s="201"/>
      <c r="P69" s="118">
        <f t="shared" si="10"/>
        <v>0</v>
      </c>
      <c r="Q69" s="202"/>
    </row>
    <row r="70" spans="2:17" x14ac:dyDescent="0.35">
      <c r="B70" s="38" t="s">
        <v>39</v>
      </c>
      <c r="C70" s="39"/>
      <c r="D70" s="40"/>
      <c r="E70" s="196"/>
      <c r="F70" s="46" t="s">
        <v>65</v>
      </c>
      <c r="G70" s="45">
        <v>0.8</v>
      </c>
      <c r="H70" s="185">
        <f t="shared" si="12"/>
        <v>48</v>
      </c>
      <c r="I70" s="186"/>
      <c r="J70" s="187"/>
      <c r="K70" s="129"/>
      <c r="L70" s="123">
        <f t="shared" si="8"/>
        <v>0</v>
      </c>
      <c r="M70" s="125"/>
      <c r="N70" s="123">
        <f t="shared" si="9"/>
        <v>0</v>
      </c>
      <c r="O70" s="125"/>
      <c r="P70" s="123">
        <f t="shared" si="10"/>
        <v>0</v>
      </c>
      <c r="Q70" s="126"/>
    </row>
    <row r="71" spans="2:17" x14ac:dyDescent="0.35">
      <c r="B71" s="38" t="s">
        <v>39</v>
      </c>
      <c r="C71" s="39"/>
      <c r="D71" s="40"/>
      <c r="E71" s="196"/>
      <c r="F71" s="46" t="s">
        <v>66</v>
      </c>
      <c r="G71" s="45">
        <v>0.6</v>
      </c>
      <c r="H71" s="185">
        <f t="shared" si="12"/>
        <v>36</v>
      </c>
      <c r="I71" s="186"/>
      <c r="J71" s="187"/>
      <c r="K71" s="129"/>
      <c r="L71" s="123">
        <f t="shared" si="8"/>
        <v>0</v>
      </c>
      <c r="M71" s="125"/>
      <c r="N71" s="123">
        <f t="shared" si="9"/>
        <v>0</v>
      </c>
      <c r="O71" s="125"/>
      <c r="P71" s="123">
        <f t="shared" si="10"/>
        <v>0</v>
      </c>
      <c r="Q71" s="126"/>
    </row>
    <row r="72" spans="2:17" x14ac:dyDescent="0.35">
      <c r="B72" s="38" t="s">
        <v>39</v>
      </c>
      <c r="C72" s="39"/>
      <c r="D72" s="40"/>
      <c r="E72" s="196"/>
      <c r="F72" s="46" t="s">
        <v>67</v>
      </c>
      <c r="G72" s="45">
        <v>0.5</v>
      </c>
      <c r="H72" s="185">
        <f t="shared" si="12"/>
        <v>30</v>
      </c>
      <c r="I72" s="186"/>
      <c r="J72" s="187"/>
      <c r="K72" s="129"/>
      <c r="L72" s="123">
        <f t="shared" si="8"/>
        <v>0</v>
      </c>
      <c r="M72" s="125"/>
      <c r="N72" s="123">
        <f t="shared" si="9"/>
        <v>0</v>
      </c>
      <c r="O72" s="125"/>
      <c r="P72" s="123">
        <f t="shared" si="10"/>
        <v>0</v>
      </c>
      <c r="Q72" s="126"/>
    </row>
    <row r="73" spans="2:17" x14ac:dyDescent="0.35">
      <c r="B73" s="38" t="s">
        <v>39</v>
      </c>
      <c r="C73" s="39"/>
      <c r="D73" s="40"/>
      <c r="E73" s="196"/>
      <c r="F73" s="46" t="s">
        <v>68</v>
      </c>
      <c r="G73" s="45">
        <v>1.5</v>
      </c>
      <c r="H73" s="185">
        <f t="shared" si="12"/>
        <v>90</v>
      </c>
      <c r="I73" s="186"/>
      <c r="J73" s="187"/>
      <c r="K73" s="129"/>
      <c r="L73" s="123">
        <f t="shared" si="8"/>
        <v>0</v>
      </c>
      <c r="M73" s="125"/>
      <c r="N73" s="123">
        <f t="shared" si="9"/>
        <v>0</v>
      </c>
      <c r="O73" s="125"/>
      <c r="P73" s="123">
        <f t="shared" si="10"/>
        <v>0</v>
      </c>
      <c r="Q73" s="126"/>
    </row>
    <row r="74" spans="2:17" x14ac:dyDescent="0.35">
      <c r="B74" s="38" t="s">
        <v>39</v>
      </c>
      <c r="C74" s="39"/>
      <c r="D74" s="40"/>
      <c r="E74" s="196"/>
      <c r="F74" s="60" t="s">
        <v>69</v>
      </c>
      <c r="G74" s="49">
        <v>2.5</v>
      </c>
      <c r="H74" s="203">
        <f t="shared" si="12"/>
        <v>150</v>
      </c>
      <c r="I74" s="204"/>
      <c r="J74" s="187"/>
      <c r="K74" s="129"/>
      <c r="L74" s="123">
        <f t="shared" si="8"/>
        <v>0</v>
      </c>
      <c r="M74" s="125"/>
      <c r="N74" s="123">
        <f t="shared" si="9"/>
        <v>0</v>
      </c>
      <c r="O74" s="125"/>
      <c r="P74" s="123">
        <f t="shared" si="10"/>
        <v>0</v>
      </c>
      <c r="Q74" s="126"/>
    </row>
    <row r="75" spans="2:17" x14ac:dyDescent="0.35">
      <c r="B75" s="38" t="s">
        <v>39</v>
      </c>
      <c r="C75" s="39"/>
      <c r="D75" s="40"/>
      <c r="E75" s="197"/>
      <c r="F75" s="60" t="s">
        <v>81</v>
      </c>
      <c r="G75" s="49">
        <v>0.1</v>
      </c>
      <c r="H75" s="203">
        <f t="shared" si="12"/>
        <v>6</v>
      </c>
      <c r="I75" s="204"/>
      <c r="J75" s="190"/>
      <c r="K75" s="191"/>
      <c r="L75" s="192">
        <f t="shared" si="8"/>
        <v>0</v>
      </c>
      <c r="M75" s="193"/>
      <c r="N75" s="192">
        <f t="shared" si="9"/>
        <v>0</v>
      </c>
      <c r="O75" s="193"/>
      <c r="P75" s="192">
        <f t="shared" si="10"/>
        <v>0</v>
      </c>
      <c r="Q75" s="194"/>
    </row>
    <row r="76" spans="2:17" x14ac:dyDescent="0.35">
      <c r="B76" s="55" t="s">
        <v>40</v>
      </c>
      <c r="C76" s="56"/>
      <c r="D76" s="57"/>
      <c r="E76" s="178">
        <v>41</v>
      </c>
      <c r="F76" s="44" t="s">
        <v>64</v>
      </c>
      <c r="G76" s="5">
        <v>0.3</v>
      </c>
      <c r="H76" s="181">
        <f t="shared" ref="H76:H82" si="13">$E$76*G76*4</f>
        <v>49.199999999999996</v>
      </c>
      <c r="I76" s="182"/>
      <c r="J76" s="183"/>
      <c r="K76" s="107"/>
      <c r="L76" s="108">
        <f t="shared" si="8"/>
        <v>0</v>
      </c>
      <c r="M76" s="109"/>
      <c r="N76" s="108">
        <f t="shared" si="9"/>
        <v>0</v>
      </c>
      <c r="O76" s="109"/>
      <c r="P76" s="108">
        <f t="shared" si="10"/>
        <v>0</v>
      </c>
      <c r="Q76" s="184"/>
    </row>
    <row r="77" spans="2:17" x14ac:dyDescent="0.35">
      <c r="B77" s="38" t="s">
        <v>40</v>
      </c>
      <c r="C77" s="39"/>
      <c r="D77" s="40"/>
      <c r="E77" s="179"/>
      <c r="F77" s="46" t="s">
        <v>65</v>
      </c>
      <c r="G77" s="45">
        <v>0.7</v>
      </c>
      <c r="H77" s="185">
        <f t="shared" si="13"/>
        <v>114.8</v>
      </c>
      <c r="I77" s="186"/>
      <c r="J77" s="129"/>
      <c r="K77" s="122"/>
      <c r="L77" s="123">
        <f t="shared" si="8"/>
        <v>0</v>
      </c>
      <c r="M77" s="125"/>
      <c r="N77" s="123">
        <f t="shared" si="9"/>
        <v>0</v>
      </c>
      <c r="O77" s="125"/>
      <c r="P77" s="123">
        <f t="shared" si="10"/>
        <v>0</v>
      </c>
      <c r="Q77" s="126"/>
    </row>
    <row r="78" spans="2:17" x14ac:dyDescent="0.35">
      <c r="B78" s="38" t="s">
        <v>40</v>
      </c>
      <c r="C78" s="39"/>
      <c r="D78" s="40"/>
      <c r="E78" s="179"/>
      <c r="F78" s="46" t="s">
        <v>66</v>
      </c>
      <c r="G78" s="45">
        <v>0.5</v>
      </c>
      <c r="H78" s="185">
        <f t="shared" si="13"/>
        <v>82</v>
      </c>
      <c r="I78" s="186"/>
      <c r="J78" s="129"/>
      <c r="K78" s="122"/>
      <c r="L78" s="123">
        <f t="shared" si="8"/>
        <v>0</v>
      </c>
      <c r="M78" s="125"/>
      <c r="N78" s="123">
        <f t="shared" si="9"/>
        <v>0</v>
      </c>
      <c r="O78" s="125"/>
      <c r="P78" s="123">
        <f t="shared" si="10"/>
        <v>0</v>
      </c>
      <c r="Q78" s="126"/>
    </row>
    <row r="79" spans="2:17" x14ac:dyDescent="0.35">
      <c r="B79" s="38" t="s">
        <v>40</v>
      </c>
      <c r="C79" s="39"/>
      <c r="D79" s="40"/>
      <c r="E79" s="179"/>
      <c r="F79" s="46" t="s">
        <v>67</v>
      </c>
      <c r="G79" s="45">
        <v>0.7</v>
      </c>
      <c r="H79" s="185">
        <f t="shared" si="13"/>
        <v>114.8</v>
      </c>
      <c r="I79" s="186"/>
      <c r="J79" s="129"/>
      <c r="K79" s="122"/>
      <c r="L79" s="123">
        <f t="shared" si="8"/>
        <v>0</v>
      </c>
      <c r="M79" s="125"/>
      <c r="N79" s="123">
        <f t="shared" si="9"/>
        <v>0</v>
      </c>
      <c r="O79" s="125"/>
      <c r="P79" s="123">
        <f t="shared" si="10"/>
        <v>0</v>
      </c>
      <c r="Q79" s="126"/>
    </row>
    <row r="80" spans="2:17" x14ac:dyDescent="0.35">
      <c r="B80" s="38" t="s">
        <v>40</v>
      </c>
      <c r="C80" s="39"/>
      <c r="D80" s="40"/>
      <c r="E80" s="179"/>
      <c r="F80" s="46" t="s">
        <v>68</v>
      </c>
      <c r="G80" s="45">
        <v>1</v>
      </c>
      <c r="H80" s="185">
        <f t="shared" si="13"/>
        <v>164</v>
      </c>
      <c r="I80" s="186"/>
      <c r="J80" s="129"/>
      <c r="K80" s="122"/>
      <c r="L80" s="123">
        <f t="shared" si="8"/>
        <v>0</v>
      </c>
      <c r="M80" s="125"/>
      <c r="N80" s="123">
        <f t="shared" si="9"/>
        <v>0</v>
      </c>
      <c r="O80" s="125"/>
      <c r="P80" s="123">
        <f t="shared" si="10"/>
        <v>0</v>
      </c>
      <c r="Q80" s="126"/>
    </row>
    <row r="81" spans="2:17" x14ac:dyDescent="0.35">
      <c r="B81" s="38" t="s">
        <v>40</v>
      </c>
      <c r="C81" s="39"/>
      <c r="D81" s="40"/>
      <c r="E81" s="179"/>
      <c r="F81" s="46" t="s">
        <v>69</v>
      </c>
      <c r="G81" s="45">
        <v>2</v>
      </c>
      <c r="H81" s="185">
        <f t="shared" si="13"/>
        <v>328</v>
      </c>
      <c r="I81" s="186"/>
      <c r="J81" s="129"/>
      <c r="K81" s="122"/>
      <c r="L81" s="123">
        <f t="shared" si="8"/>
        <v>0</v>
      </c>
      <c r="M81" s="125"/>
      <c r="N81" s="123">
        <f t="shared" si="9"/>
        <v>0</v>
      </c>
      <c r="O81" s="125"/>
      <c r="P81" s="123">
        <f t="shared" si="10"/>
        <v>0</v>
      </c>
      <c r="Q81" s="126"/>
    </row>
    <row r="82" spans="2:17" x14ac:dyDescent="0.35">
      <c r="B82" s="17" t="s">
        <v>40</v>
      </c>
      <c r="C82" s="18"/>
      <c r="D82" s="19"/>
      <c r="E82" s="180"/>
      <c r="F82" s="65" t="s">
        <v>81</v>
      </c>
      <c r="G82" s="64">
        <v>0.15</v>
      </c>
      <c r="H82" s="188">
        <f t="shared" si="13"/>
        <v>24.599999999999998</v>
      </c>
      <c r="I82" s="189"/>
      <c r="J82" s="160"/>
      <c r="K82" s="152"/>
      <c r="L82" s="153">
        <f t="shared" si="8"/>
        <v>0</v>
      </c>
      <c r="M82" s="154"/>
      <c r="N82" s="153">
        <f t="shared" si="9"/>
        <v>0</v>
      </c>
      <c r="O82" s="154"/>
      <c r="P82" s="153">
        <f t="shared" si="10"/>
        <v>0</v>
      </c>
      <c r="Q82" s="157"/>
    </row>
    <row r="83" spans="2:17" x14ac:dyDescent="0.35">
      <c r="B83" s="52" t="s">
        <v>41</v>
      </c>
      <c r="C83" s="53"/>
      <c r="D83" s="58"/>
      <c r="E83" s="178">
        <v>13</v>
      </c>
      <c r="F83" s="44" t="s">
        <v>64</v>
      </c>
      <c r="G83" s="5">
        <v>0.3</v>
      </c>
      <c r="H83" s="198">
        <f t="shared" ref="H83:H89" si="14">$E$83*G83*4</f>
        <v>15.6</v>
      </c>
      <c r="I83" s="199"/>
      <c r="J83" s="115"/>
      <c r="K83" s="116"/>
      <c r="L83" s="118">
        <f t="shared" si="8"/>
        <v>0</v>
      </c>
      <c r="M83" s="201"/>
      <c r="N83" s="118">
        <f t="shared" si="9"/>
        <v>0</v>
      </c>
      <c r="O83" s="201"/>
      <c r="P83" s="118">
        <f t="shared" si="10"/>
        <v>0</v>
      </c>
      <c r="Q83" s="202"/>
    </row>
    <row r="84" spans="2:17" x14ac:dyDescent="0.35">
      <c r="B84" s="38" t="s">
        <v>41</v>
      </c>
      <c r="C84" s="39"/>
      <c r="D84" s="40"/>
      <c r="E84" s="179"/>
      <c r="F84" s="46" t="s">
        <v>65</v>
      </c>
      <c r="G84" s="45">
        <v>0.7</v>
      </c>
      <c r="H84" s="185">
        <f t="shared" si="14"/>
        <v>36.4</v>
      </c>
      <c r="I84" s="186"/>
      <c r="J84" s="129"/>
      <c r="K84" s="122"/>
      <c r="L84" s="123">
        <f t="shared" si="8"/>
        <v>0</v>
      </c>
      <c r="M84" s="125"/>
      <c r="N84" s="123">
        <f t="shared" si="9"/>
        <v>0</v>
      </c>
      <c r="O84" s="125"/>
      <c r="P84" s="123">
        <f t="shared" si="10"/>
        <v>0</v>
      </c>
      <c r="Q84" s="126"/>
    </row>
    <row r="85" spans="2:17" x14ac:dyDescent="0.35">
      <c r="B85" s="38" t="s">
        <v>41</v>
      </c>
      <c r="C85" s="39"/>
      <c r="D85" s="40"/>
      <c r="E85" s="179"/>
      <c r="F85" s="46" t="s">
        <v>66</v>
      </c>
      <c r="G85" s="45">
        <v>0.5</v>
      </c>
      <c r="H85" s="185">
        <f t="shared" si="14"/>
        <v>26</v>
      </c>
      <c r="I85" s="186"/>
      <c r="J85" s="129"/>
      <c r="K85" s="122"/>
      <c r="L85" s="123">
        <f t="shared" si="8"/>
        <v>0</v>
      </c>
      <c r="M85" s="125"/>
      <c r="N85" s="123">
        <f t="shared" si="9"/>
        <v>0</v>
      </c>
      <c r="O85" s="125"/>
      <c r="P85" s="123">
        <f t="shared" si="10"/>
        <v>0</v>
      </c>
      <c r="Q85" s="126"/>
    </row>
    <row r="86" spans="2:17" x14ac:dyDescent="0.35">
      <c r="B86" s="38" t="s">
        <v>41</v>
      </c>
      <c r="C86" s="39"/>
      <c r="D86" s="40"/>
      <c r="E86" s="179"/>
      <c r="F86" s="46" t="s">
        <v>67</v>
      </c>
      <c r="G86" s="45">
        <v>0.7</v>
      </c>
      <c r="H86" s="185">
        <f t="shared" si="14"/>
        <v>36.4</v>
      </c>
      <c r="I86" s="186"/>
      <c r="J86" s="129"/>
      <c r="K86" s="122"/>
      <c r="L86" s="123">
        <f t="shared" si="8"/>
        <v>0</v>
      </c>
      <c r="M86" s="125"/>
      <c r="N86" s="123">
        <f t="shared" si="9"/>
        <v>0</v>
      </c>
      <c r="O86" s="125"/>
      <c r="P86" s="123">
        <f t="shared" si="10"/>
        <v>0</v>
      </c>
      <c r="Q86" s="126"/>
    </row>
    <row r="87" spans="2:17" x14ac:dyDescent="0.35">
      <c r="B87" s="38" t="s">
        <v>41</v>
      </c>
      <c r="C87" s="39"/>
      <c r="D87" s="40"/>
      <c r="E87" s="179"/>
      <c r="F87" s="46" t="s">
        <v>68</v>
      </c>
      <c r="G87" s="45">
        <v>1</v>
      </c>
      <c r="H87" s="185">
        <f t="shared" si="14"/>
        <v>52</v>
      </c>
      <c r="I87" s="186"/>
      <c r="J87" s="129"/>
      <c r="K87" s="122"/>
      <c r="L87" s="123">
        <f t="shared" ref="L87:L112" si="15">J87*1.21</f>
        <v>0</v>
      </c>
      <c r="M87" s="125"/>
      <c r="N87" s="123">
        <f t="shared" ref="N87:N112" si="16">H87*J87</f>
        <v>0</v>
      </c>
      <c r="O87" s="125"/>
      <c r="P87" s="123">
        <f t="shared" ref="P87:P112" si="17">H87*L87</f>
        <v>0</v>
      </c>
      <c r="Q87" s="126"/>
    </row>
    <row r="88" spans="2:17" x14ac:dyDescent="0.35">
      <c r="B88" s="38" t="s">
        <v>41</v>
      </c>
      <c r="C88" s="39"/>
      <c r="D88" s="40"/>
      <c r="E88" s="179"/>
      <c r="F88" s="60" t="s">
        <v>69</v>
      </c>
      <c r="G88" s="49">
        <v>2</v>
      </c>
      <c r="H88" s="203">
        <f t="shared" si="14"/>
        <v>104</v>
      </c>
      <c r="I88" s="204"/>
      <c r="J88" s="129"/>
      <c r="K88" s="122"/>
      <c r="L88" s="123">
        <f t="shared" si="15"/>
        <v>0</v>
      </c>
      <c r="M88" s="125"/>
      <c r="N88" s="123">
        <f t="shared" si="16"/>
        <v>0</v>
      </c>
      <c r="O88" s="125"/>
      <c r="P88" s="123">
        <f t="shared" si="17"/>
        <v>0</v>
      </c>
      <c r="Q88" s="126"/>
    </row>
    <row r="89" spans="2:17" x14ac:dyDescent="0.35">
      <c r="B89" s="38" t="s">
        <v>41</v>
      </c>
      <c r="C89" s="39"/>
      <c r="D89" s="40"/>
      <c r="E89" s="180"/>
      <c r="F89" s="60" t="s">
        <v>81</v>
      </c>
      <c r="G89" s="49">
        <v>0.15</v>
      </c>
      <c r="H89" s="203">
        <f t="shared" si="14"/>
        <v>7.8</v>
      </c>
      <c r="I89" s="204"/>
      <c r="J89" s="160"/>
      <c r="K89" s="152"/>
      <c r="L89" s="153">
        <f t="shared" si="15"/>
        <v>0</v>
      </c>
      <c r="M89" s="154"/>
      <c r="N89" s="153">
        <f t="shared" si="16"/>
        <v>0</v>
      </c>
      <c r="O89" s="154"/>
      <c r="P89" s="153">
        <f t="shared" si="17"/>
        <v>0</v>
      </c>
      <c r="Q89" s="157"/>
    </row>
    <row r="90" spans="2:17" x14ac:dyDescent="0.35">
      <c r="B90" s="55" t="s">
        <v>42</v>
      </c>
      <c r="C90" s="56"/>
      <c r="D90" s="57"/>
      <c r="E90" s="178">
        <v>20</v>
      </c>
      <c r="F90" s="44" t="s">
        <v>64</v>
      </c>
      <c r="G90" s="5">
        <v>0.25</v>
      </c>
      <c r="H90" s="181">
        <f t="shared" ref="H90:H96" si="18">$E$90*G90*4</f>
        <v>20</v>
      </c>
      <c r="I90" s="182"/>
      <c r="J90" s="205"/>
      <c r="K90" s="183"/>
      <c r="L90" s="108">
        <f t="shared" si="15"/>
        <v>0</v>
      </c>
      <c r="M90" s="109"/>
      <c r="N90" s="108">
        <f t="shared" si="16"/>
        <v>0</v>
      </c>
      <c r="O90" s="109"/>
      <c r="P90" s="108">
        <f t="shared" si="17"/>
        <v>0</v>
      </c>
      <c r="Q90" s="184"/>
    </row>
    <row r="91" spans="2:17" x14ac:dyDescent="0.35">
      <c r="B91" s="38" t="s">
        <v>42</v>
      </c>
      <c r="C91" s="39"/>
      <c r="D91" s="40"/>
      <c r="E91" s="179"/>
      <c r="F91" s="46" t="s">
        <v>65</v>
      </c>
      <c r="G91" s="45">
        <v>0.6</v>
      </c>
      <c r="H91" s="185">
        <f t="shared" si="18"/>
        <v>48</v>
      </c>
      <c r="I91" s="186"/>
      <c r="J91" s="187"/>
      <c r="K91" s="129"/>
      <c r="L91" s="123">
        <f t="shared" si="15"/>
        <v>0</v>
      </c>
      <c r="M91" s="125"/>
      <c r="N91" s="123">
        <f t="shared" si="16"/>
        <v>0</v>
      </c>
      <c r="O91" s="125"/>
      <c r="P91" s="123">
        <f t="shared" si="17"/>
        <v>0</v>
      </c>
      <c r="Q91" s="126"/>
    </row>
    <row r="92" spans="2:17" x14ac:dyDescent="0.35">
      <c r="B92" s="38" t="s">
        <v>42</v>
      </c>
      <c r="C92" s="39"/>
      <c r="D92" s="40"/>
      <c r="E92" s="179"/>
      <c r="F92" s="46" t="s">
        <v>66</v>
      </c>
      <c r="G92" s="45">
        <v>0.4</v>
      </c>
      <c r="H92" s="185">
        <f t="shared" si="18"/>
        <v>32</v>
      </c>
      <c r="I92" s="186"/>
      <c r="J92" s="187"/>
      <c r="K92" s="129"/>
      <c r="L92" s="123">
        <f t="shared" si="15"/>
        <v>0</v>
      </c>
      <c r="M92" s="125"/>
      <c r="N92" s="123">
        <f t="shared" si="16"/>
        <v>0</v>
      </c>
      <c r="O92" s="125"/>
      <c r="P92" s="123">
        <f t="shared" si="17"/>
        <v>0</v>
      </c>
      <c r="Q92" s="126"/>
    </row>
    <row r="93" spans="2:17" x14ac:dyDescent="0.35">
      <c r="B93" s="38" t="s">
        <v>42</v>
      </c>
      <c r="C93" s="39"/>
      <c r="D93" s="40"/>
      <c r="E93" s="179"/>
      <c r="F93" s="46" t="s">
        <v>67</v>
      </c>
      <c r="G93" s="45">
        <v>0.3</v>
      </c>
      <c r="H93" s="185">
        <f t="shared" si="18"/>
        <v>24</v>
      </c>
      <c r="I93" s="186"/>
      <c r="J93" s="187"/>
      <c r="K93" s="129"/>
      <c r="L93" s="123">
        <f t="shared" si="15"/>
        <v>0</v>
      </c>
      <c r="M93" s="125"/>
      <c r="N93" s="123">
        <f t="shared" si="16"/>
        <v>0</v>
      </c>
      <c r="O93" s="125"/>
      <c r="P93" s="123">
        <f t="shared" si="17"/>
        <v>0</v>
      </c>
      <c r="Q93" s="126"/>
    </row>
    <row r="94" spans="2:17" x14ac:dyDescent="0.35">
      <c r="B94" s="38" t="s">
        <v>42</v>
      </c>
      <c r="C94" s="39"/>
      <c r="D94" s="40"/>
      <c r="E94" s="179"/>
      <c r="F94" s="46" t="s">
        <v>68</v>
      </c>
      <c r="G94" s="45">
        <v>1.5</v>
      </c>
      <c r="H94" s="185">
        <f t="shared" si="18"/>
        <v>120</v>
      </c>
      <c r="I94" s="186"/>
      <c r="J94" s="187"/>
      <c r="K94" s="129"/>
      <c r="L94" s="123">
        <f t="shared" si="15"/>
        <v>0</v>
      </c>
      <c r="M94" s="125"/>
      <c r="N94" s="123">
        <f t="shared" si="16"/>
        <v>0</v>
      </c>
      <c r="O94" s="125"/>
      <c r="P94" s="123">
        <f t="shared" si="17"/>
        <v>0</v>
      </c>
      <c r="Q94" s="126"/>
    </row>
    <row r="95" spans="2:17" x14ac:dyDescent="0.35">
      <c r="B95" s="38" t="s">
        <v>42</v>
      </c>
      <c r="C95" s="39"/>
      <c r="D95" s="40"/>
      <c r="E95" s="179"/>
      <c r="F95" s="46" t="s">
        <v>69</v>
      </c>
      <c r="G95" s="45">
        <v>1.7</v>
      </c>
      <c r="H95" s="185">
        <f t="shared" si="18"/>
        <v>136</v>
      </c>
      <c r="I95" s="186"/>
      <c r="J95" s="187"/>
      <c r="K95" s="129"/>
      <c r="L95" s="123">
        <f t="shared" si="15"/>
        <v>0</v>
      </c>
      <c r="M95" s="125"/>
      <c r="N95" s="123">
        <f t="shared" si="16"/>
        <v>0</v>
      </c>
      <c r="O95" s="125"/>
      <c r="P95" s="123">
        <f t="shared" si="17"/>
        <v>0</v>
      </c>
      <c r="Q95" s="126"/>
    </row>
    <row r="96" spans="2:17" x14ac:dyDescent="0.35">
      <c r="B96" s="17" t="s">
        <v>42</v>
      </c>
      <c r="C96" s="18"/>
      <c r="D96" s="19"/>
      <c r="E96" s="180"/>
      <c r="F96" s="65" t="s">
        <v>81</v>
      </c>
      <c r="G96" s="64">
        <v>0.1</v>
      </c>
      <c r="H96" s="188">
        <f t="shared" si="18"/>
        <v>8</v>
      </c>
      <c r="I96" s="189"/>
      <c r="J96" s="160"/>
      <c r="K96" s="152"/>
      <c r="L96" s="153">
        <f t="shared" si="15"/>
        <v>0</v>
      </c>
      <c r="M96" s="154"/>
      <c r="N96" s="153">
        <f t="shared" si="16"/>
        <v>0</v>
      </c>
      <c r="O96" s="154"/>
      <c r="P96" s="153">
        <f t="shared" si="17"/>
        <v>0</v>
      </c>
      <c r="Q96" s="157"/>
    </row>
    <row r="97" spans="2:17" x14ac:dyDescent="0.35">
      <c r="B97" s="55" t="s">
        <v>43</v>
      </c>
      <c r="C97" s="56"/>
      <c r="D97" s="57"/>
      <c r="E97" s="178">
        <v>5</v>
      </c>
      <c r="F97" s="44" t="s">
        <v>64</v>
      </c>
      <c r="G97" s="5">
        <v>0.2</v>
      </c>
      <c r="H97" s="181">
        <f t="shared" ref="H97:H104" si="19">$E$97*G97*4</f>
        <v>4</v>
      </c>
      <c r="I97" s="182"/>
      <c r="J97" s="183"/>
      <c r="K97" s="107"/>
      <c r="L97" s="108">
        <f t="shared" si="15"/>
        <v>0</v>
      </c>
      <c r="M97" s="109"/>
      <c r="N97" s="108">
        <f t="shared" si="16"/>
        <v>0</v>
      </c>
      <c r="O97" s="109"/>
      <c r="P97" s="108">
        <f t="shared" si="17"/>
        <v>0</v>
      </c>
      <c r="Q97" s="184"/>
    </row>
    <row r="98" spans="2:17" x14ac:dyDescent="0.35">
      <c r="B98" s="38" t="s">
        <v>43</v>
      </c>
      <c r="C98" s="39"/>
      <c r="D98" s="40"/>
      <c r="E98" s="179"/>
      <c r="F98" s="46" t="s">
        <v>65</v>
      </c>
      <c r="G98" s="45">
        <v>0.6</v>
      </c>
      <c r="H98" s="185">
        <f t="shared" si="19"/>
        <v>12</v>
      </c>
      <c r="I98" s="186"/>
      <c r="J98" s="129"/>
      <c r="K98" s="122"/>
      <c r="L98" s="123">
        <f t="shared" si="15"/>
        <v>0</v>
      </c>
      <c r="M98" s="125"/>
      <c r="N98" s="123">
        <f t="shared" si="16"/>
        <v>0</v>
      </c>
      <c r="O98" s="125"/>
      <c r="P98" s="123">
        <f t="shared" si="17"/>
        <v>0</v>
      </c>
      <c r="Q98" s="126"/>
    </row>
    <row r="99" spans="2:17" x14ac:dyDescent="0.35">
      <c r="B99" s="38" t="s">
        <v>43</v>
      </c>
      <c r="C99" s="39"/>
      <c r="D99" s="40"/>
      <c r="E99" s="179"/>
      <c r="F99" s="46" t="s">
        <v>66</v>
      </c>
      <c r="G99" s="45">
        <v>0.4</v>
      </c>
      <c r="H99" s="185">
        <f t="shared" si="19"/>
        <v>8</v>
      </c>
      <c r="I99" s="186"/>
      <c r="J99" s="129"/>
      <c r="K99" s="122"/>
      <c r="L99" s="123">
        <f t="shared" si="15"/>
        <v>0</v>
      </c>
      <c r="M99" s="125"/>
      <c r="N99" s="123">
        <f t="shared" si="16"/>
        <v>0</v>
      </c>
      <c r="O99" s="125"/>
      <c r="P99" s="123">
        <f t="shared" si="17"/>
        <v>0</v>
      </c>
      <c r="Q99" s="126"/>
    </row>
    <row r="100" spans="2:17" x14ac:dyDescent="0.35">
      <c r="B100" s="38" t="s">
        <v>43</v>
      </c>
      <c r="C100" s="39"/>
      <c r="D100" s="40"/>
      <c r="E100" s="179"/>
      <c r="F100" s="46" t="s">
        <v>67</v>
      </c>
      <c r="G100" s="45">
        <v>0.4</v>
      </c>
      <c r="H100" s="185">
        <f t="shared" si="19"/>
        <v>8</v>
      </c>
      <c r="I100" s="186"/>
      <c r="J100" s="129"/>
      <c r="K100" s="122"/>
      <c r="L100" s="123">
        <f t="shared" si="15"/>
        <v>0</v>
      </c>
      <c r="M100" s="125"/>
      <c r="N100" s="123">
        <f t="shared" si="16"/>
        <v>0</v>
      </c>
      <c r="O100" s="125"/>
      <c r="P100" s="123">
        <f t="shared" si="17"/>
        <v>0</v>
      </c>
      <c r="Q100" s="126"/>
    </row>
    <row r="101" spans="2:17" x14ac:dyDescent="0.35">
      <c r="B101" s="38" t="s">
        <v>43</v>
      </c>
      <c r="C101" s="39"/>
      <c r="D101" s="40"/>
      <c r="E101" s="179"/>
      <c r="F101" s="46" t="s">
        <v>68</v>
      </c>
      <c r="G101" s="45">
        <v>0.8</v>
      </c>
      <c r="H101" s="185">
        <f t="shared" si="19"/>
        <v>16</v>
      </c>
      <c r="I101" s="186"/>
      <c r="J101" s="129"/>
      <c r="K101" s="122"/>
      <c r="L101" s="123">
        <f t="shared" si="15"/>
        <v>0</v>
      </c>
      <c r="M101" s="125"/>
      <c r="N101" s="123">
        <f t="shared" si="16"/>
        <v>0</v>
      </c>
      <c r="O101" s="125"/>
      <c r="P101" s="123">
        <f t="shared" si="17"/>
        <v>0</v>
      </c>
      <c r="Q101" s="126"/>
    </row>
    <row r="102" spans="2:17" x14ac:dyDescent="0.35">
      <c r="B102" s="38" t="s">
        <v>43</v>
      </c>
      <c r="C102" s="39"/>
      <c r="D102" s="40"/>
      <c r="E102" s="179"/>
      <c r="F102" s="46" t="s">
        <v>69</v>
      </c>
      <c r="G102" s="45">
        <v>1.5</v>
      </c>
      <c r="H102" s="206">
        <f t="shared" si="19"/>
        <v>30</v>
      </c>
      <c r="I102" s="207"/>
      <c r="J102" s="129"/>
      <c r="K102" s="122"/>
      <c r="L102" s="208">
        <f t="shared" si="15"/>
        <v>0</v>
      </c>
      <c r="M102" s="208"/>
      <c r="N102" s="208">
        <f t="shared" si="16"/>
        <v>0</v>
      </c>
      <c r="O102" s="208"/>
      <c r="P102" s="208">
        <f t="shared" si="17"/>
        <v>0</v>
      </c>
      <c r="Q102" s="209"/>
    </row>
    <row r="103" spans="2:17" x14ac:dyDescent="0.35">
      <c r="B103" s="38" t="s">
        <v>43</v>
      </c>
      <c r="C103" s="39"/>
      <c r="D103" s="40"/>
      <c r="E103" s="179"/>
      <c r="F103" s="46" t="s">
        <v>79</v>
      </c>
      <c r="G103" s="45">
        <v>0.2</v>
      </c>
      <c r="H103" s="185">
        <f t="shared" si="19"/>
        <v>4</v>
      </c>
      <c r="I103" s="186"/>
      <c r="J103" s="129"/>
      <c r="K103" s="122"/>
      <c r="L103" s="208">
        <f t="shared" si="15"/>
        <v>0</v>
      </c>
      <c r="M103" s="208"/>
      <c r="N103" s="208">
        <f t="shared" si="16"/>
        <v>0</v>
      </c>
      <c r="O103" s="208"/>
      <c r="P103" s="208">
        <f t="shared" si="17"/>
        <v>0</v>
      </c>
      <c r="Q103" s="209"/>
    </row>
    <row r="104" spans="2:17" x14ac:dyDescent="0.35">
      <c r="B104" s="6" t="s">
        <v>43</v>
      </c>
      <c r="C104" s="7"/>
      <c r="D104" s="48"/>
      <c r="E104" s="180"/>
      <c r="F104" s="63" t="s">
        <v>81</v>
      </c>
      <c r="G104" s="64">
        <v>0.1</v>
      </c>
      <c r="H104" s="188">
        <f t="shared" si="19"/>
        <v>2</v>
      </c>
      <c r="I104" s="189"/>
      <c r="J104" s="210"/>
      <c r="K104" s="211"/>
      <c r="L104" s="155">
        <f t="shared" si="15"/>
        <v>0</v>
      </c>
      <c r="M104" s="155"/>
      <c r="N104" s="155">
        <f t="shared" si="16"/>
        <v>0</v>
      </c>
      <c r="O104" s="155"/>
      <c r="P104" s="155">
        <f t="shared" si="17"/>
        <v>0</v>
      </c>
      <c r="Q104" s="212"/>
    </row>
    <row r="105" spans="2:17" x14ac:dyDescent="0.35">
      <c r="B105" s="4" t="s">
        <v>44</v>
      </c>
      <c r="C105" s="5"/>
      <c r="D105" s="59"/>
      <c r="E105" s="178">
        <v>6</v>
      </c>
      <c r="F105" s="44" t="s">
        <v>64</v>
      </c>
      <c r="G105" s="5">
        <v>0.2</v>
      </c>
      <c r="H105" s="181">
        <f t="shared" ref="H105:H112" si="20">$E$105*G105*4</f>
        <v>4.8000000000000007</v>
      </c>
      <c r="I105" s="182"/>
      <c r="J105" s="183"/>
      <c r="K105" s="107"/>
      <c r="L105" s="110">
        <f t="shared" si="15"/>
        <v>0</v>
      </c>
      <c r="M105" s="110"/>
      <c r="N105" s="110">
        <f t="shared" si="16"/>
        <v>0</v>
      </c>
      <c r="O105" s="110"/>
      <c r="P105" s="110">
        <f t="shared" si="17"/>
        <v>0</v>
      </c>
      <c r="Q105" s="213"/>
    </row>
    <row r="106" spans="2:17" x14ac:dyDescent="0.35">
      <c r="B106" s="51" t="s">
        <v>44</v>
      </c>
      <c r="C106" s="45"/>
      <c r="D106" s="47"/>
      <c r="E106" s="179"/>
      <c r="F106" s="46" t="s">
        <v>65</v>
      </c>
      <c r="G106" s="45">
        <v>0.6</v>
      </c>
      <c r="H106" s="185">
        <f t="shared" si="20"/>
        <v>14.399999999999999</v>
      </c>
      <c r="I106" s="186"/>
      <c r="J106" s="129"/>
      <c r="K106" s="122"/>
      <c r="L106" s="208">
        <f t="shared" si="15"/>
        <v>0</v>
      </c>
      <c r="M106" s="208"/>
      <c r="N106" s="208">
        <f t="shared" si="16"/>
        <v>0</v>
      </c>
      <c r="O106" s="208"/>
      <c r="P106" s="208">
        <f t="shared" si="17"/>
        <v>0</v>
      </c>
      <c r="Q106" s="209"/>
    </row>
    <row r="107" spans="2:17" x14ac:dyDescent="0.35">
      <c r="B107" s="51" t="s">
        <v>44</v>
      </c>
      <c r="C107" s="45"/>
      <c r="D107" s="47"/>
      <c r="E107" s="179"/>
      <c r="F107" s="46" t="s">
        <v>66</v>
      </c>
      <c r="G107" s="45">
        <v>0.4</v>
      </c>
      <c r="H107" s="185">
        <f t="shared" si="20"/>
        <v>9.6000000000000014</v>
      </c>
      <c r="I107" s="186"/>
      <c r="J107" s="129"/>
      <c r="K107" s="122"/>
      <c r="L107" s="208">
        <f t="shared" si="15"/>
        <v>0</v>
      </c>
      <c r="M107" s="208"/>
      <c r="N107" s="208">
        <f t="shared" si="16"/>
        <v>0</v>
      </c>
      <c r="O107" s="208"/>
      <c r="P107" s="208">
        <f t="shared" si="17"/>
        <v>0</v>
      </c>
      <c r="Q107" s="209"/>
    </row>
    <row r="108" spans="2:17" x14ac:dyDescent="0.35">
      <c r="B108" s="51" t="s">
        <v>44</v>
      </c>
      <c r="C108" s="45"/>
      <c r="D108" s="47"/>
      <c r="E108" s="179"/>
      <c r="F108" s="46" t="s">
        <v>67</v>
      </c>
      <c r="G108" s="45">
        <v>0.4</v>
      </c>
      <c r="H108" s="185">
        <f t="shared" si="20"/>
        <v>9.6000000000000014</v>
      </c>
      <c r="I108" s="186"/>
      <c r="J108" s="129"/>
      <c r="K108" s="122"/>
      <c r="L108" s="208">
        <f t="shared" si="15"/>
        <v>0</v>
      </c>
      <c r="M108" s="208"/>
      <c r="N108" s="208">
        <f t="shared" si="16"/>
        <v>0</v>
      </c>
      <c r="O108" s="208"/>
      <c r="P108" s="208">
        <f t="shared" si="17"/>
        <v>0</v>
      </c>
      <c r="Q108" s="209"/>
    </row>
    <row r="109" spans="2:17" x14ac:dyDescent="0.35">
      <c r="B109" s="51" t="s">
        <v>44</v>
      </c>
      <c r="C109" s="45"/>
      <c r="D109" s="47"/>
      <c r="E109" s="179"/>
      <c r="F109" s="46" t="s">
        <v>68</v>
      </c>
      <c r="G109" s="45">
        <v>0.8</v>
      </c>
      <c r="H109" s="185">
        <f t="shared" si="20"/>
        <v>19.200000000000003</v>
      </c>
      <c r="I109" s="186"/>
      <c r="J109" s="129"/>
      <c r="K109" s="122"/>
      <c r="L109" s="208">
        <f t="shared" si="15"/>
        <v>0</v>
      </c>
      <c r="M109" s="208"/>
      <c r="N109" s="208">
        <f t="shared" si="16"/>
        <v>0</v>
      </c>
      <c r="O109" s="208"/>
      <c r="P109" s="208">
        <f t="shared" si="17"/>
        <v>0</v>
      </c>
      <c r="Q109" s="209"/>
    </row>
    <row r="110" spans="2:17" x14ac:dyDescent="0.35">
      <c r="B110" s="51" t="s">
        <v>44</v>
      </c>
      <c r="C110" s="49"/>
      <c r="D110" s="50"/>
      <c r="E110" s="179"/>
      <c r="F110" s="46" t="s">
        <v>69</v>
      </c>
      <c r="G110" s="45">
        <v>1.5</v>
      </c>
      <c r="H110" s="206">
        <f t="shared" si="20"/>
        <v>36</v>
      </c>
      <c r="I110" s="207"/>
      <c r="J110" s="129"/>
      <c r="K110" s="122"/>
      <c r="L110" s="208">
        <f t="shared" si="15"/>
        <v>0</v>
      </c>
      <c r="M110" s="208"/>
      <c r="N110" s="208">
        <f t="shared" si="16"/>
        <v>0</v>
      </c>
      <c r="O110" s="208"/>
      <c r="P110" s="208">
        <f t="shared" si="17"/>
        <v>0</v>
      </c>
      <c r="Q110" s="209"/>
    </row>
    <row r="111" spans="2:17" x14ac:dyDescent="0.35">
      <c r="B111" s="51" t="s">
        <v>44</v>
      </c>
      <c r="C111" s="49"/>
      <c r="D111" s="50"/>
      <c r="E111" s="179"/>
      <c r="F111" s="46" t="s">
        <v>79</v>
      </c>
      <c r="G111" s="45">
        <v>0.2</v>
      </c>
      <c r="H111" s="185">
        <f t="shared" si="20"/>
        <v>4.8000000000000007</v>
      </c>
      <c r="I111" s="186"/>
      <c r="J111" s="129"/>
      <c r="K111" s="122"/>
      <c r="L111" s="208">
        <f t="shared" si="15"/>
        <v>0</v>
      </c>
      <c r="M111" s="208"/>
      <c r="N111" s="208">
        <f t="shared" si="16"/>
        <v>0</v>
      </c>
      <c r="O111" s="208"/>
      <c r="P111" s="208">
        <f t="shared" si="17"/>
        <v>0</v>
      </c>
      <c r="Q111" s="209"/>
    </row>
    <row r="112" spans="2:17" x14ac:dyDescent="0.35">
      <c r="B112" s="6" t="s">
        <v>44</v>
      </c>
      <c r="C112" s="7"/>
      <c r="D112" s="48"/>
      <c r="E112" s="180"/>
      <c r="F112" s="63" t="s">
        <v>81</v>
      </c>
      <c r="G112" s="64">
        <v>0.1</v>
      </c>
      <c r="H112" s="188">
        <f t="shared" si="20"/>
        <v>2.4000000000000004</v>
      </c>
      <c r="I112" s="189"/>
      <c r="J112" s="210"/>
      <c r="K112" s="211"/>
      <c r="L112" s="155">
        <f t="shared" si="15"/>
        <v>0</v>
      </c>
      <c r="M112" s="155"/>
      <c r="N112" s="155">
        <f t="shared" si="16"/>
        <v>0</v>
      </c>
      <c r="O112" s="155"/>
      <c r="P112" s="155">
        <f t="shared" si="17"/>
        <v>0</v>
      </c>
      <c r="Q112" s="212"/>
    </row>
    <row r="113" spans="2:17" x14ac:dyDescent="0.35">
      <c r="H113" s="214" t="s">
        <v>18</v>
      </c>
      <c r="I113" s="215"/>
      <c r="J113" s="216"/>
      <c r="K113" s="217"/>
      <c r="L113" s="217"/>
      <c r="M113" s="189"/>
      <c r="N113" s="218">
        <f>SUM(N55:O112)</f>
        <v>0</v>
      </c>
      <c r="O113" s="219"/>
      <c r="P113" s="220">
        <f>N113*1.21</f>
        <v>0</v>
      </c>
      <c r="Q113" s="221"/>
    </row>
    <row r="114" spans="2:17" x14ac:dyDescent="0.35">
      <c r="H114" s="36"/>
      <c r="I114" s="36"/>
      <c r="J114" s="61"/>
      <c r="K114" s="61"/>
      <c r="L114" s="61"/>
      <c r="M114" s="61"/>
      <c r="N114" s="37"/>
      <c r="O114" s="36"/>
      <c r="P114" s="62"/>
      <c r="Q114" s="62"/>
    </row>
    <row r="115" spans="2:17" x14ac:dyDescent="0.35">
      <c r="H115" s="36"/>
      <c r="I115" s="36"/>
      <c r="J115" s="61"/>
      <c r="K115" s="61"/>
      <c r="L115" s="61"/>
      <c r="M115" s="61"/>
      <c r="N115" s="37"/>
      <c r="O115" s="36"/>
      <c r="P115" s="62"/>
      <c r="Q115" s="62"/>
    </row>
    <row r="116" spans="2:17" x14ac:dyDescent="0.35">
      <c r="E116" s="222" t="s">
        <v>75</v>
      </c>
      <c r="F116" s="222"/>
      <c r="G116" s="222" t="s">
        <v>76</v>
      </c>
      <c r="H116" s="222"/>
    </row>
    <row r="117" spans="2:17" x14ac:dyDescent="0.35">
      <c r="B117" s="223" t="s">
        <v>73</v>
      </c>
      <c r="C117" s="224"/>
      <c r="D117" s="225"/>
      <c r="E117" s="226"/>
      <c r="F117" s="227"/>
      <c r="G117" s="226"/>
      <c r="H117" s="227"/>
    </row>
    <row r="119" spans="2:17" x14ac:dyDescent="0.35">
      <c r="B119" t="s">
        <v>74</v>
      </c>
    </row>
    <row r="121" spans="2:17" x14ac:dyDescent="0.35">
      <c r="B121" s="2" t="s">
        <v>12</v>
      </c>
    </row>
    <row r="122" spans="2:17" x14ac:dyDescent="0.35">
      <c r="B122" t="s">
        <v>77</v>
      </c>
    </row>
    <row r="123" spans="2:17" x14ac:dyDescent="0.35">
      <c r="B123" t="s">
        <v>50</v>
      </c>
    </row>
    <row r="124" spans="2:17" x14ac:dyDescent="0.35">
      <c r="B124" t="s">
        <v>55</v>
      </c>
    </row>
    <row r="125" spans="2:17" x14ac:dyDescent="0.35">
      <c r="B125" t="s">
        <v>56</v>
      </c>
    </row>
    <row r="126" spans="2:17" x14ac:dyDescent="0.35">
      <c r="B126" t="s">
        <v>57</v>
      </c>
    </row>
    <row r="127" spans="2:17" x14ac:dyDescent="0.35">
      <c r="B127" t="s">
        <v>58</v>
      </c>
    </row>
    <row r="128" spans="2:17" x14ac:dyDescent="0.35">
      <c r="B128" t="s">
        <v>59</v>
      </c>
    </row>
    <row r="129" spans="2:2" x14ac:dyDescent="0.35">
      <c r="B129" t="s">
        <v>60</v>
      </c>
    </row>
    <row r="130" spans="2:2" x14ac:dyDescent="0.35">
      <c r="B130" t="s">
        <v>78</v>
      </c>
    </row>
    <row r="131" spans="2:2" x14ac:dyDescent="0.35">
      <c r="B131" t="s">
        <v>80</v>
      </c>
    </row>
  </sheetData>
  <mergeCells count="489">
    <mergeCell ref="H113:I113"/>
    <mergeCell ref="J113:M113"/>
    <mergeCell ref="N113:O113"/>
    <mergeCell ref="P113:Q113"/>
    <mergeCell ref="E116:F116"/>
    <mergeCell ref="G116:H116"/>
    <mergeCell ref="B117:D117"/>
    <mergeCell ref="E117:F117"/>
    <mergeCell ref="G117:H117"/>
    <mergeCell ref="H111:I111"/>
    <mergeCell ref="J111:K111"/>
    <mergeCell ref="L111:M111"/>
    <mergeCell ref="N111:O111"/>
    <mergeCell ref="P111:Q111"/>
    <mergeCell ref="H112:I112"/>
    <mergeCell ref="J112:K112"/>
    <mergeCell ref="L112:M112"/>
    <mergeCell ref="N112:O112"/>
    <mergeCell ref="P112:Q112"/>
    <mergeCell ref="N108:O108"/>
    <mergeCell ref="P108:Q108"/>
    <mergeCell ref="H109:I109"/>
    <mergeCell ref="J109:K109"/>
    <mergeCell ref="L109:M109"/>
    <mergeCell ref="N109:O109"/>
    <mergeCell ref="P109:Q109"/>
    <mergeCell ref="H110:I110"/>
    <mergeCell ref="J110:K110"/>
    <mergeCell ref="L110:M110"/>
    <mergeCell ref="N110:O110"/>
    <mergeCell ref="P110:Q110"/>
    <mergeCell ref="H104:I104"/>
    <mergeCell ref="J104:K104"/>
    <mergeCell ref="L104:M104"/>
    <mergeCell ref="N104:O104"/>
    <mergeCell ref="P104:Q104"/>
    <mergeCell ref="E105:E112"/>
    <mergeCell ref="H105:I105"/>
    <mergeCell ref="J105:K105"/>
    <mergeCell ref="L105:M105"/>
    <mergeCell ref="N105:O105"/>
    <mergeCell ref="P105:Q105"/>
    <mergeCell ref="H106:I106"/>
    <mergeCell ref="J106:K106"/>
    <mergeCell ref="L106:M106"/>
    <mergeCell ref="N106:O106"/>
    <mergeCell ref="P106:Q106"/>
    <mergeCell ref="H107:I107"/>
    <mergeCell ref="J107:K107"/>
    <mergeCell ref="L107:M107"/>
    <mergeCell ref="N107:O107"/>
    <mergeCell ref="P107:Q107"/>
    <mergeCell ref="H108:I108"/>
    <mergeCell ref="J108:K108"/>
    <mergeCell ref="L108:M108"/>
    <mergeCell ref="N101:O101"/>
    <mergeCell ref="P101:Q101"/>
    <mergeCell ref="H102:I102"/>
    <mergeCell ref="J102:K102"/>
    <mergeCell ref="L102:M102"/>
    <mergeCell ref="N102:O102"/>
    <mergeCell ref="P102:Q102"/>
    <mergeCell ref="H103:I103"/>
    <mergeCell ref="J103:K103"/>
    <mergeCell ref="L103:M103"/>
    <mergeCell ref="N103:O103"/>
    <mergeCell ref="P103:Q103"/>
    <mergeCell ref="E97:E104"/>
    <mergeCell ref="H97:I97"/>
    <mergeCell ref="J97:K97"/>
    <mergeCell ref="L97:M97"/>
    <mergeCell ref="N97:O97"/>
    <mergeCell ref="P97:Q97"/>
    <mergeCell ref="H98:I98"/>
    <mergeCell ref="J98:K98"/>
    <mergeCell ref="L98:M98"/>
    <mergeCell ref="N98:O98"/>
    <mergeCell ref="P98:Q98"/>
    <mergeCell ref="H99:I99"/>
    <mergeCell ref="J99:K99"/>
    <mergeCell ref="L99:M99"/>
    <mergeCell ref="N99:O99"/>
    <mergeCell ref="P99:Q99"/>
    <mergeCell ref="H100:I100"/>
    <mergeCell ref="J100:K100"/>
    <mergeCell ref="L100:M100"/>
    <mergeCell ref="N100:O100"/>
    <mergeCell ref="P100:Q100"/>
    <mergeCell ref="H101:I101"/>
    <mergeCell ref="J101:K101"/>
    <mergeCell ref="L101:M101"/>
    <mergeCell ref="N94:O94"/>
    <mergeCell ref="P94:Q94"/>
    <mergeCell ref="H95:I95"/>
    <mergeCell ref="J95:K95"/>
    <mergeCell ref="L95:M95"/>
    <mergeCell ref="N95:O95"/>
    <mergeCell ref="P95:Q95"/>
    <mergeCell ref="H96:I96"/>
    <mergeCell ref="J96:K96"/>
    <mergeCell ref="L96:M96"/>
    <mergeCell ref="N96:O96"/>
    <mergeCell ref="P96:Q96"/>
    <mergeCell ref="E90:E96"/>
    <mergeCell ref="H90:I90"/>
    <mergeCell ref="J90:K90"/>
    <mergeCell ref="L90:M90"/>
    <mergeCell ref="N90:O90"/>
    <mergeCell ref="P90:Q90"/>
    <mergeCell ref="H91:I91"/>
    <mergeCell ref="J91:K91"/>
    <mergeCell ref="L91:M91"/>
    <mergeCell ref="N91:O91"/>
    <mergeCell ref="P91:Q91"/>
    <mergeCell ref="H92:I92"/>
    <mergeCell ref="J92:K92"/>
    <mergeCell ref="L92:M92"/>
    <mergeCell ref="N92:O92"/>
    <mergeCell ref="P92:Q92"/>
    <mergeCell ref="H93:I93"/>
    <mergeCell ref="J93:K93"/>
    <mergeCell ref="L93:M93"/>
    <mergeCell ref="N93:O93"/>
    <mergeCell ref="P93:Q93"/>
    <mergeCell ref="H94:I94"/>
    <mergeCell ref="J94:K94"/>
    <mergeCell ref="L94:M94"/>
    <mergeCell ref="N87:O87"/>
    <mergeCell ref="P87:Q87"/>
    <mergeCell ref="H88:I88"/>
    <mergeCell ref="J88:K88"/>
    <mergeCell ref="L88:M88"/>
    <mergeCell ref="N88:O88"/>
    <mergeCell ref="P88:Q88"/>
    <mergeCell ref="H89:I89"/>
    <mergeCell ref="J89:K89"/>
    <mergeCell ref="L89:M89"/>
    <mergeCell ref="N89:O89"/>
    <mergeCell ref="P89:Q89"/>
    <mergeCell ref="E83:E89"/>
    <mergeCell ref="H83:I83"/>
    <mergeCell ref="J83:K83"/>
    <mergeCell ref="L83:M83"/>
    <mergeCell ref="N83:O83"/>
    <mergeCell ref="P83:Q83"/>
    <mergeCell ref="H84:I84"/>
    <mergeCell ref="J84:K84"/>
    <mergeCell ref="L84:M84"/>
    <mergeCell ref="N84:O84"/>
    <mergeCell ref="P84:Q84"/>
    <mergeCell ref="H85:I85"/>
    <mergeCell ref="J85:K85"/>
    <mergeCell ref="L85:M85"/>
    <mergeCell ref="N85:O85"/>
    <mergeCell ref="P85:Q85"/>
    <mergeCell ref="H86:I86"/>
    <mergeCell ref="J86:K86"/>
    <mergeCell ref="L86:M86"/>
    <mergeCell ref="N86:O86"/>
    <mergeCell ref="P86:Q86"/>
    <mergeCell ref="H87:I87"/>
    <mergeCell ref="J87:K87"/>
    <mergeCell ref="L87:M87"/>
    <mergeCell ref="N80:O80"/>
    <mergeCell ref="P80:Q80"/>
    <mergeCell ref="H81:I81"/>
    <mergeCell ref="J81:K81"/>
    <mergeCell ref="L81:M81"/>
    <mergeCell ref="N81:O81"/>
    <mergeCell ref="P81:Q81"/>
    <mergeCell ref="H82:I82"/>
    <mergeCell ref="J82:K82"/>
    <mergeCell ref="L82:M82"/>
    <mergeCell ref="N82:O82"/>
    <mergeCell ref="P82:Q82"/>
    <mergeCell ref="E76:E82"/>
    <mergeCell ref="H76:I76"/>
    <mergeCell ref="J76:K76"/>
    <mergeCell ref="L76:M76"/>
    <mergeCell ref="N76:O76"/>
    <mergeCell ref="P76:Q76"/>
    <mergeCell ref="H77:I77"/>
    <mergeCell ref="J77:K77"/>
    <mergeCell ref="L77:M77"/>
    <mergeCell ref="N77:O77"/>
    <mergeCell ref="P77:Q77"/>
    <mergeCell ref="H78:I78"/>
    <mergeCell ref="J78:K78"/>
    <mergeCell ref="L78:M78"/>
    <mergeCell ref="N78:O78"/>
    <mergeCell ref="P78:Q78"/>
    <mergeCell ref="H79:I79"/>
    <mergeCell ref="J79:K79"/>
    <mergeCell ref="L79:M79"/>
    <mergeCell ref="N79:O79"/>
    <mergeCell ref="P79:Q79"/>
    <mergeCell ref="H80:I80"/>
    <mergeCell ref="J80:K80"/>
    <mergeCell ref="L80:M80"/>
    <mergeCell ref="N73:O73"/>
    <mergeCell ref="P73:Q73"/>
    <mergeCell ref="H74:I74"/>
    <mergeCell ref="J74:K74"/>
    <mergeCell ref="L74:M74"/>
    <mergeCell ref="N74:O74"/>
    <mergeCell ref="P74:Q74"/>
    <mergeCell ref="H75:I75"/>
    <mergeCell ref="J75:K75"/>
    <mergeCell ref="L75:M75"/>
    <mergeCell ref="N75:O75"/>
    <mergeCell ref="P75:Q75"/>
    <mergeCell ref="E69:E75"/>
    <mergeCell ref="H69:I69"/>
    <mergeCell ref="J69:K69"/>
    <mergeCell ref="L69:M69"/>
    <mergeCell ref="N69:O69"/>
    <mergeCell ref="P69:Q69"/>
    <mergeCell ref="H70:I70"/>
    <mergeCell ref="J70:K70"/>
    <mergeCell ref="L70:M70"/>
    <mergeCell ref="N70:O70"/>
    <mergeCell ref="P70:Q70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H73:I73"/>
    <mergeCell ref="J73:K73"/>
    <mergeCell ref="L73:M73"/>
    <mergeCell ref="N66:O66"/>
    <mergeCell ref="P66:Q66"/>
    <mergeCell ref="H67:I67"/>
    <mergeCell ref="J67:K67"/>
    <mergeCell ref="L67:M67"/>
    <mergeCell ref="N67:O67"/>
    <mergeCell ref="P67:Q67"/>
    <mergeCell ref="H68:I68"/>
    <mergeCell ref="J68:K68"/>
    <mergeCell ref="L68:M68"/>
    <mergeCell ref="N68:O68"/>
    <mergeCell ref="P68:Q68"/>
    <mergeCell ref="E62:E68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N64:O64"/>
    <mergeCell ref="P64:Q64"/>
    <mergeCell ref="H65:I65"/>
    <mergeCell ref="J65:K65"/>
    <mergeCell ref="L65:M65"/>
    <mergeCell ref="N65:O65"/>
    <mergeCell ref="P65:Q65"/>
    <mergeCell ref="H66:I66"/>
    <mergeCell ref="J66:K66"/>
    <mergeCell ref="L66:M66"/>
    <mergeCell ref="N59:O59"/>
    <mergeCell ref="P59:Q59"/>
    <mergeCell ref="H60:I60"/>
    <mergeCell ref="J60:K60"/>
    <mergeCell ref="L60:M60"/>
    <mergeCell ref="N60:O60"/>
    <mergeCell ref="P60:Q60"/>
    <mergeCell ref="H61:I61"/>
    <mergeCell ref="J61:K61"/>
    <mergeCell ref="L61:M61"/>
    <mergeCell ref="N61:O61"/>
    <mergeCell ref="P61:Q61"/>
    <mergeCell ref="E55:E61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H57:I57"/>
    <mergeCell ref="J57:K57"/>
    <mergeCell ref="L57:M57"/>
    <mergeCell ref="N57:O57"/>
    <mergeCell ref="P57:Q57"/>
    <mergeCell ref="H58:I58"/>
    <mergeCell ref="J58:K58"/>
    <mergeCell ref="L58:M58"/>
    <mergeCell ref="N58:O58"/>
    <mergeCell ref="P58:Q58"/>
    <mergeCell ref="H59:I59"/>
    <mergeCell ref="J59:K59"/>
    <mergeCell ref="L59:M59"/>
    <mergeCell ref="H37:I37"/>
    <mergeCell ref="J37:M37"/>
    <mergeCell ref="N37:O37"/>
    <mergeCell ref="P37:Q37"/>
    <mergeCell ref="R37:W37"/>
    <mergeCell ref="X37:Y37"/>
    <mergeCell ref="Z37:AA37"/>
    <mergeCell ref="E53:E54"/>
    <mergeCell ref="F53:F54"/>
    <mergeCell ref="G53:G54"/>
    <mergeCell ref="H53:I54"/>
    <mergeCell ref="J53:Q53"/>
    <mergeCell ref="J54:K54"/>
    <mergeCell ref="L54:M54"/>
    <mergeCell ref="N54:O54"/>
    <mergeCell ref="P54:Q54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Z25:AA26"/>
    <mergeCell ref="J26:K26"/>
    <mergeCell ref="L26:M26"/>
    <mergeCell ref="N26:O26"/>
    <mergeCell ref="P26:Q26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H25:I26"/>
    <mergeCell ref="J25:K25"/>
    <mergeCell ref="L25:M25"/>
    <mergeCell ref="N25:O25"/>
    <mergeCell ref="P25:Q25"/>
    <mergeCell ref="R25:S26"/>
    <mergeCell ref="T25:U26"/>
    <mergeCell ref="V25:W26"/>
    <mergeCell ref="X25:Y26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J15:K15"/>
    <mergeCell ref="L15:M15"/>
    <mergeCell ref="J16:K16"/>
    <mergeCell ref="L16:M16"/>
    <mergeCell ref="J19:Q19"/>
    <mergeCell ref="R19:S20"/>
    <mergeCell ref="T19:W19"/>
    <mergeCell ref="X19:AA19"/>
    <mergeCell ref="J20:K20"/>
    <mergeCell ref="L20:M20"/>
    <mergeCell ref="N20:O20"/>
    <mergeCell ref="P20:Q20"/>
    <mergeCell ref="T20:U20"/>
    <mergeCell ref="V20:W20"/>
    <mergeCell ref="X20:Y20"/>
    <mergeCell ref="Z20:AA20"/>
    <mergeCell ref="B1:C1"/>
    <mergeCell ref="B8:H8"/>
    <mergeCell ref="B9:H9"/>
    <mergeCell ref="B10:H10"/>
    <mergeCell ref="J12:K12"/>
    <mergeCell ref="L12:M12"/>
    <mergeCell ref="J13:K13"/>
    <mergeCell ref="L13:M13"/>
    <mergeCell ref="J14:K14"/>
    <mergeCell ref="L14:M14"/>
  </mergeCells>
  <pageMargins left="0.25" right="0.25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Radka Chladová</cp:lastModifiedBy>
  <cp:lastPrinted>2025-07-18T11:23:42Z</cp:lastPrinted>
  <dcterms:created xsi:type="dcterms:W3CDTF">2022-07-13T14:48:57Z</dcterms:created>
  <dcterms:modified xsi:type="dcterms:W3CDTF">2025-08-28T14:31:58Z</dcterms:modified>
</cp:coreProperties>
</file>