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oslav Šíma\Downloads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práce" sheetId="3" r:id="rId3"/>
    <sheet name="03 - Svítidla, silno a sl..." sheetId="4" r:id="rId4"/>
    <sheet name="04 - Zdravotně technické ..." sheetId="5" r:id="rId5"/>
    <sheet name="05 - Vedlejší rozpočtové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Bourací práce'!$C$129:$K$414</definedName>
    <definedName name="_xlnm.Print_Area" localSheetId="1">'01 - Bourací práce'!$C$4:$J$76,'01 - Bourací práce'!$C$82:$J$111,'01 - Bourací práce'!$C$117:$J$414</definedName>
    <definedName name="_xlnm.Print_Titles" localSheetId="1">'01 - Bourací práce'!$129:$129</definedName>
    <definedName name="_xlnm._FilterDatabase" localSheetId="2" hidden="1">'02 - Stavební práce'!$C$131:$K$678</definedName>
    <definedName name="_xlnm.Print_Area" localSheetId="2">'02 - Stavební práce'!$C$4:$J$76,'02 - Stavební práce'!$C$82:$J$113,'02 - Stavební práce'!$C$119:$J$678</definedName>
    <definedName name="_xlnm.Print_Titles" localSheetId="2">'02 - Stavební práce'!$131:$131</definedName>
    <definedName name="_xlnm._FilterDatabase" localSheetId="3" hidden="1">'03 - Svítidla, silno a sl...'!$C$125:$K$343</definedName>
    <definedName name="_xlnm.Print_Area" localSheetId="3">'03 - Svítidla, silno a sl...'!$C$4:$J$76,'03 - Svítidla, silno a sl...'!$C$82:$J$107,'03 - Svítidla, silno a sl...'!$C$113:$J$343</definedName>
    <definedName name="_xlnm.Print_Titles" localSheetId="3">'03 - Svítidla, silno a sl...'!$125:$125</definedName>
    <definedName name="_xlnm._FilterDatabase" localSheetId="4" hidden="1">'04 - Zdravotně technické ...'!$C$127:$K$386</definedName>
    <definedName name="_xlnm.Print_Area" localSheetId="4">'04 - Zdravotně technické ...'!$C$4:$J$76,'04 - Zdravotně technické ...'!$C$82:$J$109,'04 - Zdravotně technické ...'!$C$115:$J$386</definedName>
    <definedName name="_xlnm.Print_Titles" localSheetId="4">'04 - Zdravotně technické ...'!$127:$127</definedName>
    <definedName name="_xlnm._FilterDatabase" localSheetId="5" hidden="1">'05 - Vedlejší rozpočtové ...'!$C$119:$K$133</definedName>
    <definedName name="_xlnm.Print_Area" localSheetId="5">'05 - Vedlejší rozpočtové ...'!$C$4:$J$76,'05 - Vedlejší rozpočtové ...'!$C$82:$J$101,'05 - Vedlejší rozpočtové ...'!$C$107:$J$133</definedName>
    <definedName name="_xlnm.Print_Titles" localSheetId="5">'05 - Vedlejší rozpočtové 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9"/>
  <c i="6" r="J117"/>
  <c r="J116"/>
  <c r="F116"/>
  <c r="F114"/>
  <c r="E112"/>
  <c r="J92"/>
  <c r="J91"/>
  <c r="F91"/>
  <c r="F89"/>
  <c r="E87"/>
  <c r="J18"/>
  <c r="E18"/>
  <c r="F92"/>
  <c r="J17"/>
  <c r="J12"/>
  <c r="J114"/>
  <c r="E7"/>
  <c r="E85"/>
  <c i="5" r="J37"/>
  <c r="J36"/>
  <c i="1" r="AY98"/>
  <c i="5" r="J35"/>
  <c i="1" r="AX98"/>
  <c i="5"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T302"/>
  <c r="R303"/>
  <c r="R302"/>
  <c r="P303"/>
  <c r="P302"/>
  <c r="BI298"/>
  <c r="BH298"/>
  <c r="BG298"/>
  <c r="BF298"/>
  <c r="T298"/>
  <c r="T297"/>
  <c r="R298"/>
  <c r="R297"/>
  <c r="P298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T130"/>
  <c r="T129"/>
  <c r="R131"/>
  <c r="R130"/>
  <c r="R129"/>
  <c r="P131"/>
  <c r="P130"/>
  <c r="P129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4" r="J37"/>
  <c r="J36"/>
  <c i="1" r="AY97"/>
  <c i="4" r="J35"/>
  <c i="1" r="AX97"/>
  <c i="4" r="BI341"/>
  <c r="BH341"/>
  <c r="BG341"/>
  <c r="BF341"/>
  <c r="T341"/>
  <c r="T340"/>
  <c r="T339"/>
  <c r="R341"/>
  <c r="R340"/>
  <c r="R339"/>
  <c r="P341"/>
  <c r="P340"/>
  <c r="P339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3" r="J37"/>
  <c r="J36"/>
  <c i="1" r="AY96"/>
  <c i="3" r="J35"/>
  <c i="1" r="AX96"/>
  <c i="3" r="BI670"/>
  <c r="BH670"/>
  <c r="BG670"/>
  <c r="BF670"/>
  <c r="T670"/>
  <c r="R670"/>
  <c r="P670"/>
  <c r="BI666"/>
  <c r="BH666"/>
  <c r="BG666"/>
  <c r="BF666"/>
  <c r="T666"/>
  <c r="R666"/>
  <c r="P666"/>
  <c r="BI655"/>
  <c r="BH655"/>
  <c r="BG655"/>
  <c r="BF655"/>
  <c r="T655"/>
  <c r="R655"/>
  <c r="P655"/>
  <c r="BI652"/>
  <c r="BH652"/>
  <c r="BG652"/>
  <c r="BF652"/>
  <c r="T652"/>
  <c r="R652"/>
  <c r="P652"/>
  <c r="BI647"/>
  <c r="BH647"/>
  <c r="BG647"/>
  <c r="BF647"/>
  <c r="T647"/>
  <c r="R647"/>
  <c r="P647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1"/>
  <c r="BH631"/>
  <c r="BG631"/>
  <c r="BF631"/>
  <c r="T631"/>
  <c r="R631"/>
  <c r="P631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2"/>
  <c r="BH582"/>
  <c r="BG582"/>
  <c r="BF582"/>
  <c r="T582"/>
  <c r="R582"/>
  <c r="P582"/>
  <c r="BI570"/>
  <c r="BH570"/>
  <c r="BG570"/>
  <c r="BF570"/>
  <c r="T570"/>
  <c r="R570"/>
  <c r="P570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4"/>
  <c r="BH554"/>
  <c r="BG554"/>
  <c r="BF554"/>
  <c r="T554"/>
  <c r="R554"/>
  <c r="P554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2"/>
  <c r="BH512"/>
  <c r="BG512"/>
  <c r="BF512"/>
  <c r="T512"/>
  <c r="R512"/>
  <c r="P512"/>
  <c r="BI503"/>
  <c r="BH503"/>
  <c r="BG503"/>
  <c r="BF503"/>
  <c r="T503"/>
  <c r="R503"/>
  <c r="P503"/>
  <c r="BI496"/>
  <c r="BH496"/>
  <c r="BG496"/>
  <c r="BF496"/>
  <c r="T496"/>
  <c r="R496"/>
  <c r="P496"/>
  <c r="BI494"/>
  <c r="BH494"/>
  <c r="BG494"/>
  <c r="BF494"/>
  <c r="T494"/>
  <c r="R494"/>
  <c r="P494"/>
  <c r="BI485"/>
  <c r="BH485"/>
  <c r="BG485"/>
  <c r="BF485"/>
  <c r="T485"/>
  <c r="R485"/>
  <c r="P485"/>
  <c r="BI482"/>
  <c r="BH482"/>
  <c r="BG482"/>
  <c r="BF482"/>
  <c r="T482"/>
  <c r="R482"/>
  <c r="P482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1"/>
  <c r="BH351"/>
  <c r="BG351"/>
  <c r="BF351"/>
  <c r="T351"/>
  <c r="R351"/>
  <c r="P351"/>
  <c r="BI348"/>
  <c r="BH348"/>
  <c r="BG348"/>
  <c r="BF348"/>
  <c r="T348"/>
  <c r="R348"/>
  <c r="P348"/>
  <c r="BI341"/>
  <c r="BH341"/>
  <c r="BG341"/>
  <c r="BF341"/>
  <c r="T341"/>
  <c r="R341"/>
  <c r="P341"/>
  <c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1"/>
  <c r="BH271"/>
  <c r="BG271"/>
  <c r="BF271"/>
  <c r="T271"/>
  <c r="R271"/>
  <c r="P27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00"/>
  <c r="BH200"/>
  <c r="BG200"/>
  <c r="BF200"/>
  <c r="T200"/>
  <c r="R200"/>
  <c r="P200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40"/>
  <c r="BH140"/>
  <c r="BG140"/>
  <c r="BF140"/>
  <c r="T140"/>
  <c r="R140"/>
  <c r="P140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2" r="J37"/>
  <c r="J36"/>
  <c i="1" r="AY95"/>
  <c i="2" r="J35"/>
  <c i="1" r="AX95"/>
  <c i="2"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398"/>
  <c r="BH398"/>
  <c r="BG398"/>
  <c r="BF398"/>
  <c r="T398"/>
  <c r="T397"/>
  <c r="R398"/>
  <c r="R397"/>
  <c r="P398"/>
  <c r="P397"/>
  <c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39"/>
  <c r="BH339"/>
  <c r="BG339"/>
  <c r="BF339"/>
  <c r="T339"/>
  <c r="R339"/>
  <c r="P339"/>
  <c r="BI324"/>
  <c r="BH324"/>
  <c r="BG324"/>
  <c r="BF324"/>
  <c r="T324"/>
  <c r="T323"/>
  <c r="R324"/>
  <c r="R323"/>
  <c r="P324"/>
  <c r="P323"/>
  <c r="BI320"/>
  <c r="BH320"/>
  <c r="BG320"/>
  <c r="BF320"/>
  <c r="T320"/>
  <c r="R320"/>
  <c r="P32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T284"/>
  <c r="R291"/>
  <c r="R284"/>
  <c r="P291"/>
  <c r="P284"/>
  <c r="BI285"/>
  <c r="BH285"/>
  <c r="BG285"/>
  <c r="BF285"/>
  <c r="T285"/>
  <c r="R285"/>
  <c r="P285"/>
  <c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197"/>
  <c r="BH197"/>
  <c r="BG197"/>
  <c r="BF197"/>
  <c r="T197"/>
  <c r="R197"/>
  <c r="P19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3"/>
  <c r="BH173"/>
  <c r="BG173"/>
  <c r="BF173"/>
  <c r="T173"/>
  <c r="R173"/>
  <c r="P17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BK413"/>
  <c r="BK407"/>
  <c r="BK345"/>
  <c r="BK308"/>
  <c r="BK298"/>
  <c r="J285"/>
  <c r="BK270"/>
  <c r="BK261"/>
  <c r="J247"/>
  <c r="J238"/>
  <c r="BK228"/>
  <c r="BK183"/>
  <c r="BK141"/>
  <c i="1" r="AS94"/>
  <c i="3" r="BK607"/>
  <c r="BK518"/>
  <c r="J454"/>
  <c r="J428"/>
  <c r="BK389"/>
  <c r="BK249"/>
  <c r="BK173"/>
  <c r="BK631"/>
  <c r="BK554"/>
  <c r="BK529"/>
  <c r="BK460"/>
  <c r="J400"/>
  <c r="J358"/>
  <c r="J307"/>
  <c r="J607"/>
  <c r="BK521"/>
  <c r="BK430"/>
  <c r="J392"/>
  <c r="J280"/>
  <c r="J610"/>
  <c r="J466"/>
  <c r="J420"/>
  <c r="BK322"/>
  <c r="BK655"/>
  <c r="BK426"/>
  <c r="J351"/>
  <c r="BK307"/>
  <c r="J140"/>
  <c r="J542"/>
  <c r="BK422"/>
  <c r="J235"/>
  <c r="J595"/>
  <c r="J452"/>
  <c r="BK404"/>
  <c r="BK302"/>
  <c r="BK135"/>
  <c r="BK610"/>
  <c r="J564"/>
  <c r="J430"/>
  <c r="J394"/>
  <c r="BK251"/>
  <c i="4" r="J341"/>
  <c r="BK248"/>
  <c r="BK177"/>
  <c r="BK291"/>
  <c r="BK220"/>
  <c r="J169"/>
  <c r="J289"/>
  <c r="J232"/>
  <c r="BK280"/>
  <c r="BK236"/>
  <c r="J167"/>
  <c r="BK314"/>
  <c r="J261"/>
  <c r="BK144"/>
  <c r="J316"/>
  <c r="J277"/>
  <c r="BK222"/>
  <c r="BK242"/>
  <c r="BK204"/>
  <c i="5" r="BK335"/>
  <c r="BK272"/>
  <c r="BK355"/>
  <c r="BK307"/>
  <c r="J264"/>
  <c r="J183"/>
  <c r="J374"/>
  <c r="BK261"/>
  <c r="J211"/>
  <c r="BK159"/>
  <c r="BK343"/>
  <c r="BK264"/>
  <c r="BK174"/>
  <c r="BK349"/>
  <c r="J281"/>
  <c r="BK214"/>
  <c r="BK316"/>
  <c r="BK269"/>
  <c r="BK232"/>
  <c r="J166"/>
  <c r="J214"/>
  <c r="BK145"/>
  <c r="BK187"/>
  <c i="2" r="J413"/>
  <c r="BK398"/>
  <c r="J345"/>
  <c r="BK320"/>
  <c r="J303"/>
  <c r="BK291"/>
  <c r="J280"/>
  <c r="BK267"/>
  <c r="BK258"/>
  <c r="J252"/>
  <c r="J241"/>
  <c r="BK231"/>
  <c r="BK197"/>
  <c r="J173"/>
  <c r="J133"/>
  <c r="F34"/>
  <c i="3" r="J424"/>
  <c r="BK369"/>
  <c r="BK230"/>
  <c r="BK547"/>
  <c r="BK464"/>
  <c r="J414"/>
  <c r="J320"/>
  <c r="BK559"/>
  <c r="BK454"/>
  <c r="BK358"/>
  <c r="J310"/>
  <c r="BK176"/>
  <c r="BK527"/>
  <c r="BK418"/>
  <c r="J292"/>
  <c r="J647"/>
  <c r="BK466"/>
  <c r="BK414"/>
  <c r="J289"/>
  <c r="BK670"/>
  <c r="BK637"/>
  <c r="J566"/>
  <c r="BK444"/>
  <c r="J365"/>
  <c r="BK277"/>
  <c r="J221"/>
  <c i="4" r="J258"/>
  <c r="J153"/>
  <c r="BK300"/>
  <c r="BK192"/>
  <c r="J142"/>
  <c r="BK261"/>
  <c r="BK305"/>
  <c r="J238"/>
  <c r="BK194"/>
  <c r="BK329"/>
  <c r="J273"/>
  <c r="BK230"/>
  <c r="J164"/>
  <c r="J323"/>
  <c r="BK270"/>
  <c r="BK189"/>
  <c r="BK217"/>
  <c r="J144"/>
  <c i="5" r="BK333"/>
  <c r="BK259"/>
  <c r="J349"/>
  <c r="J278"/>
  <c r="J157"/>
  <c r="J333"/>
  <c r="J250"/>
  <c r="BK157"/>
  <c r="BK278"/>
  <c r="J204"/>
  <c r="J131"/>
  <c r="J303"/>
  <c r="J217"/>
  <c r="J338"/>
  <c r="J307"/>
  <c r="BK243"/>
  <c r="J171"/>
  <c r="J226"/>
  <c r="BK226"/>
  <c i="6" r="J131"/>
  <c i="2" r="F37"/>
  <c i="3" r="BK640"/>
  <c r="J589"/>
  <c r="BK503"/>
  <c r="J470"/>
  <c r="J438"/>
  <c r="BK410"/>
  <c r="BK310"/>
  <c r="BK242"/>
  <c r="BK647"/>
  <c r="J621"/>
  <c r="BK533"/>
  <c r="J468"/>
  <c r="J418"/>
  <c r="BK406"/>
  <c r="J361"/>
  <c r="BK316"/>
  <c r="J176"/>
  <c r="BK589"/>
  <c r="BK462"/>
  <c r="J398"/>
  <c r="BK365"/>
  <c r="BK564"/>
  <c r="BK442"/>
  <c r="J322"/>
  <c r="J226"/>
  <c r="J562"/>
  <c r="BK470"/>
  <c r="J379"/>
  <c r="J631"/>
  <c r="J460"/>
  <c r="BK416"/>
  <c r="J341"/>
  <c r="BK271"/>
  <c r="J670"/>
  <c r="BK582"/>
  <c r="BK458"/>
  <c r="J408"/>
  <c r="J333"/>
  <c r="BK226"/>
  <c i="4" r="J302"/>
  <c r="BK197"/>
  <c r="J136"/>
  <c r="J282"/>
  <c r="J197"/>
  <c r="BK156"/>
  <c r="BK245"/>
  <c r="J147"/>
  <c r="J264"/>
  <c r="BK187"/>
  <c r="J150"/>
  <c r="J280"/>
  <c r="J240"/>
  <c r="BK172"/>
  <c r="BK326"/>
  <c r="J284"/>
  <c r="BK238"/>
  <c r="BK162"/>
  <c i="5" r="BK364"/>
  <c r="J174"/>
  <c r="BK340"/>
  <c r="BK283"/>
  <c r="BK240"/>
  <c r="J135"/>
  <c r="J272"/>
  <c r="BK222"/>
  <c r="J153"/>
  <c r="J316"/>
  <c r="J195"/>
  <c r="BK149"/>
  <c r="BK323"/>
  <c r="J267"/>
  <c r="J209"/>
  <c r="BK328"/>
  <c r="J286"/>
  <c r="J254"/>
  <c r="BK180"/>
  <c r="BK135"/>
  <c r="BK166"/>
  <c r="BK195"/>
  <c i="3" r="BK408"/>
  <c r="J190"/>
  <c r="J637"/>
  <c r="J584"/>
  <c r="J475"/>
  <c r="BK412"/>
  <c r="BK394"/>
  <c r="J327"/>
  <c r="J251"/>
  <c r="J613"/>
  <c r="BK512"/>
  <c r="BK485"/>
  <c r="J416"/>
  <c r="BK373"/>
  <c r="J312"/>
  <c r="BK643"/>
  <c r="BK524"/>
  <c r="J442"/>
  <c r="BK382"/>
  <c r="J554"/>
  <c r="J412"/>
  <c r="BK280"/>
  <c r="J643"/>
  <c r="J529"/>
  <c r="BK452"/>
  <c r="BK361"/>
  <c r="J173"/>
  <c r="J524"/>
  <c r="J422"/>
  <c r="J316"/>
  <c r="J230"/>
  <c r="J666"/>
  <c r="J570"/>
  <c r="J456"/>
  <c r="BK402"/>
  <c r="BK318"/>
  <c r="J246"/>
  <c i="4" r="BK316"/>
  <c r="BK215"/>
  <c r="BK334"/>
  <c r="BK255"/>
  <c r="J187"/>
  <c r="BK341"/>
  <c r="J248"/>
  <c r="BK294"/>
  <c r="J192"/>
  <c r="J300"/>
  <c r="J255"/>
  <c r="J194"/>
  <c r="BK140"/>
  <c r="BK275"/>
  <c r="J207"/>
  <c r="J220"/>
  <c r="BK136"/>
  <c i="5" r="BK289"/>
  <c r="BK357"/>
  <c r="J294"/>
  <c r="BK217"/>
  <c r="BK131"/>
  <c r="J328"/>
  <c r="J252"/>
  <c r="J164"/>
  <c r="BK312"/>
  <c r="BK252"/>
  <c r="BK383"/>
  <c r="BK325"/>
  <c r="BK274"/>
  <c r="J191"/>
  <c r="J320"/>
  <c r="J274"/>
  <c r="J222"/>
  <c r="BK153"/>
  <c r="BK183"/>
  <c r="J219"/>
  <c i="6" r="BK123"/>
  <c i="2" r="J411"/>
  <c r="J398"/>
  <c r="BK339"/>
  <c r="J320"/>
  <c r="BK301"/>
  <c r="BK285"/>
  <c r="J276"/>
  <c r="J264"/>
  <c r="BK255"/>
  <c r="J244"/>
  <c r="J234"/>
  <c r="J228"/>
  <c r="J183"/>
  <c r="J141"/>
  <c r="F35"/>
  <c i="3" r="BK448"/>
  <c r="BK385"/>
  <c r="J271"/>
  <c r="BK621"/>
  <c r="BK494"/>
  <c r="J436"/>
  <c r="J373"/>
  <c r="J521"/>
  <c r="J434"/>
  <c r="J336"/>
  <c r="J277"/>
  <c r="J545"/>
  <c r="BK482"/>
  <c r="J382"/>
  <c r="BK200"/>
  <c r="BK566"/>
  <c r="J432"/>
  <c r="J330"/>
  <c r="BK235"/>
  <c r="BK652"/>
  <c r="BK468"/>
  <c r="BK432"/>
  <c r="J396"/>
  <c r="J314"/>
  <c i="4" r="BK323"/>
  <c r="J217"/>
  <c r="J172"/>
  <c r="J305"/>
  <c r="BK251"/>
  <c r="BK174"/>
  <c r="BK286"/>
  <c r="J184"/>
  <c r="J140"/>
  <c r="J222"/>
  <c r="BK169"/>
  <c r="J129"/>
  <c r="BK258"/>
  <c r="J213"/>
  <c r="J334"/>
  <c r="J296"/>
  <c r="J267"/>
  <c r="J177"/>
  <c r="BK153"/>
  <c i="5" r="BK303"/>
  <c r="J145"/>
  <c r="J330"/>
  <c r="J256"/>
  <c r="J142"/>
  <c r="J298"/>
  <c r="BK237"/>
  <c r="BK142"/>
  <c r="J340"/>
  <c r="J230"/>
  <c r="J364"/>
  <c r="BK292"/>
  <c r="J237"/>
  <c r="BK369"/>
  <c r="J323"/>
  <c r="J261"/>
  <c r="J177"/>
  <c r="BK230"/>
  <c r="BK168"/>
  <c r="BK199"/>
  <c i="6" r="BK127"/>
  <c i="2" r="J409"/>
  <c r="BK349"/>
  <c r="J324"/>
  <c r="J298"/>
  <c r="BK280"/>
  <c r="BK273"/>
  <c r="J267"/>
  <c r="J255"/>
  <c r="BK244"/>
  <c r="BK186"/>
  <c r="BK181"/>
  <c r="BK138"/>
  <c r="J34"/>
  <c i="3" r="BK420"/>
  <c r="BK341"/>
  <c r="J242"/>
  <c r="J485"/>
  <c r="BK428"/>
  <c r="J389"/>
  <c r="J249"/>
  <c r="J496"/>
  <c r="BK379"/>
  <c r="J302"/>
  <c r="J533"/>
  <c r="J458"/>
  <c r="BK400"/>
  <c r="BK190"/>
  <c r="BK584"/>
  <c r="J410"/>
  <c r="BK312"/>
  <c r="BK179"/>
  <c r="J640"/>
  <c r="J559"/>
  <c r="BK440"/>
  <c r="BK348"/>
  <c r="J259"/>
  <c r="BK140"/>
  <c i="4" r="BK284"/>
  <c r="J174"/>
  <c r="BK264"/>
  <c r="BK184"/>
  <c r="J310"/>
  <c r="BK164"/>
  <c r="J275"/>
  <c r="BK202"/>
  <c r="J156"/>
  <c r="J298"/>
  <c r="J242"/>
  <c r="BK150"/>
  <c r="BK298"/>
  <c r="BK213"/>
  <c r="BK240"/>
  <c r="BK199"/>
  <c i="5" r="J312"/>
  <c r="J383"/>
  <c r="BK338"/>
  <c r="J248"/>
  <c r="J379"/>
  <c r="J283"/>
  <c r="J243"/>
  <c r="J355"/>
  <c r="J325"/>
  <c r="BK211"/>
  <c r="J168"/>
  <c r="J343"/>
  <c r="BK298"/>
  <c r="BK246"/>
  <c r="BK345"/>
  <c r="J259"/>
  <c r="J199"/>
  <c r="BK235"/>
  <c r="BK177"/>
  <c i="6" r="J123"/>
  <c i="2" r="BK411"/>
  <c r="J407"/>
  <c r="J339"/>
  <c r="J308"/>
  <c r="J301"/>
  <c r="BK276"/>
  <c r="J270"/>
  <c r="J261"/>
  <c r="BK252"/>
  <c r="BK241"/>
  <c r="BK234"/>
  <c r="J186"/>
  <c r="J181"/>
  <c r="BK133"/>
  <c i="3" r="BK666"/>
  <c r="J652"/>
  <c r="BK617"/>
  <c r="J582"/>
  <c r="BK472"/>
  <c r="BK446"/>
  <c r="J426"/>
  <c r="J324"/>
  <c r="BK246"/>
  <c r="BK170"/>
  <c r="BK595"/>
  <c r="BK545"/>
  <c r="J482"/>
  <c r="J444"/>
  <c r="BK398"/>
  <c r="BK336"/>
  <c r="BK292"/>
  <c r="J617"/>
  <c r="BK570"/>
  <c r="BK496"/>
  <c r="J462"/>
  <c r="J402"/>
  <c r="BK333"/>
  <c r="BK259"/>
  <c r="BK613"/>
  <c r="J512"/>
  <c r="J446"/>
  <c r="J369"/>
  <c r="J179"/>
  <c r="BK475"/>
  <c r="J406"/>
  <c r="J318"/>
  <c r="J200"/>
  <c r="J503"/>
  <c r="BK438"/>
  <c r="BK324"/>
  <c r="J135"/>
  <c r="J518"/>
  <c r="BK434"/>
  <c r="J348"/>
  <c r="J187"/>
  <c r="J655"/>
  <c r="J472"/>
  <c r="BK424"/>
  <c r="BK330"/>
  <c r="BK255"/>
  <c i="4" r="J314"/>
  <c r="J202"/>
  <c r="BK167"/>
  <c r="J286"/>
  <c r="J209"/>
  <c r="J162"/>
  <c r="BK282"/>
  <c r="BK182"/>
  <c r="BK307"/>
  <c r="J230"/>
  <c r="BK179"/>
  <c r="BK319"/>
  <c r="J236"/>
  <c r="J189"/>
  <c r="BK310"/>
  <c r="BK273"/>
  <c r="BK147"/>
  <c r="J329"/>
  <c r="J326"/>
  <c r="J312"/>
  <c r="BK302"/>
  <c r="BK296"/>
  <c r="J294"/>
  <c r="BK289"/>
  <c r="J270"/>
  <c r="J251"/>
  <c r="BK207"/>
  <c r="BK129"/>
  <c i="5" r="BK281"/>
  <c r="BK379"/>
  <c r="BK320"/>
  <c r="BK250"/>
  <c r="J139"/>
  <c r="BK352"/>
  <c r="BK254"/>
  <c r="BK204"/>
  <c r="J357"/>
  <c r="BK330"/>
  <c r="J232"/>
  <c r="BK171"/>
  <c r="J335"/>
  <c r="BK256"/>
  <c r="BK164"/>
  <c r="BK294"/>
  <c r="J246"/>
  <c r="J187"/>
  <c r="BK139"/>
  <c r="J180"/>
  <c r="BK209"/>
  <c i="6" r="BK131"/>
  <c i="2" r="BK409"/>
  <c r="J349"/>
  <c r="BK324"/>
  <c r="BK303"/>
  <c r="J291"/>
  <c r="J273"/>
  <c r="BK264"/>
  <c r="J258"/>
  <c r="BK247"/>
  <c r="BK238"/>
  <c r="J231"/>
  <c r="J197"/>
  <c r="BK173"/>
  <c r="J138"/>
  <c r="F36"/>
  <c i="3" r="BK542"/>
  <c r="J494"/>
  <c r="J404"/>
  <c r="BK327"/>
  <c r="BK187"/>
  <c r="J527"/>
  <c r="BK456"/>
  <c r="BK396"/>
  <c r="J297"/>
  <c r="J464"/>
  <c r="J385"/>
  <c r="BK320"/>
  <c r="BK289"/>
  <c r="J547"/>
  <c r="J448"/>
  <c r="J255"/>
  <c r="BK592"/>
  <c r="J440"/>
  <c r="BK351"/>
  <c r="BK314"/>
  <c r="BK221"/>
  <c r="J592"/>
  <c r="BK562"/>
  <c r="BK436"/>
  <c r="BK392"/>
  <c r="BK297"/>
  <c r="J170"/>
  <c i="4" r="BK312"/>
  <c r="J199"/>
  <c r="J319"/>
  <c r="BK232"/>
  <c r="J179"/>
  <c r="BK277"/>
  <c r="BK159"/>
  <c r="BK267"/>
  <c r="BK209"/>
  <c r="J159"/>
  <c r="J291"/>
  <c r="J204"/>
  <c r="BK142"/>
  <c r="J307"/>
  <c r="J245"/>
  <c r="J182"/>
  <c r="J215"/>
  <c i="5" r="BK374"/>
  <c r="BK267"/>
  <c r="J352"/>
  <c r="BK286"/>
  <c r="J149"/>
  <c r="J369"/>
  <c r="BK248"/>
  <c r="BK185"/>
  <c r="J345"/>
  <c r="J269"/>
  <c r="BK191"/>
  <c r="J360"/>
  <c r="J289"/>
  <c r="BK219"/>
  <c r="BK360"/>
  <c r="J292"/>
  <c r="J240"/>
  <c r="J159"/>
  <c r="J185"/>
  <c r="J235"/>
  <c i="6" r="J127"/>
  <c i="2" l="1" r="R137"/>
  <c r="R131"/>
  <c r="P251"/>
  <c r="BK297"/>
  <c r="J297"/>
  <c r="J105"/>
  <c r="T406"/>
  <c i="3" r="T134"/>
  <c r="R241"/>
  <c r="T329"/>
  <c r="R340"/>
  <c r="T364"/>
  <c r="P451"/>
  <c r="T451"/>
  <c r="R569"/>
  <c r="T646"/>
  <c i="4" r="R135"/>
  <c r="R328"/>
  <c i="5" r="BK225"/>
  <c r="J225"/>
  <c r="J102"/>
  <c r="T277"/>
  <c r="T319"/>
  <c i="2" r="P227"/>
  <c r="T338"/>
  <c i="3" r="BK134"/>
  <c r="BK258"/>
  <c r="J258"/>
  <c r="J100"/>
  <c r="BK340"/>
  <c r="J340"/>
  <c r="J104"/>
  <c r="P388"/>
  <c r="P474"/>
  <c r="T569"/>
  <c r="P646"/>
  <c i="4" r="T254"/>
  <c r="P322"/>
  <c r="P321"/>
  <c r="T322"/>
  <c r="T321"/>
  <c i="5" r="R134"/>
  <c r="P190"/>
  <c r="P277"/>
  <c r="P306"/>
  <c r="R363"/>
  <c i="2" r="P137"/>
  <c r="P131"/>
  <c r="T251"/>
  <c r="BK338"/>
  <c r="J338"/>
  <c r="J107"/>
  <c r="T137"/>
  <c r="R251"/>
  <c r="T297"/>
  <c r="P406"/>
  <c i="3" r="R258"/>
  <c r="P340"/>
  <c r="T388"/>
  <c r="BK532"/>
  <c r="J532"/>
  <c r="J109"/>
  <c r="T532"/>
  <c r="T620"/>
  <c i="4" r="BK254"/>
  <c r="J254"/>
  <c r="J101"/>
  <c r="T328"/>
  <c i="5" r="BK190"/>
  <c r="J190"/>
  <c r="J101"/>
  <c r="T225"/>
  <c r="R306"/>
  <c r="BK363"/>
  <c r="J363"/>
  <c r="J108"/>
  <c i="2" r="T227"/>
  <c r="P297"/>
  <c r="R406"/>
  <c i="3" r="T258"/>
  <c r="T340"/>
  <c r="R364"/>
  <c r="BK474"/>
  <c r="J474"/>
  <c r="J108"/>
  <c r="BK569"/>
  <c r="J569"/>
  <c r="J110"/>
  <c r="P620"/>
  <c i="4" r="P254"/>
  <c i="5" r="BK134"/>
  <c r="J134"/>
  <c r="J100"/>
  <c r="R190"/>
  <c r="BK319"/>
  <c r="J319"/>
  <c r="J107"/>
  <c r="P363"/>
  <c i="2" r="R227"/>
  <c r="R338"/>
  <c i="3" r="P258"/>
  <c r="P329"/>
  <c r="R388"/>
  <c r="R474"/>
  <c r="P569"/>
  <c r="R620"/>
  <c i="4" r="T135"/>
  <c r="T134"/>
  <c r="T126"/>
  <c r="P328"/>
  <c i="5" r="P225"/>
  <c r="R277"/>
  <c r="BK306"/>
  <c r="J306"/>
  <c r="J106"/>
  <c r="T306"/>
  <c r="T363"/>
  <c i="2" r="BK227"/>
  <c r="J227"/>
  <c r="J100"/>
  <c r="R297"/>
  <c r="BK406"/>
  <c r="J406"/>
  <c r="J110"/>
  <c i="3" r="P134"/>
  <c r="BK241"/>
  <c r="J241"/>
  <c r="J99"/>
  <c r="T241"/>
  <c r="R329"/>
  <c r="BK364"/>
  <c r="J364"/>
  <c r="J105"/>
  <c r="P364"/>
  <c r="BK451"/>
  <c r="J451"/>
  <c r="J107"/>
  <c r="R451"/>
  <c r="P532"/>
  <c r="BK620"/>
  <c r="J620"/>
  <c r="J111"/>
  <c r="R646"/>
  <c i="4" r="P135"/>
  <c r="P134"/>
  <c r="P126"/>
  <c i="1" r="AU97"/>
  <c i="4" r="BK328"/>
  <c r="J328"/>
  <c r="J104"/>
  <c i="5" r="P134"/>
  <c r="T190"/>
  <c r="BK277"/>
  <c r="J277"/>
  <c r="J103"/>
  <c r="R319"/>
  <c i="2" r="BK137"/>
  <c r="BK251"/>
  <c r="J251"/>
  <c r="J102"/>
  <c r="P338"/>
  <c i="3" r="R134"/>
  <c r="R133"/>
  <c r="P241"/>
  <c r="BK329"/>
  <c r="J329"/>
  <c r="J101"/>
  <c r="BK388"/>
  <c r="J388"/>
  <c r="J106"/>
  <c r="T474"/>
  <c r="R532"/>
  <c r="BK646"/>
  <c r="J646"/>
  <c r="J112"/>
  <c i="4" r="BK135"/>
  <c r="J135"/>
  <c r="J100"/>
  <c r="R254"/>
  <c r="BK322"/>
  <c r="BK321"/>
  <c r="J321"/>
  <c r="J102"/>
  <c r="R322"/>
  <c r="R321"/>
  <c i="5" r="T134"/>
  <c r="T133"/>
  <c r="T128"/>
  <c r="R225"/>
  <c r="P319"/>
  <c r="BK130"/>
  <c r="J130"/>
  <c r="J98"/>
  <c i="2" r="BK279"/>
  <c r="J279"/>
  <c r="J103"/>
  <c i="4" r="BK128"/>
  <c r="BK127"/>
  <c r="J127"/>
  <c r="J97"/>
  <c i="2" r="BK397"/>
  <c r="J397"/>
  <c r="J109"/>
  <c i="6" r="BK130"/>
  <c r="J130"/>
  <c r="J100"/>
  <c i="2" r="BK348"/>
  <c r="J348"/>
  <c r="J108"/>
  <c i="3" r="BK335"/>
  <c r="J335"/>
  <c r="J102"/>
  <c i="6" r="BK126"/>
  <c r="J126"/>
  <c r="J99"/>
  <c i="2" r="BK132"/>
  <c r="J132"/>
  <c r="J98"/>
  <c i="6" r="BK122"/>
  <c r="J122"/>
  <c r="J98"/>
  <c i="2" r="BK284"/>
  <c r="J284"/>
  <c r="J104"/>
  <c r="BK323"/>
  <c r="J323"/>
  <c r="J106"/>
  <c i="4" r="BK340"/>
  <c r="BK339"/>
  <c r="J339"/>
  <c r="J105"/>
  <c i="5" r="BK297"/>
  <c r="J297"/>
  <c r="J104"/>
  <c r="BK302"/>
  <c r="J302"/>
  <c r="J105"/>
  <c i="6" r="J89"/>
  <c i="5" r="BK133"/>
  <c r="J133"/>
  <c r="J99"/>
  <c i="6" r="E110"/>
  <c r="F117"/>
  <c r="BE123"/>
  <c r="BE131"/>
  <c r="BE127"/>
  <c i="4" r="J128"/>
  <c r="J98"/>
  <c r="J322"/>
  <c r="J103"/>
  <c i="5" r="F92"/>
  <c r="BE131"/>
  <c r="BE139"/>
  <c r="BE168"/>
  <c r="BE171"/>
  <c r="BE191"/>
  <c i="4" r="BK134"/>
  <c r="J134"/>
  <c r="J99"/>
  <c i="5" r="J122"/>
  <c r="BE135"/>
  <c r="BE157"/>
  <c r="BE195"/>
  <c r="BE199"/>
  <c r="BE142"/>
  <c r="BE204"/>
  <c r="BE226"/>
  <c r="BE248"/>
  <c r="BE252"/>
  <c r="BE256"/>
  <c r="BE281"/>
  <c r="BE289"/>
  <c r="BE298"/>
  <c r="BE303"/>
  <c r="BE312"/>
  <c r="BE325"/>
  <c r="BE335"/>
  <c r="BE343"/>
  <c r="BE357"/>
  <c r="BE364"/>
  <c r="BE374"/>
  <c r="BE174"/>
  <c r="BE185"/>
  <c r="BE243"/>
  <c r="BE254"/>
  <c r="BE264"/>
  <c r="BE272"/>
  <c r="BE278"/>
  <c r="BE283"/>
  <c r="BE286"/>
  <c r="BE294"/>
  <c r="BE320"/>
  <c r="BE330"/>
  <c r="BE340"/>
  <c r="BE355"/>
  <c r="BE369"/>
  <c i="4" r="J340"/>
  <c r="J106"/>
  <c i="5" r="E118"/>
  <c r="BE159"/>
  <c r="BE164"/>
  <c r="BE177"/>
  <c r="BE180"/>
  <c r="BE187"/>
  <c r="BE237"/>
  <c r="BE240"/>
  <c r="BE323"/>
  <c r="BE328"/>
  <c r="BE333"/>
  <c r="BE349"/>
  <c r="BE352"/>
  <c r="BE145"/>
  <c r="BE214"/>
  <c r="BE219"/>
  <c r="BE269"/>
  <c r="BE274"/>
  <c r="BE316"/>
  <c r="BE338"/>
  <c r="BE209"/>
  <c r="BE222"/>
  <c r="BE230"/>
  <c r="BE246"/>
  <c r="BE259"/>
  <c r="BE261"/>
  <c r="BE267"/>
  <c r="BE345"/>
  <c r="BE360"/>
  <c r="BE149"/>
  <c r="BE153"/>
  <c r="BE166"/>
  <c r="BE183"/>
  <c r="BE211"/>
  <c r="BE217"/>
  <c r="BE232"/>
  <c r="BE235"/>
  <c r="BE250"/>
  <c r="BE292"/>
  <c r="BE307"/>
  <c r="BE379"/>
  <c r="BE383"/>
  <c i="4" r="BE147"/>
  <c r="BE174"/>
  <c r="BE197"/>
  <c r="BE236"/>
  <c r="BE238"/>
  <c r="BE258"/>
  <c r="BE264"/>
  <c r="BE275"/>
  <c r="BE277"/>
  <c r="BE280"/>
  <c r="BE282"/>
  <c r="BE284"/>
  <c r="BE286"/>
  <c r="BE300"/>
  <c r="BE314"/>
  <c r="BE341"/>
  <c i="3" r="BK339"/>
  <c r="J339"/>
  <c r="J103"/>
  <c i="4" r="J89"/>
  <c r="BE136"/>
  <c r="BE140"/>
  <c r="BE142"/>
  <c r="BE144"/>
  <c r="BE159"/>
  <c r="BE184"/>
  <c r="BE187"/>
  <c r="BE209"/>
  <c r="BE217"/>
  <c r="BE220"/>
  <c r="BE232"/>
  <c i="3" r="J134"/>
  <c r="J98"/>
  <c i="4" r="E116"/>
  <c r="BE129"/>
  <c r="BE167"/>
  <c r="BE169"/>
  <c r="BE177"/>
  <c r="BE179"/>
  <c r="BE310"/>
  <c r="BE312"/>
  <c r="BE182"/>
  <c r="BE199"/>
  <c r="BE215"/>
  <c r="BE245"/>
  <c r="BE248"/>
  <c r="BE251"/>
  <c r="BE261"/>
  <c r="BE291"/>
  <c r="BE302"/>
  <c r="BE316"/>
  <c r="BE323"/>
  <c r="BE326"/>
  <c r="BE156"/>
  <c r="BE172"/>
  <c r="BE202"/>
  <c r="BE213"/>
  <c r="BE255"/>
  <c r="BE319"/>
  <c r="BE329"/>
  <c r="F92"/>
  <c r="BE150"/>
  <c r="BE153"/>
  <c r="BE189"/>
  <c r="BE204"/>
  <c r="BE207"/>
  <c r="BE240"/>
  <c r="BE294"/>
  <c r="BE162"/>
  <c r="BE164"/>
  <c r="BE192"/>
  <c r="BE194"/>
  <c r="BE222"/>
  <c r="BE230"/>
  <c r="BE242"/>
  <c r="BE267"/>
  <c r="BE270"/>
  <c r="BE273"/>
  <c r="BE289"/>
  <c r="BE296"/>
  <c r="BE298"/>
  <c r="BE305"/>
  <c r="BE307"/>
  <c r="BE334"/>
  <c i="3" r="BE187"/>
  <c r="BE190"/>
  <c r="BE230"/>
  <c r="BE310"/>
  <c r="BE324"/>
  <c r="BE379"/>
  <c r="BE382"/>
  <c r="BE385"/>
  <c r="BE414"/>
  <c r="BE426"/>
  <c r="BE503"/>
  <c r="BE529"/>
  <c r="BE533"/>
  <c r="BE554"/>
  <c r="BE621"/>
  <c r="BE643"/>
  <c r="BE666"/>
  <c r="BE670"/>
  <c r="J126"/>
  <c r="BE170"/>
  <c r="BE173"/>
  <c r="BE246"/>
  <c r="BE249"/>
  <c r="BE251"/>
  <c r="BE255"/>
  <c r="BE322"/>
  <c r="BE333"/>
  <c r="BE361"/>
  <c r="BE369"/>
  <c r="BE373"/>
  <c r="BE389"/>
  <c r="BE394"/>
  <c r="BE398"/>
  <c r="BE428"/>
  <c r="BE444"/>
  <c r="BE494"/>
  <c r="BE547"/>
  <c r="BE564"/>
  <c r="BE613"/>
  <c r="BE637"/>
  <c r="BE176"/>
  <c r="BE277"/>
  <c r="BE312"/>
  <c r="BE320"/>
  <c r="BE330"/>
  <c r="BE336"/>
  <c r="BE348"/>
  <c r="BE358"/>
  <c r="BE392"/>
  <c r="BE412"/>
  <c r="BE416"/>
  <c r="BE430"/>
  <c r="BE432"/>
  <c r="BE434"/>
  <c r="BE462"/>
  <c r="BE466"/>
  <c r="BE582"/>
  <c r="BE607"/>
  <c i="2" r="BK250"/>
  <c r="J250"/>
  <c r="J101"/>
  <c i="3" r="F92"/>
  <c r="BE341"/>
  <c r="BE365"/>
  <c r="BE402"/>
  <c r="BE404"/>
  <c r="BE436"/>
  <c r="BE446"/>
  <c r="BE460"/>
  <c r="BE472"/>
  <c r="BE482"/>
  <c r="BE485"/>
  <c r="BE512"/>
  <c r="BE584"/>
  <c r="BE592"/>
  <c r="BE595"/>
  <c r="BE610"/>
  <c r="BE135"/>
  <c r="BE140"/>
  <c r="BE221"/>
  <c r="BE226"/>
  <c r="BE242"/>
  <c r="BE400"/>
  <c r="BE406"/>
  <c r="BE408"/>
  <c r="BE424"/>
  <c r="BE452"/>
  <c r="BE496"/>
  <c r="BE521"/>
  <c r="BE542"/>
  <c r="BE570"/>
  <c r="BE589"/>
  <c r="BE617"/>
  <c i="2" r="J137"/>
  <c r="J99"/>
  <c i="3" r="BE289"/>
  <c r="BE307"/>
  <c r="BE314"/>
  <c r="BE316"/>
  <c r="BE351"/>
  <c r="BE396"/>
  <c r="BE410"/>
  <c r="BE438"/>
  <c r="BE440"/>
  <c r="BE468"/>
  <c r="BE518"/>
  <c r="BE527"/>
  <c r="BE631"/>
  <c r="BE647"/>
  <c r="BE652"/>
  <c r="BE655"/>
  <c r="BE200"/>
  <c r="BE235"/>
  <c r="BE271"/>
  <c r="BE420"/>
  <c r="BE422"/>
  <c r="BE442"/>
  <c r="BE448"/>
  <c r="BE454"/>
  <c r="BE456"/>
  <c r="BE470"/>
  <c r="BE524"/>
  <c r="BE559"/>
  <c r="BE562"/>
  <c r="BE640"/>
  <c r="E85"/>
  <c r="BE179"/>
  <c r="BE259"/>
  <c r="BE280"/>
  <c r="BE292"/>
  <c r="BE297"/>
  <c r="BE302"/>
  <c r="BE318"/>
  <c r="BE327"/>
  <c r="BE418"/>
  <c r="BE458"/>
  <c r="BE464"/>
  <c r="BE475"/>
  <c r="BE545"/>
  <c r="BE566"/>
  <c i="1" r="BA95"/>
  <c r="BB95"/>
  <c r="BC95"/>
  <c i="2" r="E85"/>
  <c r="J89"/>
  <c r="F92"/>
  <c r="BE133"/>
  <c r="BE138"/>
  <c r="BE141"/>
  <c r="BE173"/>
  <c r="BE181"/>
  <c r="BE183"/>
  <c r="BE186"/>
  <c r="BE197"/>
  <c r="BE228"/>
  <c r="BE231"/>
  <c r="BE234"/>
  <c r="BE238"/>
  <c r="BE241"/>
  <c r="BE244"/>
  <c r="BE247"/>
  <c r="BE252"/>
  <c r="BE255"/>
  <c r="BE258"/>
  <c r="BE261"/>
  <c r="BE264"/>
  <c r="BE267"/>
  <c r="BE270"/>
  <c r="BE273"/>
  <c r="BE276"/>
  <c r="BE280"/>
  <c r="BE285"/>
  <c r="BE291"/>
  <c r="BE298"/>
  <c r="BE301"/>
  <c r="BE303"/>
  <c r="BE308"/>
  <c r="BE320"/>
  <c r="BE324"/>
  <c r="BE339"/>
  <c r="BE345"/>
  <c r="BE349"/>
  <c r="BE398"/>
  <c r="BE407"/>
  <c r="BE409"/>
  <c r="BE411"/>
  <c r="BE413"/>
  <c i="1" r="AW95"/>
  <c r="BD95"/>
  <c i="3" r="J34"/>
  <c i="1" r="AW96"/>
  <c i="3" r="F37"/>
  <c i="1" r="BD96"/>
  <c i="6" r="F34"/>
  <c i="1" r="BA99"/>
  <c i="6" r="F36"/>
  <c i="1" r="BC99"/>
  <c i="3" r="F35"/>
  <c i="1" r="BB96"/>
  <c i="5" r="F35"/>
  <c i="1" r="BB98"/>
  <c i="3" r="F34"/>
  <c i="1" r="BA96"/>
  <c i="5" r="F37"/>
  <c i="1" r="BD98"/>
  <c i="4" r="F37"/>
  <c i="1" r="BD97"/>
  <c i="4" r="F34"/>
  <c i="1" r="BA97"/>
  <c i="4" r="F36"/>
  <c i="1" r="BC97"/>
  <c i="5" r="J34"/>
  <c i="1" r="AW98"/>
  <c i="6" r="F35"/>
  <c i="1" r="BB99"/>
  <c i="6" r="J34"/>
  <c i="1" r="AW99"/>
  <c i="4" r="J34"/>
  <c i="1" r="AW97"/>
  <c i="4" r="F35"/>
  <c i="1" r="BB97"/>
  <c i="5" r="F34"/>
  <c i="1" r="BA98"/>
  <c i="6" r="F37"/>
  <c i="1" r="BD99"/>
  <c i="3" r="F36"/>
  <c i="1" r="BC96"/>
  <c i="5" r="F36"/>
  <c i="1" r="BC98"/>
  <c i="3" l="1" r="P133"/>
  <c r="P339"/>
  <c i="5" r="R133"/>
  <c r="R128"/>
  <c i="3" r="T133"/>
  <c r="T339"/>
  <c r="R339"/>
  <c r="R132"/>
  <c i="2" r="BK131"/>
  <c r="J131"/>
  <c r="J97"/>
  <c r="T131"/>
  <c i="3" r="BK133"/>
  <c r="J133"/>
  <c r="J97"/>
  <c i="5" r="P133"/>
  <c r="P128"/>
  <c i="1" r="AU98"/>
  <c i="2" r="R250"/>
  <c r="R130"/>
  <c r="T250"/>
  <c i="4" r="R134"/>
  <c r="R126"/>
  <c i="2" r="P250"/>
  <c r="P130"/>
  <c i="1" r="AU95"/>
  <c i="6" r="BK121"/>
  <c r="J121"/>
  <c r="J97"/>
  <c i="5" r="BK129"/>
  <c r="J129"/>
  <c r="J97"/>
  <c r="BK128"/>
  <c r="J128"/>
  <c i="4" r="BK126"/>
  <c r="J126"/>
  <c r="J96"/>
  <c i="3" r="BK132"/>
  <c r="J132"/>
  <c i="4" r="J33"/>
  <c i="1" r="AV97"/>
  <c r="AT97"/>
  <c i="5" r="J30"/>
  <c i="1" r="AG98"/>
  <c r="BB94"/>
  <c r="W31"/>
  <c r="BA94"/>
  <c r="W30"/>
  <c i="3" r="F33"/>
  <c i="1" r="AZ96"/>
  <c i="2" r="J33"/>
  <c i="1" r="AV95"/>
  <c r="AT95"/>
  <c i="6" r="F33"/>
  <c i="1" r="AZ99"/>
  <c i="3" r="J33"/>
  <c i="1" r="AV96"/>
  <c r="AT96"/>
  <c i="2" r="F33"/>
  <c i="1" r="AZ95"/>
  <c r="BD94"/>
  <c r="W33"/>
  <c i="3" r="J30"/>
  <c i="1" r="AG96"/>
  <c i="4" r="F33"/>
  <c i="1" r="AZ97"/>
  <c i="6" r="J33"/>
  <c i="1" r="AV99"/>
  <c r="AT99"/>
  <c r="BC94"/>
  <c r="W32"/>
  <c i="5" r="J33"/>
  <c i="1" r="AV98"/>
  <c r="AT98"/>
  <c i="5" r="F33"/>
  <c i="1" r="AZ98"/>
  <c i="2" l="1" r="T130"/>
  <c i="3" r="T132"/>
  <c r="P132"/>
  <c i="1" r="AU96"/>
  <c i="6" r="BK120"/>
  <c r="J120"/>
  <c r="J96"/>
  <c i="2" r="BK130"/>
  <c r="J130"/>
  <c r="J96"/>
  <c i="1" r="AN98"/>
  <c i="5" r="J96"/>
  <c r="J39"/>
  <c i="1" r="AN96"/>
  <c i="3" r="J96"/>
  <c r="J39"/>
  <c i="1" r="AU94"/>
  <c r="AW94"/>
  <c r="AK30"/>
  <c r="AZ94"/>
  <c r="W29"/>
  <c r="AY94"/>
  <c i="4" r="J30"/>
  <c i="1" r="AG97"/>
  <c r="AN97"/>
  <c r="AX94"/>
  <c i="4" l="1" r="J39"/>
  <c i="6" r="J30"/>
  <c i="1" r="AG99"/>
  <c i="2" r="J30"/>
  <c i="1" r="AG95"/>
  <c r="AN95"/>
  <c r="AV94"/>
  <c r="AK29"/>
  <c i="6" l="1" r="J39"/>
  <c i="2" r="J39"/>
  <c i="1"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<sst xmlns="http://schemas.openxmlformats.org/spreadsheetml/2006/main">
  <si>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</si>
  <si>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</si>
  <si>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</si>
  <si>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</si>
  <si>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</si>
  <si>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{47a72c3f-fba7-4b5e-a913-f0e1b5ee150e}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</si>
  <si>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</si>
  <si>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</si>
  <si>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</si>
  <si>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</si>
  <si>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</si>
  <si>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</si>
  <si>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</si>
  <si>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</si>
  <si>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</si>
  <si>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</si>
  <si>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</si>
  <si>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prostor pro neurorehabilitaci a revitalizace akutní rehabilitace</t>
  </si>
  <si>
    <t>KSO:</t>
  </si>
  <si>
    <t>CC-CZ:</t>
  </si>
  <si>
    <t>Místo:</t>
  </si>
  <si>
    <t>Ústí nad Labem</t>
  </si>
  <si>
    <t>Datum:</t>
  </si>
  <si>
    <t>9. 4. 2025</t>
  </si>
  <si>
    <t>Zadavatel:</t>
  </si>
  <si>
    <t>IČ:</t>
  </si>
  <si>
    <t>Krajská zdravotní, a.s. Masarykova nemocnice</t>
  </si>
  <si>
    <t>DIČ:</t>
  </si>
  <si>
    <t>Uchazeč:</t>
  </si>
  <si>
    <t>Vyplň údaj</t>
  </si>
  <si>
    <t>Projektant:</t>
  </si>
  <si>
    <t>Ing. Ondřej Hampejs</t>
  </si>
  <si>
    <t>True</t>
  </si>
  <si>
    <t>Zpracovatel:</t>
  </si>
  <si>
    <t>Hampejs projekty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</si>
  <si>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</si>
  <si>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</si>
  <si>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</si>
  <si>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</si>
  <si>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</si>
  <si>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</si>
  <si>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</si>
  <si>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</si>
  <si>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</si>
  <si>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</si>
  <si>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</si>
  <si>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</si>
  <si>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</si>
  <si>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</si>
  <si>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</si>
  <si>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</si>
  <si>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</si>
  <si>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</si>
  <si>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</si>
  <si>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</si>
  <si>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</si>
  <si>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</si>
  <si>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</si>
  <si>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</si>
  <si>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</si>
  <si>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</si>
  <si>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</si>
  <si>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</si>
  <si>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</si>
  <si>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</si>
  <si>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</si>
  <si>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</si>
  <si>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</si>
  <si>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</si>
  <si>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</si>
  <si>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</si>
  <si>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</si>
  <si>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</si>
  <si>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</si>
  <si>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</si>
  <si>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</si>
  <si>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</si>
  <si>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</si>
  <si>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</si>
  <si>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</si>
  <si>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</si>
  <si>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</si>
  <si>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</si>
  <si>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</si>
  <si>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</si>
  <si>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{35e174bd-1468-431e-9a1d-0734f3d5d50c}</t>
  </si>
  <si>
    <t>2</t>
  </si>
  <si>
    <t>02</t>
  </si>
  <si>
    <t>Stavební práce</t>
  </si>
  <si>
    <t>{9b700789-f053-4361-ab88-8b4e159d5475}</t>
  </si>
  <si>
    <t>03</t>
  </si>
  <si>
    <t>Svítidla, silno a slaboproudé rozvody, EZS,kamery, ACS,</t>
  </si>
  <si>
    <t>{a6dfeee2-b816-4e14-8c68-491c3cfd0a59}</t>
  </si>
  <si>
    <t>04</t>
  </si>
  <si>
    <t>Zdravotně technické instalace</t>
  </si>
  <si>
    <t>{b15abfcf-3f15-4bda-8145-57ea9646a78c}</t>
  </si>
  <si>
    <t>05</t>
  </si>
  <si>
    <t>Vedlejší rozpočtové náklady</t>
  </si>
  <si>
    <t>{def50520-0021-4dca-b43d-e35f7456ec33}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</si>
  <si>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</si>
  <si>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</si>
  <si>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</si>
  <si>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</si>
  <si>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</si>
  <si>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</si>
  <si>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</si>
  <si>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</si>
  <si>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</si>
  <si>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</si>
  <si>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</si>
  <si>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</si>
  <si>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</si>
  <si>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</si>
  <si>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</si>
  <si>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</si>
  <si>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</si>
  <si>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</si>
  <si>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</si>
  <si>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</si>
  <si>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</si>
  <si>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</si>
  <si>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</si>
  <si>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</si>
  <si>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</si>
  <si>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</si>
  <si>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</si>
  <si>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</si>
  <si>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</si>
  <si>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</si>
  <si>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</si>
  <si>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</si>
  <si>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</si>
  <si>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</si>
  <si>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</si>
  <si>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</si>
  <si>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</si>
  <si>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</si>
  <si>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</si>
  <si>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</si>
  <si>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</si>
  <si>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619996117.R</t>
  </si>
  <si>
    <t>Ochrana podlahy obedněním z OSB desek, mirelonu a EPS100 tl.20mm</t>
  </si>
  <si>
    <t>m2</t>
  </si>
  <si>
    <t>4</t>
  </si>
  <si>
    <t>596797516</t>
  </si>
  <si>
    <t>PP</t>
  </si>
  <si>
    <t>Ochrana stavebních konstrukcí :skladba navržené ochrany podlahové konstrukce je navržena: mirelon tl. 3mm, podlahový polystyren EPS100 tl.. 20mm, 2x vrstva OSB desky tl. 15mm položené na kříž,vzájemně prolepené a prošroubované.</t>
  </si>
  <si>
    <t>VV</t>
  </si>
  <si>
    <t>"místnost 119,136"</t>
  </si>
  <si>
    <t>72,73+21,47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</si>
  <si>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</si>
  <si>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</si>
  <si>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</si>
  <si>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</si>
  <si>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1147668038</t>
  </si>
  <si>
    <t>Lešení pomocné pracovní pro objekty pozemních staveb pro zatížení do 150 kg/m2, o výšce lešeňové podlahy do 1,9 m</t>
  </si>
  <si>
    <t>Online PSC</t>
  </si>
  <si>
    <t>https://podminky.urs.cz/item/CS_URS_2023_02/949101111</t>
  </si>
  <si>
    <t>3</t>
  </si>
  <si>
    <t>962031136</t>
  </si>
  <si>
    <t>Bourání příček z tvárnic nebo příčkovek tl do 150 mm</t>
  </si>
  <si>
    <t>-1768450925</t>
  </si>
  <si>
    <t>Bourání příček z cihel, tvárnic nebo příčkovek z tvárnic nebo příčkovek pálených nebo nepálených na maltu vápennou nebo vápenocementovou, tl. do 150 mm</t>
  </si>
  <si>
    <t>https://podminky.urs.cz/item/CS_URS_2023_02/962031136</t>
  </si>
  <si>
    <t>"místnost 136"</t>
  </si>
  <si>
    <t>0,9*2,02</t>
  </si>
  <si>
    <t>"místnost 137"</t>
  </si>
  <si>
    <t>1,1*3,84</t>
  </si>
  <si>
    <t>"místnost 139"</t>
  </si>
  <si>
    <t>6,085*3,84</t>
  </si>
  <si>
    <t>"místnost 140"</t>
  </si>
  <si>
    <t>5,27*3,84+1*2,0*2</t>
  </si>
  <si>
    <t>"místnost 132,132a,b,134,134a"</t>
  </si>
  <si>
    <t>((4,25*2+3,41+1,76+1,76+2,92)*3,84)-(0,7*2*3)</t>
  </si>
  <si>
    <t>"místnost 131"</t>
  </si>
  <si>
    <t>(1+2,045+2,17)*3,84</t>
  </si>
  <si>
    <t>"místnost 127"</t>
  </si>
  <si>
    <t>((1,32+1,25+0,475*2+2,35+4,9+4,05+3,025+0,9+0,975+0,125)*3,84)-(1*2)</t>
  </si>
  <si>
    <t>"místnost 126"</t>
  </si>
  <si>
    <t>((0,925+2,95+1,2)*3,84)-(1*2)</t>
  </si>
  <si>
    <t>"místnost 124,125,123,1,22"</t>
  </si>
  <si>
    <t>((2,225*2+0,9+0,975+0,125+1,25+3,15+2,95+0,87+0,6+1+1,970+0,125+1,2+1,2+0,9+4,52+3,2)*3,84)-(1*2*3)+1*2,02</t>
  </si>
  <si>
    <t>"místnost 114"</t>
  </si>
  <si>
    <t>((2,15+0,4+0,4)*3,84)-(0,9*2)</t>
  </si>
  <si>
    <t>"místnost 120, 118,117,116,115"</t>
  </si>
  <si>
    <t>((2,95+3,185*2+1,7+0,8+2,1+1,25*3+1,4+1,86+1,19+1,92+1,4+1,95+0,9)*3,84)-(2*1+0,8*2*3+0,7*2*3+0,9*2)</t>
  </si>
  <si>
    <t>"místnost 103"</t>
  </si>
  <si>
    <t>(4*3,84)</t>
  </si>
  <si>
    <t>"místnost 107"</t>
  </si>
  <si>
    <t>((6,085*2+1,02*2+0,89*2+1,93+1,94+0,925*2+1,27+0,9+1+1+1,27)*3,84)-(0,7*2*2+0,9*2*2)</t>
  </si>
  <si>
    <t>"místnost 108"</t>
  </si>
  <si>
    <t>(0,9*2,02)</t>
  </si>
  <si>
    <t>Součet</t>
  </si>
  <si>
    <t>962032431</t>
  </si>
  <si>
    <t>Bourání zdiva cihelných z dutých nebo plných cihel pálených i nepálených na MV nebo MVC do 1 m3</t>
  </si>
  <si>
    <t>m3</t>
  </si>
  <si>
    <t>1140369784</t>
  </si>
  <si>
    <t>Bourání zdiva nadzákladového z cihel nebo tvárnic z dutých cihel nebo tvárnic pálených nebo nepálených, na maltu vápennou nebo vápenocementovou, objemu do 1 m3</t>
  </si>
  <si>
    <t>https://podminky.urs.cz/item/CS_URS_2023_02/962032431</t>
  </si>
  <si>
    <t>(0,92+0,325)*3,84*0,2</t>
  </si>
  <si>
    <t>"místnost 137, ubourání parapetu pro nově nacržený přístup do stavby"</t>
  </si>
  <si>
    <t>1,5*0,9*0,4</t>
  </si>
  <si>
    <t>5</t>
  </si>
  <si>
    <t>962032431.R</t>
  </si>
  <si>
    <t>Odstarnění příslušenství bazénů</t>
  </si>
  <si>
    <t>kpl.</t>
  </si>
  <si>
    <t>357218955</t>
  </si>
  <si>
    <t>Odstranění, zábradlí, kánálků a ostatních konstrukcí spojených s bazéby v místnostech 138 a 127</t>
  </si>
  <si>
    <t>965081611</t>
  </si>
  <si>
    <t>Odsekání soklíků rovných</t>
  </si>
  <si>
    <t>m</t>
  </si>
  <si>
    <t>-100978221</t>
  </si>
  <si>
    <t>Odsekání soklíků včetně otlučení podkladní omítky až na zdivo rovných</t>
  </si>
  <si>
    <t>https://podminky.urs.cz/item/CS_URS_2023_02/965081611</t>
  </si>
  <si>
    <t>7</t>
  </si>
  <si>
    <t>968072455</t>
  </si>
  <si>
    <t>Vybourání kovových dveřních zárubní pl do 2 m2</t>
  </si>
  <si>
    <t>1716531137</t>
  </si>
  <si>
    <t>Vybourání kovových rámů oken s křídly, dveřních zárubní, vrat, stěn, ostění nebo obkladů dveřních zárubní, plochy do 2 m2</t>
  </si>
  <si>
    <t>https://podminky.urs.cz/item/CS_URS_2023_02/968072455</t>
  </si>
  <si>
    <t>0,6*2*9</t>
  </si>
  <si>
    <t>0,7*2*5</t>
  </si>
  <si>
    <t>0,8*2*13</t>
  </si>
  <si>
    <t>0,9*2*15</t>
  </si>
  <si>
    <t>1,1*2*3</t>
  </si>
  <si>
    <t>1,45*2*2</t>
  </si>
  <si>
    <t>1,55*2,12</t>
  </si>
  <si>
    <t>8</t>
  </si>
  <si>
    <t>978013191</t>
  </si>
  <si>
    <t>Otlučení (osekání) vnitřní vápenné nebo vápenocementové omítky stěn v rozsahu přes 50 do 100 %</t>
  </si>
  <si>
    <t>-1697479673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</si>
  <si>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</si>
  <si>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</si>
  <si>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"místnost 103,104,105"</t>
  </si>
  <si>
    <t>((3,48*2+3,2*2+4*2+4,18*2+4,36*2+1,6*2+0,85*2+2,05*2+0,9*2+1,6*4)*3,84)-(0,9*2+1,6+1,6+1,6+1,4*2+1,2*2+2,7*2)</t>
  </si>
  <si>
    <t>"místnost 106,107,108"</t>
  </si>
  <si>
    <t>((5,84*2+6,81*2+4*2+6,55*2+0,8*12)*3,84)-(2,7*5+1,6*2+1,8)</t>
  </si>
  <si>
    <t>((27,35*2+9*2-6,75-4,52-3,2-2,15)*3,84)-(2+1,8+2,9+1,6*4+1,4+3,2+1,8)</t>
  </si>
  <si>
    <t>"místnost 115"</t>
  </si>
  <si>
    <t>((3,68+3,47+3,47+0,735+0,8)*3,84)-(2,7+2,2)</t>
  </si>
  <si>
    <t>"místnost 115 KD"</t>
  </si>
  <si>
    <t>(1,62*2+2,95)*3,84</t>
  </si>
  <si>
    <t>"místnost 116-118 KD"</t>
  </si>
  <si>
    <t>(0,8+0,8+1,4+1,95+0,9+1,25)*3,84</t>
  </si>
  <si>
    <t>"místnost 121"</t>
  </si>
  <si>
    <t>(2,72*2+3,18*2)*3,84-1,6</t>
  </si>
  <si>
    <t>"místnost 122,123,124,125,126"</t>
  </si>
  <si>
    <t>((4+7,07+6+4,2+2,72+2,72+4+2,43+0,8*3+0,5)*3,84)-(1,6+1,8*3)</t>
  </si>
  <si>
    <t>"místnost 127,131,132,134"</t>
  </si>
  <si>
    <t>((7,07+1+1,35+7,6+0,63+2,97+4,05+1,5*2+1,23*2+1,76+3,41+1,7+3,14+3,41+0,86+0,9+1,59+1+0,8)*3,84)-(1,6*3+1,2*2+1,8)</t>
  </si>
  <si>
    <t>"místnost 135"</t>
  </si>
  <si>
    <t>((53,41*2+2,15*2+1,35*3+1*4-2,15-4,59-2,22-1,3-1,25-2,35-2,045-2,43)*3,84)-(2,2*2+2,9+1,8*9+1,6*2+2,9*2+2*2)</t>
  </si>
  <si>
    <t>"místnost 143,142,141,140,139"</t>
  </si>
  <si>
    <t>((2,69*2+2,16*2+6,4*2+4,64*2+2,16*2+6,81+1,54+2,95*2+10,67*2+0,8*10+6,81+4*2+0,8*3)*3,84)-(1,8+2,9+1,8+1,8+1,8+2,7*3)</t>
  </si>
  <si>
    <t>"místnost 138"</t>
  </si>
  <si>
    <t>((6,835*2+13,75*2+0,85*3+0,72+0,8*6+0,4*3-4)*3,84)-(1,5*1,045*4)</t>
  </si>
  <si>
    <t>((6,81*2+3,47*2)*3,84)-(1,8+1,5*2,4+2,2)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</si>
  <si>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</si>
  <si>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</si>
  <si>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</si>
  <si>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</si>
  <si>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</si>
  <si>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-1588828522</t>
  </si>
  <si>
    <t>Vnitrostaveništní doprava suti a vybouraných hmot vodorovně do 50 m svisle s omezením mechanizace pro budovy a haly výšky do 6 m</t>
  </si>
  <si>
    <t>https://podminky.urs.cz/item/CS_URS_2023_02/997013151</t>
  </si>
  <si>
    <t>10</t>
  </si>
  <si>
    <t>997013501</t>
  </si>
  <si>
    <t>Odvoz suti a vybouraných hmot na skládku nebo meziskládku do 1 km se složením</t>
  </si>
  <si>
    <t>1840944419</t>
  </si>
  <si>
    <t>Odvoz suti a vybouraných hmot na skládku nebo meziskládku se složením, na vzdálenost do 1 km</t>
  </si>
  <si>
    <t>https://podminky.urs.cz/item/CS_URS_2023_02/997013501</t>
  </si>
  <si>
    <t>11</t>
  </si>
  <si>
    <t>997013509</t>
  </si>
  <si>
    <t>Příplatek k odvozu suti a vybouraných hmot na skládku ZKD 1 km přes 1 km</t>
  </si>
  <si>
    <t>352865226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</si>
  <si>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</si>
  <si>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</si>
  <si>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217,922*15 'Přepočtené koeficientem množství</t>
  </si>
  <si>
    <t>997013603</t>
  </si>
  <si>
    <t>Poplatek za uložení na skládce (skládkovné) stavebního odpadu cihelného kód odpadu 17 01 02</t>
  </si>
  <si>
    <t>1694764513</t>
  </si>
  <si>
    <t>Poplatek za uložení stavebního odpadu na skládce (skládkovné) cihelného zatříděného do Katalogu odpadů pod kódem 17 01 02</t>
  </si>
  <si>
    <t>https://podminky.urs.cz/item/CS_URS_2023_02/997013603</t>
  </si>
  <si>
    <t>13</t>
  </si>
  <si>
    <t>997013631</t>
  </si>
  <si>
    <t>Poplatek za uložení na skládce (skládkovné) stavebního odpadu směsného kód odpadu 17 09 04</t>
  </si>
  <si>
    <t>-1029929534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</si>
  <si>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</si>
  <si>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</si>
  <si>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14</t>
  </si>
  <si>
    <t>997013811</t>
  </si>
  <si>
    <t>Poplatek za uložení na skládce (skládkovné) stavebního odpadu dřevěného kód odpadu 17 02 01</t>
  </si>
  <si>
    <t>1165091051</t>
  </si>
  <si>
    <t>Poplatek za uložení stavebního odpadu na skládce (skládkovné) dřevěného zatříděného do Katalogu odpadů pod kódem 17 02 01</t>
  </si>
  <si>
    <t>https://podminky.urs.cz/item/CS_URS_2023_02/997013811</t>
  </si>
  <si>
    <t>15</t>
  </si>
  <si>
    <t>997013812</t>
  </si>
  <si>
    <t>Poplatek za uložení na skládce (skládkovné) stavebního odpadu na bázi sádry kód odpadu 17 08 02</t>
  </si>
  <si>
    <t>657811743</t>
  </si>
  <si>
    <t>Poplatek za uložení stavebního odpadu na skládce (skládkovné) z materiálů na bázi sádry zatříděného do Katalogu odpadů pod kódem 17 08 02</t>
  </si>
  <si>
    <t>https://podminky.urs.cz/item/CS_URS_2023_02/997013812</t>
  </si>
  <si>
    <t>PSV</t>
  </si>
  <si>
    <t>Práce a dodávky PSV</t>
  </si>
  <si>
    <t>725</t>
  </si>
  <si>
    <t>Zdravotechnika - zařizovací předměty</t>
  </si>
  <si>
    <t>16</t>
  </si>
  <si>
    <t>725110814</t>
  </si>
  <si>
    <t>Demontáž klozetu Kombi</t>
  </si>
  <si>
    <t>soubor</t>
  </si>
  <si>
    <t>-310830197</t>
  </si>
  <si>
    <t>Demontáž klozetů kombi</t>
  </si>
  <si>
    <t>https://podminky.urs.cz/item/CS_URS_2023_02/725110814</t>
  </si>
  <si>
    <t>17</t>
  </si>
  <si>
    <t>725210821</t>
  </si>
  <si>
    <t>Demontáž umyvadel bez výtokových armatur</t>
  </si>
  <si>
    <t>2042689437</t>
  </si>
  <si>
    <t>Demontáž umyvadel bez výtokových armatur umyvadel</t>
  </si>
  <si>
    <t>https://podminky.urs.cz/item/CS_URS_2023_02/725210821</t>
  </si>
  <si>
    <t>18</t>
  </si>
  <si>
    <t>725240811</t>
  </si>
  <si>
    <t>Demontáž kabin sprchových bez výtokových armatur</t>
  </si>
  <si>
    <t>1340816809</t>
  </si>
  <si>
    <t>Demontáž sprchových kabin a vaniček bez výtokových armatur kabin</t>
  </si>
  <si>
    <t>https://podminky.urs.cz/item/CS_URS_2023_02/725240811</t>
  </si>
  <si>
    <t>19</t>
  </si>
  <si>
    <t>725240812</t>
  </si>
  <si>
    <t>Demontáž vaniček sprchových bez výtokových armatur</t>
  </si>
  <si>
    <t>-842767591</t>
  </si>
  <si>
    <t>Demontáž sprchových kabin a vaniček bez výtokových armatur vaniček</t>
  </si>
  <si>
    <t>https://podminky.urs.cz/item/CS_URS_2023_02/725240812</t>
  </si>
  <si>
    <t>20</t>
  </si>
  <si>
    <t>725310823</t>
  </si>
  <si>
    <t>Demontáž dřez jednoduchý vestavěný v kuchyňských sestavách bez výtokových armatur</t>
  </si>
  <si>
    <t>-1831760092</t>
  </si>
  <si>
    <t>Demontáž dřezů jednodílných bez výtokových armatur vestavěných v kuchyňských sestavách</t>
  </si>
  <si>
    <t>https://podminky.urs.cz/item/CS_URS_2023_02/725310823</t>
  </si>
  <si>
    <t>725330820</t>
  </si>
  <si>
    <t>Demontáž výlevka diturvitová</t>
  </si>
  <si>
    <t>-336287801</t>
  </si>
  <si>
    <t>Demontáž výlevek bez výtokových armatur a bez nádrže a splachovacího potrubí diturvitových</t>
  </si>
  <si>
    <t>https://podminky.urs.cz/item/CS_URS_2023_02/725330820</t>
  </si>
  <si>
    <t>22</t>
  </si>
  <si>
    <t>725820801</t>
  </si>
  <si>
    <t>Demontáž baterie nástěnné do G 3 / 4</t>
  </si>
  <si>
    <t>1346972258</t>
  </si>
  <si>
    <t>Demontáž baterií nástěnných do G 3/4</t>
  </si>
  <si>
    <t>https://podminky.urs.cz/item/CS_URS_2023_02/725820801</t>
  </si>
  <si>
    <t>23</t>
  </si>
  <si>
    <t>725820802</t>
  </si>
  <si>
    <t>Demontáž baterie stojánkové do jednoho otvoru</t>
  </si>
  <si>
    <t>1204313438</t>
  </si>
  <si>
    <t>Demontáž baterií stojánkových do 1 otvoru</t>
  </si>
  <si>
    <t>https://podminky.urs.cz/item/CS_URS_2023_02/725820802</t>
  </si>
  <si>
    <t>24</t>
  </si>
  <si>
    <t>725840850</t>
  </si>
  <si>
    <t>Demontáž baterie sprch diferenciální do G 3/4x1</t>
  </si>
  <si>
    <t>kus</t>
  </si>
  <si>
    <t>1523164841</t>
  </si>
  <si>
    <t>Demontáž baterií sprchových diferenciálních do G 3/4 x 1</t>
  </si>
  <si>
    <t>https://podminky.urs.cz/item/CS_URS_2023_02/725840850</t>
  </si>
  <si>
    <t>735</t>
  </si>
  <si>
    <t>Ústřední vytápění - otopná tělesa</t>
  </si>
  <si>
    <t>25</t>
  </si>
  <si>
    <t>735151822.R</t>
  </si>
  <si>
    <t>Demontáž otopného tělesa k opětovnému použití vč. uschování po dobu trvání stavby</t>
  </si>
  <si>
    <t>1894820204</t>
  </si>
  <si>
    <t>763</t>
  </si>
  <si>
    <t>Konstrukce suché výstavby</t>
  </si>
  <si>
    <t>26</t>
  </si>
  <si>
    <t>763131821</t>
  </si>
  <si>
    <t>Demontáž SDK podhledu s dvouvrstvou nosnou kcí z ocelových profilů opláštění jednoduché</t>
  </si>
  <si>
    <t>1089088830</t>
  </si>
  <si>
    <t>Demontáž podhledu nebo samostatného požárního předělu ze sádrokartonových desek s nosnou konstrukcí dvouvrstvou z ocelových profilů, opláštění jednoduché</t>
  </si>
  <si>
    <t>https://podminky.urs.cz/item/CS_URS_2023_02/763131821</t>
  </si>
  <si>
    <t>13,94+21,1+5,2+37,49+22,7+38,01+16,88+6,81+7,12+6,79+4,06+4,74+21,95+10,52+28,78</t>
  </si>
  <si>
    <t>3,34+10,17+9,02+4,16+3,85+11,55+5,81+20,09+36,11+4,54</t>
  </si>
  <si>
    <t>27</t>
  </si>
  <si>
    <t>763135812</t>
  </si>
  <si>
    <t>Demontáž podhledu sádrokartonového kazetového na roštu polozapuštěném</t>
  </si>
  <si>
    <t>724879583</t>
  </si>
  <si>
    <t>Demontáž podhledu sádrokartonového kazetového na zavěšeném na roštu polozapuštěném. Během demontáže nesmí dojít k poškození technických instalací, především rozvodů vzduchotechniky a zařízení EPS.</t>
  </si>
  <si>
    <t>https://podminky.urs.cz/item/CS_URS_2023_02/763135812</t>
  </si>
  <si>
    <t>12+73,53+21,47</t>
  </si>
  <si>
    <t>35,7+23,95+63,23+72,73+22,16+83,92+24,76+69,55</t>
  </si>
  <si>
    <t>766</t>
  </si>
  <si>
    <t>Konstrukce truhlářské</t>
  </si>
  <si>
    <t>28</t>
  </si>
  <si>
    <t>766441821</t>
  </si>
  <si>
    <t>Demontáž parapetních desek dřevěných nebo plastových šířky do 300 mm délky do 2000 mm</t>
  </si>
  <si>
    <t>-316938526</t>
  </si>
  <si>
    <t>Demontáž parapetních desek dřevěných nebo plastových šířky do 300 mm, délky přes 1000 do 2000 mm</t>
  </si>
  <si>
    <t>https://podminky.urs.cz/item/CS_URS_2023_02/766441821</t>
  </si>
  <si>
    <t>29</t>
  </si>
  <si>
    <t>766441821.R</t>
  </si>
  <si>
    <t>Demontáž kompletního vybavení sauny</t>
  </si>
  <si>
    <t>144828122</t>
  </si>
  <si>
    <t>Demontáž kompletního vybavení sauny místnost 128</t>
  </si>
  <si>
    <t>30</t>
  </si>
  <si>
    <t>766622833</t>
  </si>
  <si>
    <t>Demontáž rámu zdvojených oken dřevěných nebo plastových přes 2 do 4 m2 k opětovnému použití</t>
  </si>
  <si>
    <t>-865856122</t>
  </si>
  <si>
    <t>Demontáž okenních konstrukcí k opětovnému použití rámu zdvojených dřevěných nebo plastových, plochy otvoru přes 2 do 4 m2</t>
  </si>
  <si>
    <t>https://podminky.urs.cz/item/CS_URS_2023_02/766622833</t>
  </si>
  <si>
    <t>1,5*1,8</t>
  </si>
  <si>
    <t>31</t>
  </si>
  <si>
    <t>766622862</t>
  </si>
  <si>
    <t>Vyvěšení křídel dřevěných nebo plastových okenních přes 1,5 m2</t>
  </si>
  <si>
    <t>-944529813</t>
  </si>
  <si>
    <t>Demontáž okenních konstrukcí k opětovnému použití vyvěšení křídel dřevěných nebo plastových okenních, plochy otvoru přes 1,5 m2</t>
  </si>
  <si>
    <t>https://podminky.urs.cz/item/CS_URS_2023_02/766622862</t>
  </si>
  <si>
    <t>32</t>
  </si>
  <si>
    <t>766812840</t>
  </si>
  <si>
    <t>Demontáž kuchyňských linek dřevěných nebo kovových dl přes 1,8 do 2,1 m</t>
  </si>
  <si>
    <t>-458014222</t>
  </si>
  <si>
    <t>Demontáž kuchyňských linek dřevěných nebo kovových včetně skříněk uchycených na stěně, délky přes 1800 do 2100 mm</t>
  </si>
  <si>
    <t>https://podminky.urs.cz/item/CS_URS_2023_02/766812840</t>
  </si>
  <si>
    <t>771</t>
  </si>
  <si>
    <t>Podlahy z dlaždic</t>
  </si>
  <si>
    <t>33</t>
  </si>
  <si>
    <t>771573810</t>
  </si>
  <si>
    <t>Demontáž podlah z dlaždic keramických lepených</t>
  </si>
  <si>
    <t>-591536156</t>
  </si>
  <si>
    <t>https://podminky.urs.cz/item/CS_URS_2023_02/771573810</t>
  </si>
  <si>
    <t>2,95*1,62</t>
  </si>
  <si>
    <t>"místnost 116,117,118,120"</t>
  </si>
  <si>
    <t>6,81+7,12+6,79+4,06</t>
  </si>
  <si>
    <t>"místnost 123,125,126,127,128,131,132a,b,"</t>
  </si>
  <si>
    <t>10,52+3,34+10,17+35,7+17,9+23,95+4,16+3,85</t>
  </si>
  <si>
    <t>"místnost 107,105a"</t>
  </si>
  <si>
    <t>22,7+5,2</t>
  </si>
  <si>
    <t>"místnost 143,140,138,135"</t>
  </si>
  <si>
    <t>4,54+69,55+83,92+63,23</t>
  </si>
  <si>
    <t>776</t>
  </si>
  <si>
    <t>Podlahy povlakové</t>
  </si>
  <si>
    <t>34</t>
  </si>
  <si>
    <t>776201812</t>
  </si>
  <si>
    <t>Demontáž lepených povlakových podlah s podložkou ručně</t>
  </si>
  <si>
    <t>-131383828</t>
  </si>
  <si>
    <t>Demontáž povlakových podlahovin lepených ručně s podložkou</t>
  </si>
  <si>
    <t>https://podminky.urs.cz/item/CS_URS_2023_02/776201812</t>
  </si>
  <si>
    <t>"místnost 103,104,105,106,108,114,115,121,122,124,134,134a,142,141,139,137,135"</t>
  </si>
  <si>
    <t>12+13,94+21,1+37,49+38,01+73,53+16,88+4,74+21,95+28,78+11,5+5,81+36,11+20,09+24,76+22,16+(10*2,15+14,88*2,15)</t>
  </si>
  <si>
    <t>35</t>
  </si>
  <si>
    <t>776410811</t>
  </si>
  <si>
    <t>Odstranění soklíků a lišt pryžových nebo plastových</t>
  </si>
  <si>
    <t>794154773</t>
  </si>
  <si>
    <t>Demontáž soklíků nebo lišt pryžových nebo plastových</t>
  </si>
  <si>
    <t>https://podminky.urs.cz/item/CS_URS_2023_02/776410811</t>
  </si>
  <si>
    <t>781</t>
  </si>
  <si>
    <t>Dokončovací práce - obklady</t>
  </si>
  <si>
    <t>36</t>
  </si>
  <si>
    <t>781473810</t>
  </si>
  <si>
    <t>Demontáž obkladů z obkladaček keramických lepených</t>
  </si>
  <si>
    <t>-1123482050</t>
  </si>
  <si>
    <t>Demontáž obkladů z dlaždic keramických lepených</t>
  </si>
  <si>
    <t>https://podminky.urs.cz/item/CS_URS_2023_02/781473810</t>
  </si>
  <si>
    <t>(1,2+0,8+0,6)*1,5</t>
  </si>
  <si>
    <t>(1,3+1+2,2)*1,5</t>
  </si>
  <si>
    <t>((6,835*2+13,75*2+0,85*3+0,72+0,8*6+0,4*3-4)*3,16)-(1,5*1,045*4)</t>
  </si>
  <si>
    <t>"bazén 138"</t>
  </si>
  <si>
    <t>(7,52*2+3,24*2)*1,2</t>
  </si>
  <si>
    <t>52*2,84</t>
  </si>
  <si>
    <t>3,5*1,5</t>
  </si>
  <si>
    <t>"místnost 143"</t>
  </si>
  <si>
    <t>5,25*2</t>
  </si>
  <si>
    <t>"místnost 132 KD"</t>
  </si>
  <si>
    <t>(1,23*2+1,5*2)*2-1,2</t>
  </si>
  <si>
    <t>(7,6+0,63+3,25)*2,84</t>
  </si>
  <si>
    <t>"místnost 128"</t>
  </si>
  <si>
    <t>(3,47+5,15+3,47+3)*2,84</t>
  </si>
  <si>
    <t>(7,075+1,37+3+1,25)*2,84</t>
  </si>
  <si>
    <t>"bazén 127"</t>
  </si>
  <si>
    <t>(2,5*4)*1,2</t>
  </si>
  <si>
    <t>(2,72+4+1)*2-1,8</t>
  </si>
  <si>
    <t>"místnost 123"</t>
  </si>
  <si>
    <t>(4,2+1)*2-1,8</t>
  </si>
  <si>
    <t>"místnost 120"</t>
  </si>
  <si>
    <t>(3,18+1,4)*2</t>
  </si>
  <si>
    <t>"místnost 119"</t>
  </si>
  <si>
    <t>(1+0,8)*1,5</t>
  </si>
  <si>
    <t>(1,62*2+2,95)*2</t>
  </si>
  <si>
    <t>(0,8+0,8+1,4+1,95+0,9+1,25)*2</t>
  </si>
  <si>
    <t>1,25*1,5</t>
  </si>
  <si>
    <t>"místnost 105a,KD"</t>
  </si>
  <si>
    <t>(1,6*3+2,05*2+0,9*2)*2-2,6</t>
  </si>
  <si>
    <t>(4*2+1,25*2)*2-2,7</t>
  </si>
  <si>
    <t>1,85*2</t>
  </si>
  <si>
    <t>784</t>
  </si>
  <si>
    <t>Dokončovací práce - malby a tapety</t>
  </si>
  <si>
    <t>37</t>
  </si>
  <si>
    <t>784121001</t>
  </si>
  <si>
    <t>Oškrabání malby v místnostech v do 3,80 m</t>
  </si>
  <si>
    <t>-662299528</t>
  </si>
  <si>
    <t>Oškrabání malby v místnostech výšky do 3,80 m</t>
  </si>
  <si>
    <t>https://podminky.urs.cz/item/CS_URS_2023_02/784121001</t>
  </si>
  <si>
    <t>(6,81*2+11,41*2)*3,29</t>
  </si>
  <si>
    <t>(4,25*2+5,3*2)*3</t>
  </si>
  <si>
    <t>HZS</t>
  </si>
  <si>
    <t>Hodinové zúčtovací sazby</t>
  </si>
  <si>
    <t>38</t>
  </si>
  <si>
    <t>HZS2211.R</t>
  </si>
  <si>
    <t>Demontáž stávajících rozvodů a vývodů vody a kanalizace</t>
  </si>
  <si>
    <t>512</t>
  </si>
  <si>
    <t>-1356161931</t>
  </si>
  <si>
    <t>V rámci celého oddělení budou odstraněny stávající rozvody, které nemají návaznost na nové rozvody nebo další technické instalace, které musí zůstat provozuschopné.</t>
  </si>
  <si>
    <t>39</t>
  </si>
  <si>
    <t>HZS2221.R</t>
  </si>
  <si>
    <t>Zakrytí rozvodů topení a topných těles po dobu rekonstrukce</t>
  </si>
  <si>
    <t>-1566532298</t>
  </si>
  <si>
    <t>V rámci bouracích prací budou zakryty rozvody topení a topná tělesa, tak aby během provádění prací nedošlo k jejich porušení nebo poškození.</t>
  </si>
  <si>
    <t>40</t>
  </si>
  <si>
    <t>HZS2231.R</t>
  </si>
  <si>
    <t>Demontáž stávajících elektoroinstlačních zařízení</t>
  </si>
  <si>
    <t>268571534</t>
  </si>
  <si>
    <t>V rámci celého oddělení budou odstraněny stávající rozvody elektroinstalací, které nemají návaznost na zařízení vzduchotechniky nebo EPS, případně na další technické instalace, které musí zůstat provozuschopné.</t>
  </si>
  <si>
    <t>41</t>
  </si>
  <si>
    <t>HZS3211.R</t>
  </si>
  <si>
    <t>Zakrytí vyústění vzduchotechniky a chlazení po dobu rekonstrukce</t>
  </si>
  <si>
    <t>-556589565</t>
  </si>
  <si>
    <t>V rámci bouracích prací bude zakryto vyústění vzduchotechniky a chlazení , tak aby během provádění prací nedošlo k jejich porušení nebo poškození.</t>
  </si>
  <si>
    <t>02 - Stavební práce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</si>
  <si>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</si>
  <si>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</si>
  <si>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</si>
  <si>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</si>
  <si>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</si>
  <si>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</si>
  <si>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Svislé a kompletní konstrukce</t>
  </si>
  <si>
    <t>311272321</t>
  </si>
  <si>
    <t>Zdivo z pórobetonových tvárnic na pero a drážku do P2 do 450 kg/m3 na tenkovrstvou maltu tl 375 mm</t>
  </si>
  <si>
    <t>-732912115</t>
  </si>
  <si>
    <t>Zdivo z pórobetonových tvárnic na tenké maltové lože, tl. zdiva 375 mm pevnost tvárnic do P2, objemová hmotnost do 450 kg/m3 na pero a drážku</t>
  </si>
  <si>
    <t>https://podminky.urs.cz/item/CS_URS_2023_02/311272321</t>
  </si>
  <si>
    <t>"dozdění parapetu S41"</t>
  </si>
  <si>
    <t>1,5*0,9</t>
  </si>
  <si>
    <t>311273951.R</t>
  </si>
  <si>
    <t>Založeni pórobetonového zdiva na zakládací maltu tloušťky do 200 mm</t>
  </si>
  <si>
    <t>85382978</t>
  </si>
  <si>
    <t>Založení pórobetonového zdiva na zakládací maltu, tlouštky zdiva 200 mm</t>
  </si>
  <si>
    <t>"místnost S22"</t>
  </si>
  <si>
    <t>1,9</t>
  </si>
  <si>
    <t>"místnost S27"</t>
  </si>
  <si>
    <t>2,05</t>
  </si>
  <si>
    <t>"místnost S36,S35,S34,S33,S32"</t>
  </si>
  <si>
    <t>(1,8+3,21+1,15+1,52+4,3*2+1,4+1,5)</t>
  </si>
  <si>
    <t>"místnost S44, S45"</t>
  </si>
  <si>
    <t>(6,81+0,3+0,2+6,08)+1,55+1</t>
  </si>
  <si>
    <t>"místnost S18, S17,S16"</t>
  </si>
  <si>
    <t>(4,25*2+0,9+2,19)</t>
  </si>
  <si>
    <t>"místnost S14"</t>
  </si>
  <si>
    <t>(1,58+0,8+0,35+2,59+0,25+2,045+3,4+1,17+2,35+4,47+2,4+0,3)</t>
  </si>
  <si>
    <t>"místnost S20,S22,S23,S24"</t>
  </si>
  <si>
    <t>(2,25+0,9+0,4+0,9+1,9+0,8+5,87)</t>
  </si>
  <si>
    <t>"místnost S21,S29,S30,S31,S28,S27,S26,S25"</t>
  </si>
  <si>
    <t>(1,77+2,12+1,82+2,05+1,72+1+1+3,75+3,2+5,87+0,6+0,8+0,8+1,5+1,3+0,62+3,125+1,45+0,8+2,25)</t>
  </si>
  <si>
    <t>(0,9+1)</t>
  </si>
  <si>
    <t>"místnost S38"</t>
  </si>
  <si>
    <t>3,075</t>
  </si>
  <si>
    <t>"místnost S32"</t>
  </si>
  <si>
    <t>(3,075+0,47+0,92)</t>
  </si>
  <si>
    <t>"místnost S02,S06,S07,S08A,S08B,S09,S10,S11,S12,"</t>
  </si>
  <si>
    <t>(2,32+2,32+0,45+6,08+5,27+0,4+3,6+3,6+1,125+1,3+6,08+0,68+0,425+0,9)</t>
  </si>
  <si>
    <t>"místnost S28"</t>
  </si>
  <si>
    <t>0,9</t>
  </si>
  <si>
    <t>"příčka 125mm"</t>
  </si>
  <si>
    <t>4,5</t>
  </si>
  <si>
    <t>317168012</t>
  </si>
  <si>
    <t>Překlad keramický plochý š 115 mm dl 1250 mm</t>
  </si>
  <si>
    <t>1652810440</t>
  </si>
  <si>
    <t>Překlady keramické ploché osazené do maltového lože, výšky překladu 71 mm šířky 115 mm, délky 1250 mm</t>
  </si>
  <si>
    <t>https://podminky.urs.cz/item/CS_URS_2023_02/317168012</t>
  </si>
  <si>
    <t>317168013</t>
  </si>
  <si>
    <t>Překlad keramický plochý š 115 mm dl 1500 mm</t>
  </si>
  <si>
    <t>124776962</t>
  </si>
  <si>
    <t>Překlady keramické ploché osazené do maltového lože, výšky překladu 71 mm šířky 115 mm, délky 1500 mm</t>
  </si>
  <si>
    <t>https://podminky.urs.cz/item/CS_URS_2023_02/317168013</t>
  </si>
  <si>
    <t>317168015</t>
  </si>
  <si>
    <t>Překlad keramický plochý š 115 mm dl 2000 mm</t>
  </si>
  <si>
    <t>359597233</t>
  </si>
  <si>
    <t>Překlady keramické ploché osazené do maltového lože, výšky překladu 71 mm šířky 115 mm, délky 2000 mm</t>
  </si>
  <si>
    <t>https://podminky.urs.cz/item/CS_URS_2023_02/317168015</t>
  </si>
  <si>
    <t>317941121</t>
  </si>
  <si>
    <t>Osazování ocelových válcovaných nosníků na zdivu I, IE, U, UE nebo L do č. 12 nebo výšky do 120 mm</t>
  </si>
  <si>
    <t>-625921910</t>
  </si>
  <si>
    <t>Osazování ocelových válcovaných nosníků na zdivu I nebo IE nebo U nebo UE nebo L do č. 12 nebo výšky do 120 mm</t>
  </si>
  <si>
    <t>https://podminky.urs.cz/item/CS_URS_2023_02/317941121</t>
  </si>
  <si>
    <t>"Překlad P3"</t>
  </si>
  <si>
    <t>"2xIPN120 2,5m"0,055</t>
  </si>
  <si>
    <t>"překlad P4"</t>
  </si>
  <si>
    <t>"2xIPN120 3,17m"0,070</t>
  </si>
  <si>
    <t>M</t>
  </si>
  <si>
    <t>13010714</t>
  </si>
  <si>
    <t>ocel profilová jakost S235JR (11 375) průřez I (IPN) 120</t>
  </si>
  <si>
    <t>1198219466</t>
  </si>
  <si>
    <t>0,125*1,1 'Přepočtené koeficientem množství</t>
  </si>
  <si>
    <t>342272225</t>
  </si>
  <si>
    <t>Příčka z pórobetonových hladkých tvárnic na tenkovrstvou maltu tl 100 mm</t>
  </si>
  <si>
    <t>1427748313</t>
  </si>
  <si>
    <t>Příčky z pórobetonových tvárnic hladkých na tenké maltové lože objemová hmotnost do 500 kg/m3, tloušťka příčky 100 mm</t>
  </si>
  <si>
    <t>https://podminky.urs.cz/item/CS_URS_2023_02/342272225</t>
  </si>
  <si>
    <t>(1,9*2,2)-1,6</t>
  </si>
  <si>
    <t>(2,05*2,2)-1,6</t>
  </si>
  <si>
    <t>((1,8+3,21+1,15+1,52+4,3*2+1,4+1,5)*3,84)-(2*2+1,8*2+1,6)</t>
  </si>
  <si>
    <t>342272235</t>
  </si>
  <si>
    <t>Příčka z pórobetonových hladkých tvárnic na tenkovrstvou maltu tl 125 mm</t>
  </si>
  <si>
    <t>1734032866</t>
  </si>
  <si>
    <t>Příčky z pórobetonových tvárnic hladkých na tenké maltové lože objemová hmotnost do 500 kg/m3, tloušťka příčky 125 mm</t>
  </si>
  <si>
    <t>https://podminky.urs.cz/item/CS_URS_2023_02/342272235</t>
  </si>
  <si>
    <t>(6,81+0,3+0,2+6,08)*3,84+1,55*2,02+1*2,02</t>
  </si>
  <si>
    <t>(4,25*2+0,9+2,19)*3,84-(1,8+1,6)</t>
  </si>
  <si>
    <t>(1,58+0,8+0,35+2,59+0,25+2,045+3,4+1,17+2,35+4,47+2,4+0,3)*3,84</t>
  </si>
  <si>
    <t>((2,25+0,9+0,4+0,9+1,9+0,8+5,87)*3,84)-(2+1,86+1,8)</t>
  </si>
  <si>
    <t>((1,77+2,12+1,82+2,05+1,72+1+1+3,75+3,2+5,87+0,6+0,8+0,8+1,5+1,3+0,62+3,125+1,45+0,8+2,25)*3,84)-(2*5+1,8+1,4)</t>
  </si>
  <si>
    <t>(0,9*2,02+1*2,02)</t>
  </si>
  <si>
    <t>3,075*3,84-1,8</t>
  </si>
  <si>
    <t>(3,075+0,47+0,92)*3,84</t>
  </si>
  <si>
    <t>((2,32+2,32+0,45+6,08+5,27+0,4+3,6+3,6+1,125+1,3+6,08+0,68+0,425)*3,84)+1,8-(1,6*4+5+1,8)</t>
  </si>
  <si>
    <t>346272236</t>
  </si>
  <si>
    <t>Přizdívka z pórobetonových tvárnic tl 100 mm</t>
  </si>
  <si>
    <t>-491359918</t>
  </si>
  <si>
    <t>Přizdívky z pórobetonových tvárnic objemová hmotnost do 500 kg/m3, na tenké maltové lože, tloušťka přizdívky 100 mm</t>
  </si>
  <si>
    <t>https://podminky.urs.cz/item/CS_URS_2023_02/346272236</t>
  </si>
  <si>
    <t>"obezdění zavěsných konstrukcí pro wc"</t>
  </si>
  <si>
    <t>1,3*1,5*2+0,9*1,5+1*1,5*7</t>
  </si>
  <si>
    <t>346272246</t>
  </si>
  <si>
    <t>Přizdívka z pórobetonových tvárnic tl 125 mm</t>
  </si>
  <si>
    <t>-703371866</t>
  </si>
  <si>
    <t>Přizdívky z pórobetonových tvárnic objemová hmotnost do 500 kg/m3, na tenké maltové lože, tloušťka přizdívky 125 mm</t>
  </si>
  <si>
    <t>https://podminky.urs.cz/item/CS_URS_2023_02/346272246</t>
  </si>
  <si>
    <t>4,5*3,84</t>
  </si>
  <si>
    <t>346272256</t>
  </si>
  <si>
    <t>Přizdívka z pórobetonových tvárnic tl 150 mm</t>
  </si>
  <si>
    <t>-1242311443</t>
  </si>
  <si>
    <t>Přizdívky z pórobetonových tvárnic objemová hmotnost do 500 kg/m3, na tenké maltové lože, tloušťka přizdívky 150 mm</t>
  </si>
  <si>
    <t>https://podminky.urs.cz/item/CS_URS_2023_02/346272256</t>
  </si>
  <si>
    <t>346272266</t>
  </si>
  <si>
    <t>Přizdívka z pórobetonových tvárnic tl 200 mm</t>
  </si>
  <si>
    <t>2139938152</t>
  </si>
  <si>
    <t>Přizdívky z pórobetonových tvárnic objemová hmotnost do 500 kg/m3, na tenké maltové lože, tloušťka přizdívky 200 mm</t>
  </si>
  <si>
    <t>https://podminky.urs.cz/item/CS_URS_2023_02/346272266</t>
  </si>
  <si>
    <t>0,9*3,84</t>
  </si>
  <si>
    <t>Vodorovné konstrukce</t>
  </si>
  <si>
    <t>411321515</t>
  </si>
  <si>
    <t>Stropy deskové ze ŽB tř. C 20/25</t>
  </si>
  <si>
    <t>-521462537</t>
  </si>
  <si>
    <t>"betonová deska tl.200mm v místě bazénu místnost 127"</t>
  </si>
  <si>
    <t>2,8*2,8*0,2</t>
  </si>
  <si>
    <t>411351011.R</t>
  </si>
  <si>
    <t>Zřízení bednění stropů deskových (bednění zůstane pod žb. deskou</t>
  </si>
  <si>
    <t>1439877903</t>
  </si>
  <si>
    <t>Zřízení bednění stropů deskových tl přes 5 do 25 cm bez podpěrné kce</t>
  </si>
  <si>
    <t>2,8*2,8</t>
  </si>
  <si>
    <t>411354313.R</t>
  </si>
  <si>
    <t>Zřízení podpěrné konstrukce stropů dřevěné (podpěry zůstanou pod žb. deskou)</t>
  </si>
  <si>
    <t>-1794694842</t>
  </si>
  <si>
    <t>Zřízení podpěrné konstrukce stropů výšky do 4 m tl přes 15 do 25 cm</t>
  </si>
  <si>
    <t>411361821</t>
  </si>
  <si>
    <t>Výztuž stropů betonářskou ocelí 10 505</t>
  </si>
  <si>
    <t>129090242</t>
  </si>
  <si>
    <t>"výztuž 2xkari 100x100x8"</t>
  </si>
  <si>
    <t>7,84*16*1,24/1000</t>
  </si>
  <si>
    <t>977131110.R</t>
  </si>
  <si>
    <t>Vrty příklepovými vrtáky D do 16 mm do betonové desky, pro ukotvení výztuže</t>
  </si>
  <si>
    <t>-1113050019</t>
  </si>
  <si>
    <t>Vrty příklepovými vrtáky do cihelného zdiva nebo prostého betonu průměru do 16 mm</t>
  </si>
  <si>
    <t>7*4*0,15</t>
  </si>
  <si>
    <t>612131121</t>
  </si>
  <si>
    <t>Penetrační disperzní nátěr vnitřních stěn nanášený ručně</t>
  </si>
  <si>
    <t>-2135617719</t>
  </si>
  <si>
    <t>Podkladní a spojovací vrstva vnitřních omítaných ploch penetrace disperzní nanášená ručně stěn</t>
  </si>
  <si>
    <t>https://podminky.urs.cz/item/CS_URS_2023_02/612131121</t>
  </si>
  <si>
    <t>"plocha otlučené omítky"</t>
  </si>
  <si>
    <t>1982,78</t>
  </si>
  <si>
    <t>"nové příčky"</t>
  </si>
  <si>
    <t>1191,63</t>
  </si>
  <si>
    <t>"dozdění obovodové stěny v místnosti S41</t>
  </si>
  <si>
    <t>"štuková omítka v místnostech S40 a S39</t>
  </si>
  <si>
    <t>177,188</t>
  </si>
  <si>
    <t>612142001</t>
  </si>
  <si>
    <t>Potažení vnitřních stěn sklovláknitým pletivem vtlačeným do tenkovrstvé hmoty</t>
  </si>
  <si>
    <t>-1112186778</t>
  </si>
  <si>
    <t>Potažení vnitřních ploch pletivem v ploše nebo pruzích, na plném podkladu sklovláknitým vtlačením do tmelu stěn</t>
  </si>
  <si>
    <t>https://podminky.urs.cz/item/CS_URS_2023_02/612142001</t>
  </si>
  <si>
    <t>612311131</t>
  </si>
  <si>
    <t>Potažení vnitřních stěn vápenným štukem tloušťky do 3 mm</t>
  </si>
  <si>
    <t>-1108205506</t>
  </si>
  <si>
    <t>Potažení vnitřních ploch vápenným štukem tloušťky do 3 mm svislých konstrukcí stěn</t>
  </si>
  <si>
    <t>https://podminky.urs.cz/item/CS_URS_2023_02/612311131</t>
  </si>
  <si>
    <t>612341321.R</t>
  </si>
  <si>
    <t>Sádrová nebo vápenosádrová omítka hladká jednovrstvá vnitřních stěn nanášená strojně s vtlačením sklovláknitého pletiva</t>
  </si>
  <si>
    <t>1957350743</t>
  </si>
  <si>
    <t>Omítka sádrová nebo vápenosádrová vnitřních ploch nanášená strojně jednovrstvá, tloušťky do 10 mm hladká svislých konstrukcí stěn</t>
  </si>
  <si>
    <t>612341391</t>
  </si>
  <si>
    <t>Příplatek k sádrové omítce vnitřních stěn za každých dalších 5 mm tloušťky strojně</t>
  </si>
  <si>
    <t>1645826200</t>
  </si>
  <si>
    <t>Omítka sádrová nebo vápenosádrová vnitřních ploch nanášená strojně Příplatek k cenám za každých dalších i započatých 5 mm tloušťky omítky přes 10 mm stěn</t>
  </si>
  <si>
    <t>https://podminky.urs.cz/item/CS_URS_2023_02/612341391</t>
  </si>
  <si>
    <t>622142001</t>
  </si>
  <si>
    <t>Potažení vnějších stěn sklovláknitým pletivem vtlačeným do tenkovrstvé hmoty</t>
  </si>
  <si>
    <t>704250987</t>
  </si>
  <si>
    <t>Potažení vnějších ploch pletivem v ploše nebo pruzích, na plném podkladu sklovláknitým vtlačením do tmelu stěn</t>
  </si>
  <si>
    <t>https://podminky.urs.cz/item/CS_URS_2023_02/622142001</t>
  </si>
  <si>
    <t>622151031</t>
  </si>
  <si>
    <t>Penetrační silikonový nátěr vnějších pastovitých tenkovrstvých omítek stěn</t>
  </si>
  <si>
    <t>1073385540</t>
  </si>
  <si>
    <t>Penetrační nátěr vnějších pastovitých tenkovrstvých omítek silikonový stěn</t>
  </si>
  <si>
    <t>https://podminky.urs.cz/item/CS_URS_2023_02/622151031</t>
  </si>
  <si>
    <t>622531012</t>
  </si>
  <si>
    <t>Tenkovrstvá silikonová zrnitá omítka zrnitost 1,5 mm vnějších stěn</t>
  </si>
  <si>
    <t>1973301474</t>
  </si>
  <si>
    <t>Omítka tenkovrstvá silikonová vnějších ploch probarvená bez penetrace zatíraná (škrábaná), zrnitost 1,5 mm stěn</t>
  </si>
  <si>
    <t>https://podminky.urs.cz/item/CS_URS_2023_02/622531012</t>
  </si>
  <si>
    <t>642942111</t>
  </si>
  <si>
    <t>Osazování zárubní nebo rámů dveřních kovových do 2,5 m2 na MC</t>
  </si>
  <si>
    <t>869302548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</si>
  <si>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</si>
  <si>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</si>
  <si>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55331487</t>
  </si>
  <si>
    <t>zárubeň jednokřídlá ocelová pro zdění tl stěny 110-150mm rozměru 800/1970, 2100mm</t>
  </si>
  <si>
    <t>-1621509745</t>
  </si>
  <si>
    <t>55331486</t>
  </si>
  <si>
    <t>zárubeň jednokřídlá ocelová pro zdění tl stěny 110-150mm rozměru 700/1970, 2100mm</t>
  </si>
  <si>
    <t>-1357051553</t>
  </si>
  <si>
    <t>55331482</t>
  </si>
  <si>
    <t>zárubeň jednokřídlá ocelová pro zdění tl stěny 75-100mm rozměru 800/1970, 2100mm</t>
  </si>
  <si>
    <t>1477862908</t>
  </si>
  <si>
    <t>55331481</t>
  </si>
  <si>
    <t>zárubeň jednokřídlá ocelová pro zdění tl stěny 75-100mm rozměru 700/1970, 2100mm</t>
  </si>
  <si>
    <t>-204258806</t>
  </si>
  <si>
    <t>55331483</t>
  </si>
  <si>
    <t>zárubeň jednokřídlá ocelová pro zdění tl stěny 75-100mm rozměru 900/1970, 2100mm</t>
  </si>
  <si>
    <t>177833588</t>
  </si>
  <si>
    <t>55331488</t>
  </si>
  <si>
    <t>zárubeň jednokřídlá ocelová pro zdění tl stěny 110-150mm rozměru 900/1970, 2100mm</t>
  </si>
  <si>
    <t>-548424937</t>
  </si>
  <si>
    <t>55331489</t>
  </si>
  <si>
    <t>zárubeň jednokřídlá ocelová pro zdění tl stěny 110-150mm rozměru 1100/1970, 2100mm</t>
  </si>
  <si>
    <t>-1899550783</t>
  </si>
  <si>
    <t>642946211</t>
  </si>
  <si>
    <t>Osazování pouzdra posuvných dveří se dvěma kapsami pro dvě křídla š přes 1200 do 1650 mm do zděné příčky</t>
  </si>
  <si>
    <t>-764750765</t>
  </si>
  <si>
    <t>Osazení stavebního pouzdra dle specifikace zámečnických výrobků Z11</t>
  </si>
  <si>
    <t>https://podminky.urs.cz/item/CS_URS_2023_02/642946211</t>
  </si>
  <si>
    <t>55331646.R</t>
  </si>
  <si>
    <t>pouzdro stavební posuvných dveří dvoupouzdrové 2630mm x 2060mm atypický rozměr</t>
  </si>
  <si>
    <t>1309270593</t>
  </si>
  <si>
    <t>Z11</t>
  </si>
  <si>
    <t>-2033510094</t>
  </si>
  <si>
    <t>952901111</t>
  </si>
  <si>
    <t>Vyčištění budov nebo objektů před předáním do užívání budov bytové nebo občanské výstavby, světlé výšky podlaží do 4 m</t>
  </si>
  <si>
    <t>355525395</t>
  </si>
  <si>
    <t>998</t>
  </si>
  <si>
    <t>Přesun hmot</t>
  </si>
  <si>
    <t>998011001</t>
  </si>
  <si>
    <t>Přesun hmot pro budovy zděné v do 6 m</t>
  </si>
  <si>
    <t>-2081854399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</si>
  <si>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</si>
  <si>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</si>
  <si>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711</t>
  </si>
  <si>
    <t>Izolace proti vodě, vlhkosti a plynům</t>
  </si>
  <si>
    <t>711111001</t>
  </si>
  <si>
    <t>Provedení izolace proti zemní vlhkosti vodorovné za studena nátěrem penetračním</t>
  </si>
  <si>
    <t>-1281694900</t>
  </si>
  <si>
    <t>"nová žb deska"</t>
  </si>
  <si>
    <t>"pod příčky"</t>
  </si>
  <si>
    <t>167,82*0,5</t>
  </si>
  <si>
    <t>11163150</t>
  </si>
  <si>
    <t>lak penetrační asfaltový</t>
  </si>
  <si>
    <t>-1130736319</t>
  </si>
  <si>
    <t>91,75*0,00033 'Přepočtené koeficientem množství</t>
  </si>
  <si>
    <t>42</t>
  </si>
  <si>
    <t>711141559</t>
  </si>
  <si>
    <t>Provedení izolace proti zemní vlhkosti pásy přitavením vodorovné NAIP</t>
  </si>
  <si>
    <t>926686550</t>
  </si>
  <si>
    <t>43</t>
  </si>
  <si>
    <t>62855001</t>
  </si>
  <si>
    <t>pás asfaltový natavitelný modifikovaný SBS tl 4,0mm s vložkou z polyesterové rohože a spalitelnou PE fólií nebo jemnozrnným minerálním posypem na horním povrchu</t>
  </si>
  <si>
    <t>1899056275</t>
  </si>
  <si>
    <t>91,75*1,15 'Přepočtené koeficientem množství</t>
  </si>
  <si>
    <t>44</t>
  </si>
  <si>
    <t>998711101</t>
  </si>
  <si>
    <t>Přesun hmot tonážní pro izolace proti vodě, vlhkosti a plynům v objektech v do 6 m</t>
  </si>
  <si>
    <t>1060166536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</si>
  <si>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</si>
  <si>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</si>
  <si>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65</t>
  </si>
  <si>
    <t>763131411</t>
  </si>
  <si>
    <t>SDK podhled desky 1xA 12,5 bez izolace dvouvrstvá spodní kce profil CD+UD</t>
  </si>
  <si>
    <t>1890619152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</si>
  <si>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</si>
  <si>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</si>
  <si>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"podhled 03"33,49+17,75+18,19</t>
  </si>
  <si>
    <t>66</t>
  </si>
  <si>
    <t>763131451</t>
  </si>
  <si>
    <t>SDK podhled deska 1xH2 12,5 bez izolace dvouvrstvá spodní kce profil CD+UD</t>
  </si>
  <si>
    <t>-1116353811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</si>
  <si>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</si>
  <si>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</si>
  <si>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"Podhled 04"38,33+67,50</t>
  </si>
  <si>
    <t>67</t>
  </si>
  <si>
    <t>763135102</t>
  </si>
  <si>
    <t>Montáž SDK kazetového podhledu z kazet 600x600 mm na zavěšenou polozapuštěnou nosnou konstrukci</t>
  </si>
  <si>
    <t>-971820139</t>
  </si>
  <si>
    <t>Montáž sádrokartonového podhledu kazetového demontovatelného, velikosti kazet 600x600 mm včetně zavěšené nosné konstrukce polozapuštěné</t>
  </si>
  <si>
    <t>https://podminky.urs.cz/item/CS_URS_2023_02/763135102</t>
  </si>
  <si>
    <t>"podhled 01"48,25+12,40+195,80+217,05+20,91+72,82</t>
  </si>
  <si>
    <t>"podhled 02"70+45,83+88,30</t>
  </si>
  <si>
    <t>68</t>
  </si>
  <si>
    <t>59030575.R</t>
  </si>
  <si>
    <t>kazeta minerální akustická s perforací tl 13mm 600x600mm</t>
  </si>
  <si>
    <t>-737201329</t>
  </si>
  <si>
    <t>podhled kazetový děrovaný kruh 6,5mm, polozapuštěný rastr tl 10mm 600x600mm</t>
  </si>
  <si>
    <t>567,23*1,03 'Přepočtené koeficientem množství</t>
  </si>
  <si>
    <t>69</t>
  </si>
  <si>
    <t>59030575.R1</t>
  </si>
  <si>
    <t>kazeta minerální voděodolná s perforací tl 15mm 600x600mm</t>
  </si>
  <si>
    <t>395675531</t>
  </si>
  <si>
    <t>204,13*1,03 'Přepočtené koeficientem množství</t>
  </si>
  <si>
    <t>70</t>
  </si>
  <si>
    <t>998763301</t>
  </si>
  <si>
    <t>Přesun hmot tonážní pro sádrokartonové konstrukce v objektech v do 6 m</t>
  </si>
  <si>
    <t>-1016539994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</si>
  <si>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</si>
  <si>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</si>
  <si>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71</t>
  </si>
  <si>
    <t>766694116</t>
  </si>
  <si>
    <t>Montáž parapetních desek dřevěných nebo plastových š do 30 cm</t>
  </si>
  <si>
    <t>-1742972188</t>
  </si>
  <si>
    <t>15*1,5</t>
  </si>
  <si>
    <t>72</t>
  </si>
  <si>
    <t>60794102</t>
  </si>
  <si>
    <t>parapet dřevotřískový vnitřní povrch laminátový š 260mm</t>
  </si>
  <si>
    <t>-2007983470</t>
  </si>
  <si>
    <t>73</t>
  </si>
  <si>
    <t>766811111.R</t>
  </si>
  <si>
    <t>D+M kuchyňské linky v místnosti S08a</t>
  </si>
  <si>
    <t>kpl</t>
  </si>
  <si>
    <t>1582938526</t>
  </si>
  <si>
    <t>D+M kuchyňské linky v místnosti S08a dle specifikace v popisu souborového řešení interiéru</t>
  </si>
  <si>
    <t>74</t>
  </si>
  <si>
    <t>766811111.R1</t>
  </si>
  <si>
    <t>D+M kuchyňské linky v místnosti S41</t>
  </si>
  <si>
    <t>669657946</t>
  </si>
  <si>
    <t>D+M kuchyňské linky v místnosti S08b dle specifikace v popisu souborového řešení interiéru</t>
  </si>
  <si>
    <t>75</t>
  </si>
  <si>
    <t>766811111.R2</t>
  </si>
  <si>
    <t>D+M kuchyňské linky v místnosti S33</t>
  </si>
  <si>
    <t>979001779</t>
  </si>
  <si>
    <t>76</t>
  </si>
  <si>
    <t>T1</t>
  </si>
  <si>
    <t xml:space="preserve">D+M  dveří D1 dle výkazu výplní otvorů, vč. dveřního vybavení dle specifikace vybavení dveří</t>
  </si>
  <si>
    <t>440268735</t>
  </si>
  <si>
    <t>Dodávka a montáž dveří D1 dle výkazu výplní otvorů, vč. dveřního vybavení dle specifikace vybavení dveří</t>
  </si>
  <si>
    <t>77</t>
  </si>
  <si>
    <t>T10</t>
  </si>
  <si>
    <t xml:space="preserve">D+M  dveří D10 dle výkazu výplní otvorů, vč. dveřního vybavení dle specifikace vybavení dveří</t>
  </si>
  <si>
    <t>-483708816</t>
  </si>
  <si>
    <t>Dodávka a montáž dveří D10 dle výkazu výplní otvorů, vč. dveřního vybavení dle specifikace vybavení dveří</t>
  </si>
  <si>
    <t>78</t>
  </si>
  <si>
    <t>T11</t>
  </si>
  <si>
    <t xml:space="preserve">D+M  dveří D11 dle výkazu výplní otvorů, vč. dveřního vybavení dle specifikace vybavení dveří</t>
  </si>
  <si>
    <t>-926617376</t>
  </si>
  <si>
    <t>Dodávka a montáž dveří D11 dle výkazu výplní otvorů, vč. dveřního vybavení dle specifikace vybavení dveří</t>
  </si>
  <si>
    <t>79</t>
  </si>
  <si>
    <t>T12</t>
  </si>
  <si>
    <t xml:space="preserve">D+M  dveří D12 dle výkazu výplní otvorů, vč. dveřního vybavení dle specifikace vybavení dveří</t>
  </si>
  <si>
    <t>1768733624</t>
  </si>
  <si>
    <t>Dodávka a montáž dveří D12 dle výkazu výplní otvorů, vč. dveřního vybavení dle specifikace vybavení dveří</t>
  </si>
  <si>
    <t>80</t>
  </si>
  <si>
    <t>T13</t>
  </si>
  <si>
    <t xml:space="preserve">D+M  dveří D13 dle výkazu výplní otvorů, vč. dveřního vybavení dle specifikace vybavení dveří</t>
  </si>
  <si>
    <t>1198346682</t>
  </si>
  <si>
    <t>Dodávka a montáž dveří D13 dle výkazu výplní otvorů, vč. dveřního vybavení dle specifikace vybavení dveří</t>
  </si>
  <si>
    <t>81</t>
  </si>
  <si>
    <t>T14</t>
  </si>
  <si>
    <t xml:space="preserve">D+M  dveří D14 dle výkazu výplní otvorů, vč. dveřního vybavení dle specifikace vybavení dveří</t>
  </si>
  <si>
    <t>-1722839223</t>
  </si>
  <si>
    <t>Dodávka a montáž dveří D14 dle výkazu výplní otvorů, vč. dveřního vybavení dle specifikace vybavení dveří</t>
  </si>
  <si>
    <t>82</t>
  </si>
  <si>
    <t>T15</t>
  </si>
  <si>
    <t xml:space="preserve">D+M  dveří D15 dle výkazu výplní otvorů, vč. dveřního vybavení dle specifikace vybavení dveří</t>
  </si>
  <si>
    <t>1024513674</t>
  </si>
  <si>
    <t>Dodávka a montáž dveří D15 dle výkazu výplní otvorů, vč. dveřního vybavení dle specifikace vybavení dveří</t>
  </si>
  <si>
    <t>83</t>
  </si>
  <si>
    <t>T16</t>
  </si>
  <si>
    <t xml:space="preserve">D+M  dveří D16 dle výkazu výplní otvorů, vč. dveřního vybavení dle specifikace vybavení dveří</t>
  </si>
  <si>
    <t>946540292</t>
  </si>
  <si>
    <t>Dodávka a montáž dveří D16 dle výkazu výplní otvorů, vč. dveřního vybavení dle specifikace vybavení dveří</t>
  </si>
  <si>
    <t>84</t>
  </si>
  <si>
    <t>T17</t>
  </si>
  <si>
    <t xml:space="preserve">D+M  dveří D17 dle výkazu výplní otvorů, vč. dveřního vybavení dle specifikace vybavení dveří</t>
  </si>
  <si>
    <t>-1539067157</t>
  </si>
  <si>
    <t>Dodávka a montáž dveří D17 dle výkazu výplní otvorů, vč. dveřního vybavení dle specifikace vybavení dveří</t>
  </si>
  <si>
    <t>85</t>
  </si>
  <si>
    <t>T18</t>
  </si>
  <si>
    <t xml:space="preserve">D+M  dveří D18 dle výkazu výplní otvorů, vč. dveřního vybavení dle specifikace vybavení dveří</t>
  </si>
  <si>
    <t>-1938221796</t>
  </si>
  <si>
    <t>Dodávka a montáž dveří D18 dle výkazu výplní otvorů, vč. dveřního vybavení dle specifikace vybavení dveří</t>
  </si>
  <si>
    <t>86</t>
  </si>
  <si>
    <t>T19</t>
  </si>
  <si>
    <t xml:space="preserve">D+M  dveří D19 dle výkazu výplní otvorů, vč. dveřního vybavení dle specifikace vybavení dveří</t>
  </si>
  <si>
    <t>-400077470</t>
  </si>
  <si>
    <t>Dodávka a montáž dveří D19 dle výkazu výplní otvorů, vč. dveřního vybavení dle specifikace vybavení dveří</t>
  </si>
  <si>
    <t>87</t>
  </si>
  <si>
    <t>T2</t>
  </si>
  <si>
    <t xml:space="preserve">D+M  dveří D2 dle výkazu výplní otvorů, vč. dveřního vybavení dle specifikace vybavení dveří</t>
  </si>
  <si>
    <t>-185143301</t>
  </si>
  <si>
    <t>Dodávka a montáž dveří D2 dle výkazu výplní otvorů, vč. dveřního vybavení dle specifikace vybavení dveří</t>
  </si>
  <si>
    <t>88</t>
  </si>
  <si>
    <t>T20</t>
  </si>
  <si>
    <t xml:space="preserve">D+M  dveří D20 dle výkazu výplní otvorů, vč. dveřního vybavení dle specifikace vybavení dveří</t>
  </si>
  <si>
    <t>-1102068817</t>
  </si>
  <si>
    <t>Dodávka a montáž dveří D20 dle výkazu výplní otvorů, vč. dveřního vybavení dle specifikace vybavení dveří</t>
  </si>
  <si>
    <t>89</t>
  </si>
  <si>
    <t>T21</t>
  </si>
  <si>
    <t xml:space="preserve">D+M  dveří D21 dle výkazu výplní otvorů, vč. dveřního vybavení dle specifikace vybavení dveří</t>
  </si>
  <si>
    <t>-1249614724</t>
  </si>
  <si>
    <t>Dodávka a montáž dveří D21 dle výkazu výplní otvorů, vč. dveřního vybavení dle specifikace vybavení dveří</t>
  </si>
  <si>
    <t>90</t>
  </si>
  <si>
    <t>T22</t>
  </si>
  <si>
    <t xml:space="preserve">D+M  dveří D22 dle výkazu výplní otvorů, vč. dveřního vybavení dle specifikace vybavení dveří</t>
  </si>
  <si>
    <t>1510820860</t>
  </si>
  <si>
    <t>Dodávka a montáž dveří D22 dle výkazu výplní otvorů, vč. dveřního vybavení dle specifikace vybavení dveří</t>
  </si>
  <si>
    <t>91</t>
  </si>
  <si>
    <t>T23</t>
  </si>
  <si>
    <t xml:space="preserve">D+M  dveří D23 dle výkazu výplní otvorů, vč. dveřního vybavení dle specifikace vybavení dveří</t>
  </si>
  <si>
    <t>-1147142000</t>
  </si>
  <si>
    <t>Dodávka a montáž dveří D23 dle výkazu výplní otvorů, vč. dveřního vybavení dle specifikace vybavení dveří</t>
  </si>
  <si>
    <t>92</t>
  </si>
  <si>
    <t>T24</t>
  </si>
  <si>
    <t xml:space="preserve">D+M  dveří D24 dle výkazu výplní otvorů, vč. dveřního vybavení dle specifikace vybavení dveří</t>
  </si>
  <si>
    <t>800449618</t>
  </si>
  <si>
    <t>Dodávka a montáž dveří D24 dle výkazu výplní otvorů, vč. dveřního vybavení dle specifikace vybavení dveří</t>
  </si>
  <si>
    <t>93</t>
  </si>
  <si>
    <t>T3</t>
  </si>
  <si>
    <t xml:space="preserve">D+M  dveří D3 dle výkazu výplní otvorů, vč. dveřního vybavení dle specifikace vybavení dveří</t>
  </si>
  <si>
    <t>-442657138</t>
  </si>
  <si>
    <t>Dodávka a montáž dveří D3 dle výkazu výplní otvorů, vč. dveřního vybavení dle specifikace vybavení dveří</t>
  </si>
  <si>
    <t>94</t>
  </si>
  <si>
    <t>T4</t>
  </si>
  <si>
    <t xml:space="preserve">D+M  dveří D4 dle výkazu výplní otvorů, vč. dveřního vybavení dle specifikace vybavení dveří</t>
  </si>
  <si>
    <t>124698854</t>
  </si>
  <si>
    <t>Dodávka a montáž dveří D4 dle výkazu výplní otvorů, vč. dveřního vybavení dle specifikace vybavení dveří</t>
  </si>
  <si>
    <t>95</t>
  </si>
  <si>
    <t>T5</t>
  </si>
  <si>
    <t xml:space="preserve">D+M  dveří D5 dle výkazu výplní otvorů, vč. dveřního vybavení dle specifikace vybavení dveří</t>
  </si>
  <si>
    <t>1530084047</t>
  </si>
  <si>
    <t>Dodávka a montáž dveří D5 dle výkazu výplní otvorů, vč. dveřního vybavení dle specifikace vybavení dveří</t>
  </si>
  <si>
    <t>96</t>
  </si>
  <si>
    <t>T6</t>
  </si>
  <si>
    <t xml:space="preserve">D+M  dveří D6 dle výkazu výplní otvorů, vč. dveřního vybavení dle specifikace vybavení dveří</t>
  </si>
  <si>
    <t>18184780</t>
  </si>
  <si>
    <t>Dodávka a montáž dveří D6 dle výkazu výplní otvorů, vč. dveřního vybavení dle specifikace vybavení dveří</t>
  </si>
  <si>
    <t>97</t>
  </si>
  <si>
    <t>T7</t>
  </si>
  <si>
    <t xml:space="preserve">D+M  dveří D7 dle výkazu výplní otvorů, vč. dveřního vybavení dle specifikace vybavení dveří</t>
  </si>
  <si>
    <t>98348165</t>
  </si>
  <si>
    <t>Dodávka a montáž dveří D7 dle výkazu výplní otvorů, vč. dveřního vybavení dle specifikace vybavení dveří</t>
  </si>
  <si>
    <t>98</t>
  </si>
  <si>
    <t>T8</t>
  </si>
  <si>
    <t xml:space="preserve">D+M  dveří D8 dle výkazu výplní otvorů, vč. dveřního vybavení dle specifikace vybavení dveří</t>
  </si>
  <si>
    <t>916627652</t>
  </si>
  <si>
    <t>Dodávka a montáž dveří D8 dle výkazu výplní otvorů, vč. dveřního vybavení dle specifikace vybavení dveří</t>
  </si>
  <si>
    <t>99</t>
  </si>
  <si>
    <t>T9</t>
  </si>
  <si>
    <t xml:space="preserve">D+M  dveří D9 dle výkazu výplní otvorů, vč. dveřního vybavení dle specifikace vybavení dveří</t>
  </si>
  <si>
    <t>-129042190</t>
  </si>
  <si>
    <t>Dodávka a montáž dveří D9 dle výkazu výplní otvorů, vč. dveřního vybavení dle specifikace vybavení dveří</t>
  </si>
  <si>
    <t>100</t>
  </si>
  <si>
    <t>998766101</t>
  </si>
  <si>
    <t>Přesun hmot tonážní pro kce truhlářské v objektech v do 6 m</t>
  </si>
  <si>
    <t>-1293426005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</si>
  <si>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</si>
  <si>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</si>
  <si>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</si>
  <si>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</si>
  <si>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101</t>
  </si>
  <si>
    <t>Z1</t>
  </si>
  <si>
    <t>D+M zámečknického výrobku Z1 dle specifikace zámečnických konstrukcí</t>
  </si>
  <si>
    <t>-127794019</t>
  </si>
  <si>
    <t>102</t>
  </si>
  <si>
    <t>Z10</t>
  </si>
  <si>
    <t>D+M zámečknického výrobku Z10 dle specifikace zámečnických konstrukcí</t>
  </si>
  <si>
    <t>-462327468</t>
  </si>
  <si>
    <t>103</t>
  </si>
  <si>
    <t>Z12</t>
  </si>
  <si>
    <t>D+M zámečknického výrobku Z12 dle specifikace zámečnických konstrukcí</t>
  </si>
  <si>
    <t>72045679</t>
  </si>
  <si>
    <t>104</t>
  </si>
  <si>
    <t>Z2</t>
  </si>
  <si>
    <t>D+M zámečknického výrobku Z2 dle specifikace zámečnických konstrukcí</t>
  </si>
  <si>
    <t>-1708919973</t>
  </si>
  <si>
    <t>105</t>
  </si>
  <si>
    <t>Z3</t>
  </si>
  <si>
    <t>D+M zámečknického výrobku Z3 dle specifikace zámečnických konstrukcí</t>
  </si>
  <si>
    <t>-1115277414</t>
  </si>
  <si>
    <t>106</t>
  </si>
  <si>
    <t>Z4</t>
  </si>
  <si>
    <t>D+M zámečknického výrobku Z4 dle specifikace zámečnických konstrukcí</t>
  </si>
  <si>
    <t>2010947431</t>
  </si>
  <si>
    <t>107</t>
  </si>
  <si>
    <t>Z5</t>
  </si>
  <si>
    <t>D+M zámečknického výrobku Z5 dle specifikace zámečnických konstrukcí</t>
  </si>
  <si>
    <t>-1952015826</t>
  </si>
  <si>
    <t>108</t>
  </si>
  <si>
    <t>Z6</t>
  </si>
  <si>
    <t>D+M zámečknického výrobku Z6 dle specifikace zámečnických konstrukcí</t>
  </si>
  <si>
    <t>-1727532752</t>
  </si>
  <si>
    <t>109</t>
  </si>
  <si>
    <t>Z7</t>
  </si>
  <si>
    <t>D+M zámečknického výrobku Z7 dle specifikace zámečnických konstrukcí</t>
  </si>
  <si>
    <t>-942901897</t>
  </si>
  <si>
    <t>110</t>
  </si>
  <si>
    <t>Z8</t>
  </si>
  <si>
    <t>D+M zámečknického výrobku Z8 dle specifikace zámečnických konstrukcí</t>
  </si>
  <si>
    <t>1993037818</t>
  </si>
  <si>
    <t>111</t>
  </si>
  <si>
    <t>Z9</t>
  </si>
  <si>
    <t>D+M zámečknického výrobku Z9 dle specifikace zámečnických konstrukcí</t>
  </si>
  <si>
    <t>-2002644658</t>
  </si>
  <si>
    <t>112</t>
  </si>
  <si>
    <t>771111011</t>
  </si>
  <si>
    <t>Vysátí podkladu před pokládkou dlažby</t>
  </si>
  <si>
    <t>567603168</t>
  </si>
  <si>
    <t>Příprava podkladu před provedením dlažby vysátí podlah</t>
  </si>
  <si>
    <t>https://podminky.urs.cz/item/CS_URS_2023_02/771111011</t>
  </si>
  <si>
    <t>"S04,05,09,10,11,12,14,15,16,17,19b,20,21,22,23,24,2526,27,28,32,33,34,35,36,38b,42,45,46"</t>
  </si>
  <si>
    <t>1,44+3,28+1,74+2,26+1,74+2,26+1,74+2,26+62,68+1,85+3,87+4,1+70+4,45+17,75+1,71+4,09+3,55+18,19+3,61+1,85+4,19+5,99+5,78+1,51+3,69+4,07+4,79+88,3+67,44</t>
  </si>
  <si>
    <t>4,37</t>
  </si>
  <si>
    <t>113</t>
  </si>
  <si>
    <t>771121011</t>
  </si>
  <si>
    <t>Nátěr penetrační na podlahu</t>
  </si>
  <si>
    <t>1068177793</t>
  </si>
  <si>
    <t>Příprava podkladu před provedením dlažby nátěr penetrační na podlahu</t>
  </si>
  <si>
    <t>https://podminky.urs.cz/item/CS_URS_2023_02/771121011</t>
  </si>
  <si>
    <t>114</t>
  </si>
  <si>
    <t>771151012</t>
  </si>
  <si>
    <t>Samonivelační stěrka podlah pevnosti 20 MPa tl přes 3 do 5 mm</t>
  </si>
  <si>
    <t>-131303378</t>
  </si>
  <si>
    <t>Příprava podkladu před provedením dlažby samonivelační stěrka min.pevnosti 20 MPa, tloušťky přes 3 do 5 mm</t>
  </si>
  <si>
    <t>https://podminky.urs.cz/item/CS_URS_2023_02/771151012</t>
  </si>
  <si>
    <t>"vyspravení betonového podkladu, předpoklad 50% plochy"</t>
  </si>
  <si>
    <t>404,55*0,5 'Přepočtené koeficientem množství</t>
  </si>
  <si>
    <t>115</t>
  </si>
  <si>
    <t>771474113</t>
  </si>
  <si>
    <t xml:space="preserve">Montáž soklů z dlaždic keramických lepených flexibilním lepidlem rovných, výšky přes 90 do 120 mm </t>
  </si>
  <si>
    <t>-277420092</t>
  </si>
  <si>
    <t>116</t>
  </si>
  <si>
    <t>771574414</t>
  </si>
  <si>
    <t>Montáž podlah keramických hladkých lepených cementovým flexibilním lepidlem přes 4 do 6 ks/m2</t>
  </si>
  <si>
    <t>1815637941</t>
  </si>
  <si>
    <t>Montáž podlah z dlaždic keramických lepených cementovým flexibilním lepidlem hladkých, tloušťky do 10 mm přes 4 do 6 ks/m2</t>
  </si>
  <si>
    <t>https://podminky.urs.cz/item/CS_URS_2023_02/771574414</t>
  </si>
  <si>
    <t>117</t>
  </si>
  <si>
    <t>59761131.R</t>
  </si>
  <si>
    <t>Dlaždice slinutá, glazovaná světle béžová 30 x 60 cm, protiskluzná</t>
  </si>
  <si>
    <t>822718307</t>
  </si>
  <si>
    <t>Keramické slinuté glazované mrazuvzdorné obklady s velmi nízkou nasákavostí pod 0,5 %, vyráběné podle EN 14411:annex G, BIa. Odolnost proti tvorbě skvrn podle ČSN EN ISO 10545-14 min. tř. 3. Odolnost proti kyselinám a zásadám podle ČSN EN ISO 10545-13 – GLA, GHB. Formát 598 x 298 x 10 mm rektifikovaná. Protiskluznost - koeficient smykového tření za sucha ≥ 0,6 / za mokra ≥ 0,5, R11/B. Barva a textura – betonový design v barvě světle béžová</t>
  </si>
  <si>
    <t>"sokl"</t>
  </si>
  <si>
    <t>88,76*0,12</t>
  </si>
  <si>
    <t>415,201*1,15 'Přepočtené koeficientem množství</t>
  </si>
  <si>
    <t>118</t>
  </si>
  <si>
    <t>771591112</t>
  </si>
  <si>
    <t>Izolace pod dlažbu nátěrem nebo stěrkou ve dvou vrstvách</t>
  </si>
  <si>
    <t>-703379089</t>
  </si>
  <si>
    <t>Izolace podlahy pod dlažbu nátěrem nebo stěrkou ve dvou vrstvách</t>
  </si>
  <si>
    <t>https://podminky.urs.cz/item/CS_URS_2023_02/771591112</t>
  </si>
  <si>
    <t>"S05,09,11,16,17,23,24,26,28,35,38b,42,45"</t>
  </si>
  <si>
    <t>3,28+1,74+1,74+1,74+3,87+4,1+4,09+3,55+3,61+4,19+3,69+4,79+88,3+67,44</t>
  </si>
  <si>
    <t>119</t>
  </si>
  <si>
    <t>771591241</t>
  </si>
  <si>
    <t>Izolace těsnícími pásy vnitřní kout</t>
  </si>
  <si>
    <t>470508759</t>
  </si>
  <si>
    <t>Izolace podlahy pod dlažbu těsnícími izolačními pásy vnitřní kout</t>
  </si>
  <si>
    <t>https://podminky.urs.cz/item/CS_URS_2023_02/771591241</t>
  </si>
  <si>
    <t>120</t>
  </si>
  <si>
    <t>771591242</t>
  </si>
  <si>
    <t>Izolace těsnícími pásy vnější roh</t>
  </si>
  <si>
    <t>-913401094</t>
  </si>
  <si>
    <t>Izolace podlahy pod dlažbu těsnícími izolačními pásy vnější roh</t>
  </si>
  <si>
    <t>https://podminky.urs.cz/item/CS_URS_2023_02/771591242</t>
  </si>
  <si>
    <t>121</t>
  </si>
  <si>
    <t>771591264</t>
  </si>
  <si>
    <t>Izolace těsnícími pásy mezi podlahou a stěnou</t>
  </si>
  <si>
    <t>-1941575482</t>
  </si>
  <si>
    <t>Izolace podlahy pod dlažbu těsnícími izolačními pásy mezi podlahou a stěnu</t>
  </si>
  <si>
    <t>https://podminky.urs.cz/item/CS_URS_2023_02/771591264</t>
  </si>
  <si>
    <t>122</t>
  </si>
  <si>
    <t>771592011</t>
  </si>
  <si>
    <t>Čištění vnitřních ploch podlah nebo schodišť po položení dlažby chemickými prostředky</t>
  </si>
  <si>
    <t>-1255488874</t>
  </si>
  <si>
    <t>123</t>
  </si>
  <si>
    <t>998771101</t>
  </si>
  <si>
    <t>Přesun hmot tonážní pro podlahy z dlaždic v objektech v do 6 m</t>
  </si>
  <si>
    <t>2125150526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</si>
  <si>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</si>
  <si>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</si>
  <si>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124</t>
  </si>
  <si>
    <t>776111117</t>
  </si>
  <si>
    <t>Broušení stávajícího podkladu povlakových podlah diamantovým kotoučem</t>
  </si>
  <si>
    <t>1622723288</t>
  </si>
  <si>
    <t>Příprava podkladu broušení podlah stávajícího podkladu pro odstranění nerovností (diamantovým kotoučem)</t>
  </si>
  <si>
    <t>https://podminky.urs.cz/item/CS_URS_2023_02/776111117</t>
  </si>
  <si>
    <t>"S01,02,03,06,07,08a,08b,13,18,19a,29,30,31,37,38a,39,40,41,43,44,47"</t>
  </si>
  <si>
    <t>20,26+5,17+20,56+19,17+20,01+12,40+42,74+22,09+15,77+98,85+45,89+4,67+7,51+12,11+21,23+72,82+21,91+26,34+20,91+35,66</t>
  </si>
  <si>
    <t>125</t>
  </si>
  <si>
    <t>776111311</t>
  </si>
  <si>
    <t>Vysátí podkladu povlakových podlah</t>
  </si>
  <si>
    <t>-575337880</t>
  </si>
  <si>
    <t>Příprava podkladu vysátí podlah</t>
  </si>
  <si>
    <t>https://podminky.urs.cz/item/CS_URS_2023_02/776111311</t>
  </si>
  <si>
    <t>126</t>
  </si>
  <si>
    <t>776121321.R</t>
  </si>
  <si>
    <t xml:space="preserve">Vhodná penetrace savého podkladu schválená výrobcem finální podlahy </t>
  </si>
  <si>
    <t>2037406687</t>
  </si>
  <si>
    <t>127</t>
  </si>
  <si>
    <t>776141112</t>
  </si>
  <si>
    <t>Stěrka podlahová nivelační pro vyrovnání podkladu povlakových podlah pevnosti 20 MPa tl přes 3 do 5 mm</t>
  </si>
  <si>
    <t>-1625672350</t>
  </si>
  <si>
    <t>Příprava podkladu vyrovnání samonivelační stěrkou podlah min.pevnosti 20 MPa, tloušťky přes 3 do 5 mm</t>
  </si>
  <si>
    <t>https://podminky.urs.cz/item/CS_URS_2023_02/776141112</t>
  </si>
  <si>
    <t>546,07*0,5 'Přepočtené koeficientem množství</t>
  </si>
  <si>
    <t>128</t>
  </si>
  <si>
    <t>776251121</t>
  </si>
  <si>
    <t>Lepení elektrostaticky vodivých pásů z přírodního linolea (marmolea) standardním lepidlem</t>
  </si>
  <si>
    <t>1875303850</t>
  </si>
  <si>
    <t>Montáž podlahovin z přírodního linolea (marmolea) lepením standardním lepidlem z pásů elektrostaticky vodivých</t>
  </si>
  <si>
    <t>https://podminky.urs.cz/item/CS_URS_2023_02/776251121</t>
  </si>
  <si>
    <t>129</t>
  </si>
  <si>
    <t>60756142.R</t>
  </si>
  <si>
    <t>homogení PVC vhodné do zdravotnických prostor</t>
  </si>
  <si>
    <t>-2003501028</t>
  </si>
  <si>
    <t>Homogenní PVC podlahové krytiny. Obsah pojiva TYPE1. Klasifikace použití: komerční zátěž 34 (velmi vysoká zátěž), průmyslové použití: 43 (vysoká zátěž). Barva šedá.</t>
  </si>
  <si>
    <t>586,57*1,1 'Přepočtené koeficientem množství</t>
  </si>
  <si>
    <t>130</t>
  </si>
  <si>
    <t>776411222.R</t>
  </si>
  <si>
    <t>Montáž tahaných obvodových soklíků z homogení PVC vhodného do zdravotnických prostor výšky min 100 mm</t>
  </si>
  <si>
    <t>-1362290147</t>
  </si>
  <si>
    <t>Montáž soklíků tahaných (fabiony) z linolea (marmolea) obvodových, výšky přes 80 do 100 mm</t>
  </si>
  <si>
    <t>131</t>
  </si>
  <si>
    <t>776411223R</t>
  </si>
  <si>
    <t>Montáž tahaných soklíků z linolea (marmolea) vnitřních rohů</t>
  </si>
  <si>
    <t>1115762695</t>
  </si>
  <si>
    <t>Montáž soklíků tahaných (fabiony) z linolea (marmolea) vnitřních rohů</t>
  </si>
  <si>
    <t>132</t>
  </si>
  <si>
    <t>998776101</t>
  </si>
  <si>
    <t>Přesun hmot tonážní pro podlahy povlakové v objektech v do 6 m</t>
  </si>
  <si>
    <t>-1931584756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</si>
  <si>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</si>
  <si>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</si>
  <si>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133</t>
  </si>
  <si>
    <t>781111011</t>
  </si>
  <si>
    <t>Ometení (oprášení) stěny při přípravě podkladu</t>
  </si>
  <si>
    <t>-191978198</t>
  </si>
  <si>
    <t>Příprava podkladu před provedením obkladu oprášení (ometení) stěny</t>
  </si>
  <si>
    <t>https://podminky.urs.cz/item/CS_URS_2023_02/781111011</t>
  </si>
  <si>
    <t>"S04,05,09,10,11,12,15,16,17,19b,20,22,23,24,26,27,28,32,34,35,36,38b,42,45,46"</t>
  </si>
  <si>
    <t>(1,6+1+0,9*2+2,05*2+1+0,9+1+1+1*2+1,3*2+1,74+1+1*4+1,3*2+1,73+1+1,5*2+1,23+0,53+2,2+1,4+1+1+2,19+0,9+0,9+0,9+0,9+1,5+1,9)*2</t>
  </si>
  <si>
    <t>((42*2+2,15*2-2,95)*2,9)-(1,45*2+0,9*2*9+1,6*2+1,1*2*2)</t>
  </si>
  <si>
    <t>(2,22+1,32+2*2+1,9+1,2+0,9*2+1,2+2,1+1,3+1,2+1,9+1,2+1,8+1,8+1,8+1,2+2,05+1,72+0,9+1,2+1,2+1,92+1,92+1,72+0,9+1,82+1,8+1,82)*2</t>
  </si>
  <si>
    <t>(3,07*2+1,8+0,9+0,99*2+1,52+0,82+3,21*2+0,31+0,41+1,8+0,8+2,26*2+1,62*2+2,95+2,15)*2</t>
  </si>
  <si>
    <t>((13,75*2+6,84*2+0,8*10-1,57-2,95)*2,9)-(1,5*1,9*4+1,1*2)</t>
  </si>
  <si>
    <t>((10,27*2+6,81*2+0,8*8)*2,9)-(1,1*2+1,5*1,9)</t>
  </si>
  <si>
    <t>(2,56+1,66+2,04*2)*2</t>
  </si>
  <si>
    <t>134</t>
  </si>
  <si>
    <t>781121011</t>
  </si>
  <si>
    <t>Nátěr penetrační na stěnu</t>
  </si>
  <si>
    <t>-292710349</t>
  </si>
  <si>
    <t>135</t>
  </si>
  <si>
    <t>781131112</t>
  </si>
  <si>
    <t>Izolace pod obklad nátěrem nebo stěrkou ve dvou vrstvách</t>
  </si>
  <si>
    <t>-625591115</t>
  </si>
  <si>
    <t>"S05,17,24,28,38b"</t>
  </si>
  <si>
    <t>(2,05*2+1+0,9+(2,19+1,9+1,9+1,49+0,9*2)*2+2,84+2,14+1,82*2+1,8+2,95+2,15+1,62*2)*2</t>
  </si>
  <si>
    <t>136</t>
  </si>
  <si>
    <t>781131251</t>
  </si>
  <si>
    <t>Izolace pod obklad těsnící manžetou pro prostupy potrubí</t>
  </si>
  <si>
    <t>895306469</t>
  </si>
  <si>
    <t>Izolace stěny pod obklad izolace těsnícími izolačními pásy z manžety pro prostupy potrubí</t>
  </si>
  <si>
    <t>https://podminky.urs.cz/item/CS_URS_2023_02/781131251</t>
  </si>
  <si>
    <t>137</t>
  </si>
  <si>
    <t>781151031</t>
  </si>
  <si>
    <t>Celoplošné vyrovnání podkladu stěrkou tl 3 mm</t>
  </si>
  <si>
    <t>-179995105</t>
  </si>
  <si>
    <t>Příprava podkladu před provedením obkladu celoplošné vyrovnání podkladu stěrkou, tloušťky 3 mm</t>
  </si>
  <si>
    <t>https://podminky.urs.cz/item/CS_URS_2023_02/781151031</t>
  </si>
  <si>
    <t>138</t>
  </si>
  <si>
    <t>781474154</t>
  </si>
  <si>
    <t>Montáž obkladů vnitřních keramických velkoformátových hladkých lepených flexibilním lepidlem</t>
  </si>
  <si>
    <t>-1241749228</t>
  </si>
  <si>
    <t>Montáž obkladů vnitřních stěn z dlaždic keramických lepených flexibilním lepidlem velkoformátových hladkých přes 4 do 6 ks/m2</t>
  </si>
  <si>
    <t>https://podminky.urs.cz/item/CS_URS_2022_02/781474154</t>
  </si>
  <si>
    <t>139</t>
  </si>
  <si>
    <t>59761001</t>
  </si>
  <si>
    <t>obklad formát 598x298x8 mm, béžová, bílošedá a s dětskými motivy</t>
  </si>
  <si>
    <t>1957651280</t>
  </si>
  <si>
    <t>Keramické obkladačky s nasákavostí nad 10 %, vyráběné podle EN 14411:annex L, BIII. Odolnost proti tvorbě skvrn podle ČSN EN ISO 10545-14 min. tř. 3. Odolnost proti kyselinám a zásadám podle ČSN EN ISO 10545-13 – GLB, GHB. Formát 598 x 298 x 8 mm rektifikovaná.
VÍCE V PD POPIS SOUBOROVÉHO ŘEŠENÍ INTERIÉRU</t>
  </si>
  <si>
    <t>728,483*1,15 'Přepočtené koeficientem množství</t>
  </si>
  <si>
    <t>140</t>
  </si>
  <si>
    <t>781495211</t>
  </si>
  <si>
    <t>Čištění vnitřních ploch stěn po provedení obkladu chemickými prostředky</t>
  </si>
  <si>
    <t>2043910490</t>
  </si>
  <si>
    <t>Čištění vnitřních ploch po provedení obkladu stěn chemickými prostředky</t>
  </si>
  <si>
    <t>https://podminky.urs.cz/item/CS_URS_2023_02/781495211</t>
  </si>
  <si>
    <t>141</t>
  </si>
  <si>
    <t>781571141</t>
  </si>
  <si>
    <t>Montáž obkladů ostění šířky přes 200 do 400 mm lepenými flexibilním lepidlem</t>
  </si>
  <si>
    <t>1525214916</t>
  </si>
  <si>
    <t>Montáž obkladů ostění z obkladaček keramických lepených flexibilním lepidlem šířky ostění přes 200 do 400 mm</t>
  </si>
  <si>
    <t>https://podminky.urs.cz/item/CS_URS_2023_02/781571141</t>
  </si>
  <si>
    <t>(1,5+1,91)*5</t>
  </si>
  <si>
    <t>142</t>
  </si>
  <si>
    <t>998781101</t>
  </si>
  <si>
    <t>Přesun hmot tonážní pro obklady keramické v objektech v do 6 m</t>
  </si>
  <si>
    <t>-1063609256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</si>
  <si>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</si>
  <si>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</si>
  <si>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</si>
  <si>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</si>
  <si>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143</t>
  </si>
  <si>
    <t>783301303</t>
  </si>
  <si>
    <t>Bezoplachové odrezivění zámečnických konstrukcí</t>
  </si>
  <si>
    <t>1082378289</t>
  </si>
  <si>
    <t>Příprava podkladu zámečnických konstrukcí před provedením nátěru odrezivění odrezovačem bezoplachovým</t>
  </si>
  <si>
    <t>https://podminky.urs.cz/item/CS_URS_2023_02/783301303</t>
  </si>
  <si>
    <t>"ocelové překlady"</t>
  </si>
  <si>
    <t>0,472*2,5*2</t>
  </si>
  <si>
    <t>0,472*3,17*2</t>
  </si>
  <si>
    <t>"stávající zárubně"</t>
  </si>
  <si>
    <t>0,2*4,9*5</t>
  </si>
  <si>
    <t>0,2*5,45</t>
  </si>
  <si>
    <t>144</t>
  </si>
  <si>
    <t>985131311.R</t>
  </si>
  <si>
    <t>Ruční dočištění ploch ocelovým kartáčem</t>
  </si>
  <si>
    <t>-1211529600</t>
  </si>
  <si>
    <t>Očištění ploch stěn, rubu kleneb a podlah ruční dočištění ocelovými kartáči</t>
  </si>
  <si>
    <t>145</t>
  </si>
  <si>
    <t>783301313</t>
  </si>
  <si>
    <t>Odmaštění zámečnických konstrukcí ředidlovým odmašťovačem</t>
  </si>
  <si>
    <t>1938325176</t>
  </si>
  <si>
    <t>Příprava podkladu zámečnických konstrukcí před provedením nátěru odmaštění odmašťovačem ředidlovým</t>
  </si>
  <si>
    <t>https://podminky.urs.cz/item/CS_URS_2023_02/783301313</t>
  </si>
  <si>
    <t>146</t>
  </si>
  <si>
    <t>783314101</t>
  </si>
  <si>
    <t>Základní jednonásobný syntetický nátěr zámečnických konstrukcí</t>
  </si>
  <si>
    <t>1738017373</t>
  </si>
  <si>
    <t>Základní nátěr zámečnických konstrukcí jednonásobný syntetický</t>
  </si>
  <si>
    <t>https://podminky.urs.cz/item/CS_URS_2023_02/783314101</t>
  </si>
  <si>
    <t>147</t>
  </si>
  <si>
    <t>783317101</t>
  </si>
  <si>
    <t>Krycí jednonásobný syntetický standardní nátěr zámečnických konstrukcí</t>
  </si>
  <si>
    <t>-1198111185</t>
  </si>
  <si>
    <t>Krycí nátěr (email) zámečnických konstrukcí jednonásobný syntetický standardní</t>
  </si>
  <si>
    <t>https://podminky.urs.cz/item/CS_URS_2023_02/783317101</t>
  </si>
  <si>
    <t>148</t>
  </si>
  <si>
    <t>784171101</t>
  </si>
  <si>
    <t>Zakrytí nemalovaných ploch (materiál ve specifikaci) včetně pozdějšího odkrytí podlah</t>
  </si>
  <si>
    <t>1654983633</t>
  </si>
  <si>
    <t>"obklad"728,483</t>
  </si>
  <si>
    <t>"podlahy"946,62</t>
  </si>
  <si>
    <t>149</t>
  </si>
  <si>
    <t>58124844</t>
  </si>
  <si>
    <t>fólie pro malířské potřeby zakrývací tl 25µ 4x5m</t>
  </si>
  <si>
    <t>559664946</t>
  </si>
  <si>
    <t>1175,75*1,1 'Přepočtené koeficientem množství</t>
  </si>
  <si>
    <t>150</t>
  </si>
  <si>
    <t>784181121</t>
  </si>
  <si>
    <t>Penetrace podkladu jednonásobná hloubková v místnostech výšky do 3,80 m</t>
  </si>
  <si>
    <t>961486982</t>
  </si>
  <si>
    <t>"plocha sádrových omítek"</t>
  </si>
  <si>
    <t>3175,76</t>
  </si>
  <si>
    <t>"SDK podhled"</t>
  </si>
  <si>
    <t>175,26</t>
  </si>
  <si>
    <t>"ker. obklad"</t>
  </si>
  <si>
    <t>-728,483</t>
  </si>
  <si>
    <t>151</t>
  </si>
  <si>
    <t>784211101</t>
  </si>
  <si>
    <t>Dvojnásobné bílé malby ze směsí za mokra výborně oděruvzdorných v místnostech v do 3,80 m</t>
  </si>
  <si>
    <t>1891621958</t>
  </si>
  <si>
    <t>Malby z malířských směsí oděruvzdorných za mokra dvojnásobné, bílé za mokra oděruvzdorné výborně v místnostech výšky do 3,80 m</t>
  </si>
  <si>
    <t>https://podminky.urs.cz/item/CS_URS_2023_02/784211101</t>
  </si>
  <si>
    <t>2799,725-838,962</t>
  </si>
  <si>
    <t>152</t>
  </si>
  <si>
    <t>784211101.R</t>
  </si>
  <si>
    <t>Dvojnásobné bílé malby omyvatelné v místnostech v do 3,80 m</t>
  </si>
  <si>
    <t>210686649</t>
  </si>
  <si>
    <t>"místnost S02,06,07,08b,13,14,18,19a,21,25,29,30,31,33,38a,39,40,41,43,44"</t>
  </si>
  <si>
    <t>(2,32*3+1,52+6,81*4+3,06*2+2,16*2+6,55+6,81+5,56+5,75+0,8*4)*1,8</t>
  </si>
  <si>
    <t>(27,35*2-0,9*9-1,5-0,7+15,14*2+5,67*2+2,4*4+1,58*2+4,97*2+3,41*2)*1,8</t>
  </si>
  <si>
    <t>(9,34*2-0,9*3-0,8*2-2,15+19,08*2+2,15-1,1-0,8-1,57-1,1-1,5)*1,8</t>
  </si>
  <si>
    <t>(4,0*2+5,87*2+3,77*2+6,6*2+9,05*2+6,72*2+0,85*3+1,45*2+3+4,3*2+1,4+0,6+3,47*2+3,68*2+5,3*2+4,25*2)*1,8</t>
  </si>
  <si>
    <t>(6,81*2+11,41*2+0,8*8+6,81*2+3,47*2+4,3*2+6,81*4+3,17*2)*1,8</t>
  </si>
  <si>
    <t>03 - Svítidla, silno a slaboproudé rozvody, EZS,kamery, ACS,</t>
  </si>
  <si>
    <t xml:space="preserve">    741 - Elektroinstalace - silnoproud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</si>
  <si>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</si>
  <si>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</si>
  <si>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</si>
  <si>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</si>
  <si>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</si>
  <si>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>974031121</t>
  </si>
  <si>
    <t>Vysekání rýh ve zdivu cihelném hl do 30 mm š do 30 mm</t>
  </si>
  <si>
    <t>-1222270497</t>
  </si>
  <si>
    <t>Vysekání rýh ve zdivu cihelném na maltu vápennou nebo vápenocementovou do hl. 30 mm a šířky do 30 mm</t>
  </si>
  <si>
    <t>https://podminky.urs.cz/item/CS_URS_2024_02/974031121</t>
  </si>
  <si>
    <t>"trasy pro rozvod elektro instalace"</t>
  </si>
  <si>
    <t>928+1000+165+760</t>
  </si>
  <si>
    <t>741</t>
  </si>
  <si>
    <t>Elektroinstalace - silnoproud</t>
  </si>
  <si>
    <t>741112001</t>
  </si>
  <si>
    <t>Montáž krabice zapuštěná plastová kruhová</t>
  </si>
  <si>
    <t>-1220981190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</si>
  <si>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</si>
  <si>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</si>
  <si>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27+14+10+2+10+27+222+47</t>
  </si>
  <si>
    <t>34571457</t>
  </si>
  <si>
    <t>krabice pod omítku PVC odbočná kruhová D 70mm s víčkem</t>
  </si>
  <si>
    <t>-1083880945</t>
  </si>
  <si>
    <t>741122015</t>
  </si>
  <si>
    <t>Montáž kabel Cu bez ukončení uložený pod omítku plný kulatý 3x1,5 mm2 (např. CYKY)</t>
  </si>
  <si>
    <t>1147579967</t>
  </si>
  <si>
    <t>34111030</t>
  </si>
  <si>
    <t>kabel instalační jádro Cu plné izolace PVC plášť PVC 450/750V (CYKY) 3x1,5mm2</t>
  </si>
  <si>
    <t>-1502104498</t>
  </si>
  <si>
    <t>1000*1,15 'Přepočtené koeficientem množství</t>
  </si>
  <si>
    <t>741122016</t>
  </si>
  <si>
    <t>Montáž kabel Cu bez ukončení uložený pod omítku plný kulatý 3x2,5 až 6 mm2 (např. CYKY)</t>
  </si>
  <si>
    <t>-1685067514</t>
  </si>
  <si>
    <t>Montáž kabelů měděných bez ukončení uložených pod omítku plných kulatých (např. CYKY), počtu a průřezu žil 3x2,5 až 6 mm2</t>
  </si>
  <si>
    <t>https://podminky.urs.cz/item/CS_URS_2024_02/741122016</t>
  </si>
  <si>
    <t>34111036</t>
  </si>
  <si>
    <t>kabel instalační jádro Cu plné izolace PVC plášť PVC 450/750V (CYKY) 3x2,5mm2</t>
  </si>
  <si>
    <t>160664209</t>
  </si>
  <si>
    <t>928*1,15 'Přepočtené koeficientem množství</t>
  </si>
  <si>
    <t>741122031</t>
  </si>
  <si>
    <t>Montáž kabel Cu bez ukončení uložený pod omítku plný kulatý 5x1,5 až 2,5 mm2 (např. CYKY)</t>
  </si>
  <si>
    <t>-956625237</t>
  </si>
  <si>
    <t>Montáž kabelů měděných bez ukončení uložených pod omítku plných kulatých (např. CYKY), počtu a průřezu žil 5x1,5 až 2,5 mm2</t>
  </si>
  <si>
    <t>https://podminky.urs.cz/item/CS_URS_2024_02/741122031</t>
  </si>
  <si>
    <t>34111090</t>
  </si>
  <si>
    <t>kabel instalační jádro Cu plné izolace PVC plášť PVC 450/750V (CYKY) 5x1,5mm2</t>
  </si>
  <si>
    <t>-412478699</t>
  </si>
  <si>
    <t>165*1,15 'Přepočtené koeficientem množství</t>
  </si>
  <si>
    <t>741210001</t>
  </si>
  <si>
    <t>Montáž rozvodnice oceloplechová nebo plastová běžná do 20 kg</t>
  </si>
  <si>
    <t>-156524085</t>
  </si>
  <si>
    <t>Montáž rozvodnic oceloplechových nebo plastových bez zapojení vodičů běžných, hmotnosti do 20 kg</t>
  </si>
  <si>
    <t>https://podminky.urs.cz/item/CS_URS_2024_02/741210001</t>
  </si>
  <si>
    <t>8500230905</t>
  </si>
  <si>
    <t>Rozvodnice velkoobsahová Eaton Xboard BF-U-4/96-C IP 30</t>
  </si>
  <si>
    <t>278066336</t>
  </si>
  <si>
    <t>741310001</t>
  </si>
  <si>
    <t>Montáž spínač nástěnný 1-jednopólový prostředí normální se zapojením vodičů</t>
  </si>
  <si>
    <t>1964544778</t>
  </si>
  <si>
    <t>Montáž spínačů jedno nebo dvoupólových nástěnných se zapojením vodičů, pro prostředí normální spínačů, řazení 1-jednopólových</t>
  </si>
  <si>
    <t>https://podminky.urs.cz/item/CS_URS_2024_02/741310001</t>
  </si>
  <si>
    <t>34535015</t>
  </si>
  <si>
    <t>spínač nástěnný jednopólový, řazení 1, IP44, šroubové svorky</t>
  </si>
  <si>
    <t>1504764862</t>
  </si>
  <si>
    <t>741310021</t>
  </si>
  <si>
    <t>Montáž přepínač nástěnný 5-sériový prostředí normální se zapojením vodičů</t>
  </si>
  <si>
    <t>-1294579965</t>
  </si>
  <si>
    <t>Montáž spínačů jedno nebo dvoupólových nástěnných se zapojením vodičů, pro prostředí normální přepínačů, řazení 5-sériových</t>
  </si>
  <si>
    <t>https://podminky.urs.cz/item/CS_URS_2024_02/741310021</t>
  </si>
  <si>
    <t>34535017</t>
  </si>
  <si>
    <t>přepínač nástěnný sériový, řazení 5, IP44, šroubové svorky</t>
  </si>
  <si>
    <t>1670971467</t>
  </si>
  <si>
    <t>741310022</t>
  </si>
  <si>
    <t>Montáž přepínač nástěnný 6-střídavý prostředí normální se zapojením vodičů</t>
  </si>
  <si>
    <t>100479956</t>
  </si>
  <si>
    <t>Montáž spínačů jedno nebo dvoupólových nástěnných se zapojením vodičů, pro prostředí normální přepínačů, řazení 6-střídavých</t>
  </si>
  <si>
    <t>https://podminky.urs.cz/item/CS_URS_2024_02/741310022</t>
  </si>
  <si>
    <t>34535018</t>
  </si>
  <si>
    <t>přepínač nástěnný střídavý, řazení 6, IP44, šroubové svorky</t>
  </si>
  <si>
    <t>756718266</t>
  </si>
  <si>
    <t>741310024</t>
  </si>
  <si>
    <t>Montáž přepínač nástěnný 6+6 dvojitý střídavý prostředí normální se zapojením vodičů</t>
  </si>
  <si>
    <t>256402982</t>
  </si>
  <si>
    <t>Montáž spínačů jedno nebo dvoupólových nástěnných se zapojením vodičů, pro prostředí normální přepínačů, řazení 6+6 dvojitých střídavých</t>
  </si>
  <si>
    <t>https://podminky.urs.cz/item/CS_URS_2024_02/741310024</t>
  </si>
  <si>
    <t>34535022</t>
  </si>
  <si>
    <t>přepínač nástěnný střídavý dvojitý, řazení 6+6(6+1), IP44, šroubové svorky</t>
  </si>
  <si>
    <t>-1963913440</t>
  </si>
  <si>
    <t>741310025</t>
  </si>
  <si>
    <t>Montáž přepínač nástěnný 7-křížový prostředí normální se zapojením vodičů</t>
  </si>
  <si>
    <t>280598106</t>
  </si>
  <si>
    <t>Montáž spínačů jedno nebo dvoupólových nástěnných se zapojením vodičů, pro prostředí normální přepínačů, řazení 7-křížových</t>
  </si>
  <si>
    <t>https://podminky.urs.cz/item/CS_URS_2024_02/741310025</t>
  </si>
  <si>
    <t>34535019</t>
  </si>
  <si>
    <t>přepínač nástěnný křížový, s čirým průzorem, řazení 7, IP44, šroubové svorky</t>
  </si>
  <si>
    <t>1082289714</t>
  </si>
  <si>
    <t>741311004</t>
  </si>
  <si>
    <t>Montáž čidlo pohybu nástěnné se zapojením vodičů</t>
  </si>
  <si>
    <t>721145702</t>
  </si>
  <si>
    <t>Montáž spínačů speciálních se zapojením vodičů čidla pohybu nástěnného</t>
  </si>
  <si>
    <t>https://podminky.urs.cz/item/CS_URS_2024_02/741311004</t>
  </si>
  <si>
    <t>40461058</t>
  </si>
  <si>
    <t>čidlo pohybové a prezenční stropní 360°</t>
  </si>
  <si>
    <t>312625123</t>
  </si>
  <si>
    <t>741313001</t>
  </si>
  <si>
    <t>Montáž zásuvka (polo)zapuštěná bezšroubové připojení 2P+PE se zapojením vodičů</t>
  </si>
  <si>
    <t>682056353</t>
  </si>
  <si>
    <t>Montáž zásuvek domovních se zapojením vodičů bezšroubové připojení polozapuštěných nebo zapuštěných 10/16 A, provedení 2P + PE</t>
  </si>
  <si>
    <t>https://podminky.urs.cz/item/CS_URS_2024_02/741313001</t>
  </si>
  <si>
    <t>34555241</t>
  </si>
  <si>
    <t>přístroj zásuvky zápustné jednonásobné, krytka s clonkami, bezšroubové svorky</t>
  </si>
  <si>
    <t>-982860545</t>
  </si>
  <si>
    <t>741313003</t>
  </si>
  <si>
    <t>Montáž zásuvka (polo)zapuštěná bezšroubové připojení 2x(2P+PE) dvojnásobná se zapojením vodičů</t>
  </si>
  <si>
    <t>624938911</t>
  </si>
  <si>
    <t>Montáž zásuvek domovních se zapojením vodičů bezšroubové připojení polozapuštěných nebo zapuštěných 10/16 A, provedení 2x (2P + PE) dvojnásobná</t>
  </si>
  <si>
    <t>https://podminky.urs.cz/item/CS_URS_2024_02/741313003</t>
  </si>
  <si>
    <t>34555200</t>
  </si>
  <si>
    <t>zásuvka polozápustná dvojnásobná chráněná, šroubové svorky</t>
  </si>
  <si>
    <t>1227413305</t>
  </si>
  <si>
    <t>741320171</t>
  </si>
  <si>
    <t>Montáž jističů třípólových nn do 63 A bez krytu se zapojením vodičů</t>
  </si>
  <si>
    <t>-1670289911</t>
  </si>
  <si>
    <t>Montáž jističů se zapojením vodičů třípólových nn do 63 A bez krytu</t>
  </si>
  <si>
    <t>https://podminky.urs.cz/item/CS_URS_2024_02/741320171</t>
  </si>
  <si>
    <t>35822404</t>
  </si>
  <si>
    <t>jistič 3-pólový 32 A vypínací charakteristika B vypínací schopnost 10 kA</t>
  </si>
  <si>
    <t>-977303327</t>
  </si>
  <si>
    <t>741321001</t>
  </si>
  <si>
    <t>Montáž proudových chráničů dvoupólových nn do 25 A bez krytu se zapojením vodičů</t>
  </si>
  <si>
    <t>-1173299019</t>
  </si>
  <si>
    <t>Montáž proudových chráničů se zapojením vodičů dvoupólových nn do 25 A bez krytu</t>
  </si>
  <si>
    <t>https://podminky.urs.cz/item/CS_URS_2024_02/741321001</t>
  </si>
  <si>
    <t>24+24</t>
  </si>
  <si>
    <t>8500124848</t>
  </si>
  <si>
    <t>Chránič proudový s jištěním Eaton PFL6-10/1N/B/003</t>
  </si>
  <si>
    <t>831607297</t>
  </si>
  <si>
    <t>8500124920</t>
  </si>
  <si>
    <t>Chránič proudový s jištěním Eaton PFL6-16/1N/B/003</t>
  </si>
  <si>
    <t>-541281227</t>
  </si>
  <si>
    <t>741372072</t>
  </si>
  <si>
    <t>Montáž svítidlo LED interiérové závěsné hranaté nebo kruhové do 0,09 m2 se zapojením vodičů</t>
  </si>
  <si>
    <t>-1398480621</t>
  </si>
  <si>
    <t>Montáž svítidel s integrovaným zdrojem LED se zapojením vodičů interiérových závěsných hranatých nebo kruhových, plochy do 0,09 m2</t>
  </si>
  <si>
    <t>https://podminky.urs.cz/item/CS_URS_2024_02/741372072</t>
  </si>
  <si>
    <t>34825100.R</t>
  </si>
  <si>
    <t>Colmark Clean LED 4x 12,9W</t>
  </si>
  <si>
    <t>-728189440</t>
  </si>
  <si>
    <t>svítidlo interiérové závěsné IP20 60W 5100lm</t>
  </si>
  <si>
    <t>741372077</t>
  </si>
  <si>
    <t>Montáž svítidlo LED interiérové přisazené stropní hranaté nebo kruhové přes 0,09 do 0,36 m2 s pohybovým čidlem se zapojením vodičů</t>
  </si>
  <si>
    <t>781938507</t>
  </si>
  <si>
    <t>Montáž svítidel s integrovaným zdrojem LED se zapojením vodičů interiérových přisazených stropních hranatých nebo kruhových s pohybovým čidlem přes 0,09 do 0,36 m2</t>
  </si>
  <si>
    <t>https://podminky.urs.cz/item/CS_URS_2024_02/741372077</t>
  </si>
  <si>
    <t>"toalety"24</t>
  </si>
  <si>
    <t>"sklad"10</t>
  </si>
  <si>
    <t>"chodby"28</t>
  </si>
  <si>
    <t>"šatny"26</t>
  </si>
  <si>
    <t>34825003</t>
  </si>
  <si>
    <t>svítidlo interiérové stropní přisazené kruhové D 300-450mm 1900-2500lm</t>
  </si>
  <si>
    <t>-1115363790</t>
  </si>
  <si>
    <t>svítidlo interiérové stropní přisazené kruhové D 300-450mm 1900-2500lm.</t>
  </si>
  <si>
    <t>741372112</t>
  </si>
  <si>
    <t>Montáž svítidlo LED interiérové vestavné panelové hranaté nebo kruhové přes 0,09 do 0,36 m2 se zapojením vodičů</t>
  </si>
  <si>
    <t>919797605</t>
  </si>
  <si>
    <t>Montáž svítidel s integrovaným zdrojem LED se zapojením vodičů interiérových vestavných stropních panelových hranatých nebo kruhových, plochy přes 0,09 do 0,36 m2</t>
  </si>
  <si>
    <t>https://podminky.urs.cz/item/CS_URS_2024_02/741372112</t>
  </si>
  <si>
    <t>49+74+23</t>
  </si>
  <si>
    <t>1966117.R</t>
  </si>
  <si>
    <t>SITECO Apollon 21, DALI, Ra90, UGR&lt;19, 24.7W</t>
  </si>
  <si>
    <t>658281514</t>
  </si>
  <si>
    <t>LED PANEL MODUS FITP5000C</t>
  </si>
  <si>
    <t>1002023990.R</t>
  </si>
  <si>
    <t>SITECO Apollon 21, ON/OFF, Ra90, UGR&lt;19, 23.3W</t>
  </si>
  <si>
    <t>26426569</t>
  </si>
  <si>
    <t>LED panel MODUS FIT4000C3KN600/DALI</t>
  </si>
  <si>
    <t>1305489.R</t>
  </si>
  <si>
    <t>JK TROP 600 P, 36W</t>
  </si>
  <si>
    <t>92363967</t>
  </si>
  <si>
    <t>SVIT.FUTURA 2.5FT PC AL 11000/840</t>
  </si>
  <si>
    <t>741810003</t>
  </si>
  <si>
    <t>Celková prohlídka elektrického rozvodu a zařízení přes 0,5 do 1 milionu Kč</t>
  </si>
  <si>
    <t>-1180371708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</si>
  <si>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</si>
  <si>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</si>
  <si>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741810011</t>
  </si>
  <si>
    <t>Příplatek k celkové prohlídce za každých dalších 500 000,- Kč</t>
  </si>
  <si>
    <t>391546121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</si>
  <si>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</si>
  <si>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https://podminky.urs.cz/item/CS_URS_2024_02/741810011</t>
  </si>
  <si>
    <t>741820102</t>
  </si>
  <si>
    <t>Měření intenzity osvětlení</t>
  </si>
  <si>
    <t>-986535000</t>
  </si>
  <si>
    <t>Měření osvětlovacího zařízení intenzity osvětlení na pracovišti do 50 svítidel</t>
  </si>
  <si>
    <t>https://podminky.urs.cz/item/CS_URS_2024_02/741820102</t>
  </si>
  <si>
    <t>998741311</t>
  </si>
  <si>
    <t>Přesun hmot procentní pro silnoproud ruční v objektech v do 6 m</t>
  </si>
  <si>
    <t>%</t>
  </si>
  <si>
    <t>-1376964977</t>
  </si>
  <si>
    <t>Přesun hmot pro silnoproud stanovený procentní sazbou (%) z ceny vodorovná dopravní vzdálenost do 50 m ruční (bez užití mechanizace) v objektech výšky do 6 m</t>
  </si>
  <si>
    <t>https://podminky.urs.cz/item/CS_URS_2024_02/998741311</t>
  </si>
  <si>
    <t>742</t>
  </si>
  <si>
    <t>Elektroinstalace - slaboproud</t>
  </si>
  <si>
    <t>45</t>
  </si>
  <si>
    <t>742110002</t>
  </si>
  <si>
    <t>Montáž trubek pro slaboproud plastových ohebných uložených pod omítku</t>
  </si>
  <si>
    <t>2069400243</t>
  </si>
  <si>
    <t>Montáž trubek elektroinstalačních plastových ohebných uložených pod omítku</t>
  </si>
  <si>
    <t>https://podminky.urs.cz/item/CS_URS_2024_02/742110002</t>
  </si>
  <si>
    <t>46</t>
  </si>
  <si>
    <t>1690006002</t>
  </si>
  <si>
    <t>Trubka ohebná Kopos Monoflex 1420_K10 20 mm 10 m</t>
  </si>
  <si>
    <t>-1181391223</t>
  </si>
  <si>
    <t>760*1,15 'Přepočtené koeficientem množství</t>
  </si>
  <si>
    <t>47</t>
  </si>
  <si>
    <t>742124003</t>
  </si>
  <si>
    <t>Montáž kabelů datových FTP, UTP, STP pro vnitřní rozvody pevně</t>
  </si>
  <si>
    <t>-1768915038</t>
  </si>
  <si>
    <t>https://podminky.urs.cz/item/CS_URS_2024_02/742124003</t>
  </si>
  <si>
    <t>48</t>
  </si>
  <si>
    <t>34121262</t>
  </si>
  <si>
    <t>kabel datový jádro Cu plné plášť PVC (U/UTP) kategorie 5e</t>
  </si>
  <si>
    <t>581778246</t>
  </si>
  <si>
    <t>200*1,2 'Přepočtené koeficientem množství</t>
  </si>
  <si>
    <t>49</t>
  </si>
  <si>
    <t>-1150109450</t>
  </si>
  <si>
    <t>50</t>
  </si>
  <si>
    <t>3007310376</t>
  </si>
  <si>
    <t>Kabel datový SOLARIX SXKD-6A-STP-LSOH-B2ca, CAT6A, STP, LSOH, B2ca s1 d1 a1, 500m, oranžový</t>
  </si>
  <si>
    <t>-1335723095</t>
  </si>
  <si>
    <t>2064*1,15 'Přepočtené koeficientem množství</t>
  </si>
  <si>
    <t>51</t>
  </si>
  <si>
    <t>742210001.R</t>
  </si>
  <si>
    <t>Montáž ústředny EPS</t>
  </si>
  <si>
    <t>-1472172424</t>
  </si>
  <si>
    <t>Montáž ústředny EPS bez čelního panelu jednokruhové</t>
  </si>
  <si>
    <t>52</t>
  </si>
  <si>
    <t>40462005</t>
  </si>
  <si>
    <t>ústředna PZTS se zabudovaným LAN a GSM komunikátorem</t>
  </si>
  <si>
    <t>-168988666</t>
  </si>
  <si>
    <t>53</t>
  </si>
  <si>
    <t>742220081</t>
  </si>
  <si>
    <t>Montáž čtečky bezkontaktních karet</t>
  </si>
  <si>
    <t>1818393682</t>
  </si>
  <si>
    <t>https://podminky.urs.cz/item/CS_URS_2024_02/742220081</t>
  </si>
  <si>
    <t>54</t>
  </si>
  <si>
    <t>40467005.R</t>
  </si>
  <si>
    <t>Čtečka RFID duální. HID Prox 125kHz a Mifare 13,56MHz</t>
  </si>
  <si>
    <t>-954619883</t>
  </si>
  <si>
    <t>55</t>
  </si>
  <si>
    <t>40467005.R1</t>
  </si>
  <si>
    <t>Čtečka RFID duální. HID Prox 125kHz a Mifare 13,56MHz, s číselnou klávesnicí</t>
  </si>
  <si>
    <t>-702422261</t>
  </si>
  <si>
    <t>56</t>
  </si>
  <si>
    <t>742220081.R</t>
  </si>
  <si>
    <t>Řídící jednotka přístupového systému vč. zdroje a licence</t>
  </si>
  <si>
    <t>1523937951</t>
  </si>
  <si>
    <t>57</t>
  </si>
  <si>
    <t>742220141</t>
  </si>
  <si>
    <t>Montáž ovládací klávesnice pro dodanou ústřednu</t>
  </si>
  <si>
    <t>-1206091387</t>
  </si>
  <si>
    <t>Montáž klávesnice pro dodanou ústřednu</t>
  </si>
  <si>
    <t>https://podminky.urs.cz/item/CS_URS_2024_02/742220141</t>
  </si>
  <si>
    <t>58</t>
  </si>
  <si>
    <t>40467025</t>
  </si>
  <si>
    <t>klávesnice ústředny PZTS, LED</t>
  </si>
  <si>
    <t>-1906052788</t>
  </si>
  <si>
    <t>59</t>
  </si>
  <si>
    <t>742230004</t>
  </si>
  <si>
    <t>Montáž vnitřní kamery</t>
  </si>
  <si>
    <t>593007991</t>
  </si>
  <si>
    <t>Montáž kamerového systému vnitřní kamery</t>
  </si>
  <si>
    <t>https://podminky.urs.cz/item/CS_URS_2024_02/742230004</t>
  </si>
  <si>
    <t>60</t>
  </si>
  <si>
    <t>38475191.R</t>
  </si>
  <si>
    <t>IP kamera Kodek H265 a novější, PoE 802.3af nebo 802.3at, IR přísvit, ISO/IEC 27001:2013 a novější, + POE napájení</t>
  </si>
  <si>
    <t>-754904226</t>
  </si>
  <si>
    <t>61</t>
  </si>
  <si>
    <t>38475191.R1</t>
  </si>
  <si>
    <t>licence Milestone (Milestone XProtect Professional+ Device License (DL) XPPPLUSDL)</t>
  </si>
  <si>
    <t>867266514</t>
  </si>
  <si>
    <t>62</t>
  </si>
  <si>
    <t>742310002.R</t>
  </si>
  <si>
    <t>Montáž zvonku s kamerou</t>
  </si>
  <si>
    <t>1927525572</t>
  </si>
  <si>
    <t>Montáž domovního telefonu komunikačního tabla</t>
  </si>
  <si>
    <t>63</t>
  </si>
  <si>
    <t>37414130.R</t>
  </si>
  <si>
    <t>Zvonek s kamerou</t>
  </si>
  <si>
    <t>780619896</t>
  </si>
  <si>
    <t>64</t>
  </si>
  <si>
    <t>742310006</t>
  </si>
  <si>
    <t>Montáž domácího nástěnného audio/video telefonu</t>
  </si>
  <si>
    <t>1495264278</t>
  </si>
  <si>
    <t>Montáž domovního telefonu nástěnného audio/video telefonu</t>
  </si>
  <si>
    <t>https://podminky.urs.cz/item/CS_URS_2024_02/742310006</t>
  </si>
  <si>
    <t>38226066</t>
  </si>
  <si>
    <t>telefon domácí nástěnný pro povrchovou instalaci</t>
  </si>
  <si>
    <t>-205801698</t>
  </si>
  <si>
    <t>742330012</t>
  </si>
  <si>
    <t>Montáž zařízení do rozvaděče (switch, UPS, DVR, server) bez nastavení</t>
  </si>
  <si>
    <t>-656220201</t>
  </si>
  <si>
    <t>Montáž strukturované kabeláže zařízení do rozvaděče switche, UPS, DVR, server bez nastavení</t>
  </si>
  <si>
    <t>https://podminky.urs.cz/item/CS_URS_2024_02/742330012</t>
  </si>
  <si>
    <t>35712104.R</t>
  </si>
  <si>
    <t>switch Cisco Business CBS220-24P-4G-EU</t>
  </si>
  <si>
    <t>-1259115041</t>
  </si>
  <si>
    <t>switch 28 portů Gigabit (24x PoE, 4x bez PoE) kapacita 56Gbps 370W</t>
  </si>
  <si>
    <t>742330012.R</t>
  </si>
  <si>
    <t>Přístupový bod WIFI</t>
  </si>
  <si>
    <t>737998945</t>
  </si>
  <si>
    <t>40467019.R</t>
  </si>
  <si>
    <t xml:space="preserve">Přístupový bod WIFIUBNT AP: U7 PRO, U7 PRO MAX,  E7 (U7 Enterprise)  (PoE 802.3 at)</t>
  </si>
  <si>
    <t>1099547849</t>
  </si>
  <si>
    <t>Přístupový bod WIFI 2,4GHz/5GHz, dosah 20m</t>
  </si>
  <si>
    <t>742330024</t>
  </si>
  <si>
    <t>Montáž patch panelu 24 portů</t>
  </si>
  <si>
    <t>2101282098</t>
  </si>
  <si>
    <t>Montáž strukturované kabeláže příslušenství a ostatní práce k rozvaděčům patch panelu 24 portů</t>
  </si>
  <si>
    <t>https://podminky.urs.cz/item/CS_URS_2023_02/742330024</t>
  </si>
  <si>
    <t>35712104.R1</t>
  </si>
  <si>
    <t>Patch panel Datacom 24x RJ45, přímý, CAT6A, STP, černý, 1U</t>
  </si>
  <si>
    <t>-1411769603</t>
  </si>
  <si>
    <t>Práce a dodávky M</t>
  </si>
  <si>
    <t>22-M</t>
  </si>
  <si>
    <t>Montáže technologických zařízení pro dopravní stavby</t>
  </si>
  <si>
    <t>220490847</t>
  </si>
  <si>
    <t>Montáž zásuvky pro 1 datový port</t>
  </si>
  <si>
    <t>1877165188</t>
  </si>
  <si>
    <t>Montáž příslušenství pro telefonní přístroje zásuvky pro 1 datový port</t>
  </si>
  <si>
    <t>https://podminky.urs.cz/item/CS_URS_2024_02/220490847</t>
  </si>
  <si>
    <t>34555201</t>
  </si>
  <si>
    <t>zásuvka zápustná dvojnásobná chráněná, šroubové svorky</t>
  </si>
  <si>
    <t>256</t>
  </si>
  <si>
    <t>-1341959596</t>
  </si>
  <si>
    <t>HZS1301</t>
  </si>
  <si>
    <t>Hodinová zúčtovací sazba zedník</t>
  </si>
  <si>
    <t>hod</t>
  </si>
  <si>
    <t>834532073</t>
  </si>
  <si>
    <t>Hodinové zúčtovací sazby profesí HSV provádění konstrukcí zedník</t>
  </si>
  <si>
    <t>https://podminky.urs.cz/item/CS_URS_2024_02/HZS1301</t>
  </si>
  <si>
    <t>"ostatní blíže nespecifikované práce, čerpání dle stavebního deníku"</t>
  </si>
  <si>
    <t>20*8</t>
  </si>
  <si>
    <t>HZS2232</t>
  </si>
  <si>
    <t>Hodinová zúčtovací sazba elektrikář odborný</t>
  </si>
  <si>
    <t>1733274473</t>
  </si>
  <si>
    <t>Hodinové zúčtovací sazby profesí PSV provádění stavebních instalací elektrikář odborný</t>
  </si>
  <si>
    <t>https://podminky.urs.cz/item/CS_URS_2024_02/HZS2232</t>
  </si>
  <si>
    <t>"ostatní eletrikářské práce"</t>
  </si>
  <si>
    <t>10*8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</si>
  <si>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</si>
  <si>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</si>
  <si>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</si>
  <si>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</si>
  <si>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</si>
  <si>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</si>
  <si>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960289783</t>
  </si>
  <si>
    <t>https://podminky.urs.cz/item/CS_URS_2024_02/013254000</t>
  </si>
  <si>
    <t>04 - Zdravotně 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</si>
  <si>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</si>
  <si>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</si>
  <si>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</si>
  <si>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</si>
  <si>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</si>
  <si>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</si>
  <si>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311101212.R</t>
  </si>
  <si>
    <t>Vytvoření prostupů pro vedení zdravotně technických instalací</t>
  </si>
  <si>
    <t>-255826881</t>
  </si>
  <si>
    <t>721</t>
  </si>
  <si>
    <t>Zdravotechnika - vnitřní kanalizace</t>
  </si>
  <si>
    <t>721175001</t>
  </si>
  <si>
    <t>Potrubí kanalizační plastové připojovací odhlučněné dvouvrstvé DN 50</t>
  </si>
  <si>
    <t>-1419628325</t>
  </si>
  <si>
    <t>Plastové potrubí odhlučněné dvouvrstvé připojovací DN 50</t>
  </si>
  <si>
    <t>https://podminky.urs.cz/item/CS_URS_2023_02/721175001</t>
  </si>
  <si>
    <t>2+2+2+4+2+4+2+3+4+5</t>
  </si>
  <si>
    <t>721175001.R1</t>
  </si>
  <si>
    <t>Potrubí kanalizační plastové připojovací odhlučněné dvouvrstvé DN 60</t>
  </si>
  <si>
    <t>-866639923</t>
  </si>
  <si>
    <t>Plastové potrubí odhlučněné dvouvrstvé připojovací DN 60</t>
  </si>
  <si>
    <t>"připojovací potrubí bazén"58</t>
  </si>
  <si>
    <t>721175001.R</t>
  </si>
  <si>
    <t>Potrubí kanalizační plastové připojovací odhlučněné dvouvrstvé DN 40</t>
  </si>
  <si>
    <t>837955622</t>
  </si>
  <si>
    <t>2+23+2+4+4+2+2+5+5+7+4+5+7+2+3+4+3+8+6+3+2,2+2+3+5+2+4+4+15</t>
  </si>
  <si>
    <t>721175002</t>
  </si>
  <si>
    <t>Potrubí kanalizační plastové připojovací odhlučněné dvouvrstvé DN 70</t>
  </si>
  <si>
    <t>566532697</t>
  </si>
  <si>
    <t>Plastové potrubí odhlučněné dvouvrstvé připojovací DN 70</t>
  </si>
  <si>
    <t>https://podminky.urs.cz/item/CS_URS_2023_02/721175002</t>
  </si>
  <si>
    <t>"připojovací potrubí van"38</t>
  </si>
  <si>
    <t>721175003</t>
  </si>
  <si>
    <t>Potrubí kanalizační plastové připojovací odhlučněné dvouvrstvé DN 100</t>
  </si>
  <si>
    <t>-465791263</t>
  </si>
  <si>
    <t>Plastové potrubí odhlučněné dvouvrstvé připojovací DN 100</t>
  </si>
  <si>
    <t>https://podminky.urs.cz/item/CS_URS_2023_02/721175003</t>
  </si>
  <si>
    <t>1+3+1+2+3+3+2+2+3</t>
  </si>
  <si>
    <t>-882002104</t>
  </si>
  <si>
    <t>"připojovací potrubí bazén"36</t>
  </si>
  <si>
    <t>721194103.R</t>
  </si>
  <si>
    <t>Tvarovky a ostatní materiál pro kompletní provedení rozvodů kanalizace</t>
  </si>
  <si>
    <t>403079444</t>
  </si>
  <si>
    <t>731390101.R</t>
  </si>
  <si>
    <t>Šesticestný ventil</t>
  </si>
  <si>
    <t>504217328</t>
  </si>
  <si>
    <t>https://podminky.urs.cz/item/CS_URS_2023_02/731390101.R</t>
  </si>
  <si>
    <t>"vana"1</t>
  </si>
  <si>
    <t>"bazén"1</t>
  </si>
  <si>
    <t>721212125R</t>
  </si>
  <si>
    <t>Montáž - odtokový sprchový žlab délky 1200 mm s krycím roštem a zápachovou uzávěrkou vč. vybetonování spádové vrstvy</t>
  </si>
  <si>
    <t>1358906018</t>
  </si>
  <si>
    <t>55233202</t>
  </si>
  <si>
    <t>žlab sprchového koutu se zápachovou uzávěrkou š 900mm</t>
  </si>
  <si>
    <t>1669482646</t>
  </si>
  <si>
    <t>žlab sprchového koutu se zápachovou uzávěrkou š koutu 900mm</t>
  </si>
  <si>
    <t>721290111</t>
  </si>
  <si>
    <t>Zkouška těsnosti potrubí kanalizace vodou do DN 125</t>
  </si>
  <si>
    <t>855135445</t>
  </si>
  <si>
    <t xml:space="preserve">Zkouška těsnosti kanalizace  v objektech vodou do DN 125</t>
  </si>
  <si>
    <t>30+58+138,2+38+20+36</t>
  </si>
  <si>
    <t>731390101.R1</t>
  </si>
  <si>
    <t>Písková filtrace 16 m3/h
 k vanám</t>
  </si>
  <si>
    <t>-2031032802</t>
  </si>
  <si>
    <t>731390101.R11</t>
  </si>
  <si>
    <t>Písková filtrace 25 m3/h
 k bazénu</t>
  </si>
  <si>
    <t>747866976</t>
  </si>
  <si>
    <t>"bazén"2</t>
  </si>
  <si>
    <t>731390101.R2</t>
  </si>
  <si>
    <t>Čerpadlo k vanám (technické parametry budou odpovídající objemu a technologii filtrace)</t>
  </si>
  <si>
    <t>2091956193</t>
  </si>
  <si>
    <t>"vana"2</t>
  </si>
  <si>
    <t>731390101.R22</t>
  </si>
  <si>
    <t>Čerpadlo k bazénu (technické parametry budou odpovídající objemu a technologii filtrace)</t>
  </si>
  <si>
    <t>-702951211</t>
  </si>
  <si>
    <t>732231008.R</t>
  </si>
  <si>
    <t>Akumulační nádrž zateplená s paremetry 0,3 W/m2K samostatně stojící 4500 l k vanám</t>
  </si>
  <si>
    <t>398276146</t>
  </si>
  <si>
    <t>Akumulační nádrž zateplená samostatně stojící 4500 l</t>
  </si>
  <si>
    <t>732231008.R1</t>
  </si>
  <si>
    <t>Akumulační nádrž zateplená s paremetry 0,3 W/m2K samostatně stojící k bazénu</t>
  </si>
  <si>
    <t>-739780691</t>
  </si>
  <si>
    <t>Akumulační nádrž zateplená samostatně stojící velikost nádrže velikost nádrže musí odpovídat velikosti bazénu</t>
  </si>
  <si>
    <t>998721201</t>
  </si>
  <si>
    <t>Přesun hmot procentní pro vnitřní kanalizaci v objektech v do 6 m</t>
  </si>
  <si>
    <t>-1922264897</t>
  </si>
  <si>
    <t>Přesun hmot pro vnitřní kanalizaci stanovený procentní sazbou (%) z ceny vodorovná dopravní vzdálenost do 50 m základní v objektech výšky do 6 m</t>
  </si>
  <si>
    <t>https://podminky.urs.cz/item/CS_URS_2024_02/998721201</t>
  </si>
  <si>
    <t>722</t>
  </si>
  <si>
    <t>Zdravotechnika - vnitřní vodovod</t>
  </si>
  <si>
    <t>722174002</t>
  </si>
  <si>
    <t>Potrubí vodovodní plastové PPR svar polyfúze PN 16 D 20x2,8 mm</t>
  </si>
  <si>
    <t>2128558748</t>
  </si>
  <si>
    <t>Potrubí z plastových trubek z polypropylenu PPR svařovaných polyfúzně PN 16 (SDR 7,4) D 20 x 2,8</t>
  </si>
  <si>
    <t>https://podminky.urs.cz/item/CS_URS_2024_02/722174002</t>
  </si>
  <si>
    <t>186</t>
  </si>
  <si>
    <t>722174003</t>
  </si>
  <si>
    <t>Potrubí vodovodní plastové PPR svar polyfúze PN 16 D 25x3,5 mm</t>
  </si>
  <si>
    <t>-1657613138</t>
  </si>
  <si>
    <t>Potrubí z plastových trubek z polypropylenu PPR svařovaných polyfúzně PN 16 (SDR 7,4) D 25 x 3,5</t>
  </si>
  <si>
    <t>https://podminky.urs.cz/item/CS_URS_2023_02/722174003</t>
  </si>
  <si>
    <t>169</t>
  </si>
  <si>
    <t>722175002</t>
  </si>
  <si>
    <t>Potrubí vodovodní plastové PP-RCT svar polyfúze D 20x2,8 mm</t>
  </si>
  <si>
    <t>-1188835241</t>
  </si>
  <si>
    <t>Potrubí z plastových trubek z polypropylenu PP-RCT svařovaných polyfúzně D 20 x 2,8</t>
  </si>
  <si>
    <t>https://podminky.urs.cz/item/CS_URS_2023_02/722175002</t>
  </si>
  <si>
    <t>"rozvod teplé vody"</t>
  </si>
  <si>
    <t>173+159</t>
  </si>
  <si>
    <t>722175003</t>
  </si>
  <si>
    <t>Potrubí vodovodní plastové PP-RCT svar polyfúze D 25x3,5 mm</t>
  </si>
  <si>
    <t>-1343058753</t>
  </si>
  <si>
    <t>Potrubí z plastových trubek z polypropylenu PP-RCT svařovaných polyfúzně D 25 x 3,5</t>
  </si>
  <si>
    <t>https://podminky.urs.cz/item/CS_URS_2023_02/722175003</t>
  </si>
  <si>
    <t>3+5+3+4+7+3+54+54+20*2</t>
  </si>
  <si>
    <t>722175003.R</t>
  </si>
  <si>
    <t>Tvarovky a ostatní materiál pro kompletní provedení rozvodů vody</t>
  </si>
  <si>
    <t>838481263</t>
  </si>
  <si>
    <t>722181231</t>
  </si>
  <si>
    <t>Ochrana vodovodního potrubí přilepenými termoizolačními trubicemi z PE tl přes 9 do 13 mm DN do 22 mm</t>
  </si>
  <si>
    <t>-1412435254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</si>
  <si>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</si>
  <si>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https://podminky.urs.cz/item/CS_URS_2022_02/722181231</t>
  </si>
  <si>
    <t>722181232</t>
  </si>
  <si>
    <t>Ochrana vodovodního potrubí přilepenými termoizolačními trubicemi z PE tl přes 9 do 13 mm DN přes 22 do 45 mm</t>
  </si>
  <si>
    <t>1826368112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</si>
  <si>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</si>
  <si>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</si>
  <si>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722290234</t>
  </si>
  <si>
    <t>Proplach, dezinfekce a tlaková zkouška vodovodního potrubí do DN 80</t>
  </si>
  <si>
    <t>-397069297</t>
  </si>
  <si>
    <t xml:space="preserve">Zkoušky, proplach a desinfekce vodovodního potrubí  proplach a desinfekce vodovodního potrubí do DN 80</t>
  </si>
  <si>
    <t>722290246</t>
  </si>
  <si>
    <t>Zkouška těsnosti vodovodního potrubí plastového DN do 40</t>
  </si>
  <si>
    <t>157895004</t>
  </si>
  <si>
    <t>Zkoušky, proplach a desinfekce vodovodního potrubí zkoušky těsnosti vodovodního potrubí plastového do DN 40</t>
  </si>
  <si>
    <t>https://podminky.urs.cz/item/CS_URS_2023_02/722290246</t>
  </si>
  <si>
    <t>998722201</t>
  </si>
  <si>
    <t>Přesun hmot procentní pro vnitřní vodovod v objektech v do 6 m</t>
  </si>
  <si>
    <t>490669371</t>
  </si>
  <si>
    <t>Přesun hmot pro vnitřní vodovod stanovený procentní sazbou (%) z ceny vodorovná dopravní vzdálenost do 50 m základní v objektech výšky do 6 m</t>
  </si>
  <si>
    <t>https://podminky.urs.cz/item/CS_URS_2024_02/998722201</t>
  </si>
  <si>
    <t>158974589.R</t>
  </si>
  <si>
    <t>Kompletní dodávka nového bazénu vč. veškeré přílušenství a technologií dle PD</t>
  </si>
  <si>
    <t>-649801393</t>
  </si>
  <si>
    <t>Kompletní dodávka nového bazénu vč. veškeré přílušenství a technologií dle PD ( 
Ozonator, stávající 
tepelný výměník, 
Dezinfekce chlorem) 
Veškeré vývody z bazénu se budou napojovat na stávající stavební vývody do suterénu)</t>
  </si>
  <si>
    <t>"bazén místnost s42"</t>
  </si>
  <si>
    <t>158974589.R11</t>
  </si>
  <si>
    <t>Přemístění výřivek a van v místnosti č. 140</t>
  </si>
  <si>
    <t>1615911416</t>
  </si>
  <si>
    <t>725112022</t>
  </si>
  <si>
    <t>Klozet keramický závěsný na nosné stěny s hlubokým splachováním odpad vodorovný</t>
  </si>
  <si>
    <t>33343223</t>
  </si>
  <si>
    <t>Zařízení záchodů klozety keramické závěsné na nosné stěny s hlubokým splachováním odpad vodorovný</t>
  </si>
  <si>
    <t>https://podminky.urs.cz/item/CS_URS_2023_02/725112022</t>
  </si>
  <si>
    <t>725112022.R</t>
  </si>
  <si>
    <t xml:space="preserve">Klozet keramický závěsný (pro tělesně postižené) na nosné stěny s hlubokým splachováním odpad vodorovný </t>
  </si>
  <si>
    <t>1284922482</t>
  </si>
  <si>
    <t>725121502</t>
  </si>
  <si>
    <t>Pisoárový záchodek keramický bez splachovací nádrže bez odsávání a s otvorem pro ventil</t>
  </si>
  <si>
    <t>-2126556687</t>
  </si>
  <si>
    <t>Pisoárové záchodky keramické bez splachovací nádrže urinál bez odsávání s otvorem pro ventil</t>
  </si>
  <si>
    <t>https://podminky.urs.cz/item/CS_URS_2023_02/725121502</t>
  </si>
  <si>
    <t>725211624</t>
  </si>
  <si>
    <t>Umyvadlo keramické bílé šířky 650 mm se sloupem na sifon připevněné na stěnu šrouby</t>
  </si>
  <si>
    <t>-1156676314</t>
  </si>
  <si>
    <t>Umyvadla keramická bílá bez výtokových armatur připevněná na stěnu šrouby se sloupem, šířka umyvadla 650 mm</t>
  </si>
  <si>
    <t>https://podminky.urs.cz/item/CS_URS_2023_02/725211624</t>
  </si>
  <si>
    <t>725244627</t>
  </si>
  <si>
    <t>Zástěna sprchová rohová polorámová skleněná tl. 6 mm dveře otvíravé jednokřídlové vstup z čela na vaničku 1000x1000 mm</t>
  </si>
  <si>
    <t>-189578026</t>
  </si>
  <si>
    <t>Sprchové dveře a zástěny zástěny sprchové rohové čtvercové/obdélníkové polorámové skleněné tl. 6 mm dveře otvíravé jednokřídlové, vstup z čela, na vaničku 1000x1000 mm</t>
  </si>
  <si>
    <t>https://podminky.urs.cz/item/CS_URS_2023_02/725244627</t>
  </si>
  <si>
    <t>725291211R</t>
  </si>
  <si>
    <t>Doplňky zařízení koupelen a záchodů keramické mýdelník jednoduchý - montáž</t>
  </si>
  <si>
    <t>-53166439</t>
  </si>
  <si>
    <t xml:space="preserve">Doplňky zařízení koupelen a záchodů  keramické mýdelník jednoduchý</t>
  </si>
  <si>
    <t>6000035813</t>
  </si>
  <si>
    <t>Dávkovač mýdla Jika CUBITO PURE 203 ml</t>
  </si>
  <si>
    <t>561939199</t>
  </si>
  <si>
    <t>725291621</t>
  </si>
  <si>
    <t>Doplňky zařízení koupelen a záchodů nerezové - montáž</t>
  </si>
  <si>
    <t>2000771141</t>
  </si>
  <si>
    <t xml:space="preserve">Doplňky zařízení koupelen a záchodů  nerezové zásobník toaletních papírů d=300 mm</t>
  </si>
  <si>
    <t>6000074801</t>
  </si>
  <si>
    <t>JIKA Cubito Pure držák toaletního papíru</t>
  </si>
  <si>
    <t>1641524873</t>
  </si>
  <si>
    <t>Štětka na WC Orfeus chrom</t>
  </si>
  <si>
    <t>6000074800</t>
  </si>
  <si>
    <t>-1955650149</t>
  </si>
  <si>
    <t>725339111</t>
  </si>
  <si>
    <t>Montáž výlevky</t>
  </si>
  <si>
    <t>-1736707378</t>
  </si>
  <si>
    <t>Výlevky montáž výlevky</t>
  </si>
  <si>
    <t>https://podminky.urs.cz/item/CS_URS_2023_01/725339111</t>
  </si>
  <si>
    <t>64271101</t>
  </si>
  <si>
    <t>výlevka keramická bílá</t>
  </si>
  <si>
    <t>1117884296</t>
  </si>
  <si>
    <t>725822613</t>
  </si>
  <si>
    <t>Baterie umyvadlová stojánková páková s výpustí</t>
  </si>
  <si>
    <t>-1822931775</t>
  </si>
  <si>
    <t>Baterie umyvadlové stojánkové pákové s výpustí</t>
  </si>
  <si>
    <t>https://podminky.urs.cz/item/CS_URS_2023_02/725822613</t>
  </si>
  <si>
    <t>725829101</t>
  </si>
  <si>
    <t>Montáž baterie nástěnné dřezové pákové a klasické</t>
  </si>
  <si>
    <t>1632811256</t>
  </si>
  <si>
    <t>Baterie dřezové montáž ostatních typů nástěnných pákových nebo klasických</t>
  </si>
  <si>
    <t>https://podminky.urs.cz/item/CS_URS_2023_01/725829101</t>
  </si>
  <si>
    <t>55143977</t>
  </si>
  <si>
    <t>baterie dřezová páková nástěnná s kulatým ústím 200mm</t>
  </si>
  <si>
    <t>1155682896</t>
  </si>
  <si>
    <t>725849411</t>
  </si>
  <si>
    <t>Montáž baterie sprchové nástěnná s nastavitelnou výškou sprchy</t>
  </si>
  <si>
    <t>1232153211</t>
  </si>
  <si>
    <t>Baterie sprchové montáž nástěnných baterií s nastavitelnou výškou sprchy</t>
  </si>
  <si>
    <t>https://podminky.urs.cz/item/CS_URS_2023_02/725849411</t>
  </si>
  <si>
    <t>55145590</t>
  </si>
  <si>
    <t>baterie sprchová páková včetně sprchové soupravy 150mm chrom</t>
  </si>
  <si>
    <t>2128184569</t>
  </si>
  <si>
    <t>998725201</t>
  </si>
  <si>
    <t>Přesun hmot procentní pro zařizovací předměty v objektech v do 6 m</t>
  </si>
  <si>
    <t>1233997903</t>
  </si>
  <si>
    <t>Přesun hmot pro zařizovací předměty stanovený procentní sazbou (%) z ceny vodorovná dopravní vzdálenost do 50 m v objektech výšky do 6 m</t>
  </si>
  <si>
    <t>https://podminky.urs.cz/item/CS_URS_2023_02/998725201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</si>
  <si>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</si>
  <si>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</si>
  <si>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</si>
  <si>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</si>
  <si>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1821956404</t>
  </si>
  <si>
    <t>Předstěnové instalační systémy pro zazdění do masivních zděných konstrukcí pro závěsné klozety ovládání zepředu, stavební výška 1080 mm</t>
  </si>
  <si>
    <t>https://podminky.urs.cz/item/CS_URS_2023_02/726111031</t>
  </si>
  <si>
    <t>726111031.R</t>
  </si>
  <si>
    <t>Instalační předstěna pro klozet (pro tělesně postižené) s ovládáním zepředu v 1080 mm závěsný do masivní zděné kce</t>
  </si>
  <si>
    <t>-542676737</t>
  </si>
  <si>
    <t>726191001</t>
  </si>
  <si>
    <t>Zvukoizolační souprava pro klozet a bidet</t>
  </si>
  <si>
    <t>-106845932</t>
  </si>
  <si>
    <t>Ostatní příslušenství instalačních systémů zvukoizolační souprava pro WC a bidet</t>
  </si>
  <si>
    <t>https://podminky.urs.cz/item/CS_URS_2023_02/726191001</t>
  </si>
  <si>
    <t>726191002</t>
  </si>
  <si>
    <t>Souprava pro předstěnovou montáž</t>
  </si>
  <si>
    <t>194635504</t>
  </si>
  <si>
    <t>Ostatní příslušenství instalačních systémů souprava pro předstěnovou montáž</t>
  </si>
  <si>
    <t>https://podminky.urs.cz/item/CS_URS_2023_02/726191002</t>
  </si>
  <si>
    <t>726191011</t>
  </si>
  <si>
    <t>Ovládací tlačítko WC pro montáž do předstěnových konstrukcí</t>
  </si>
  <si>
    <t>1901950238</t>
  </si>
  <si>
    <t>Ostatní příslušenství instalačních systémů montáž ovládacích tlačítek k WC</t>
  </si>
  <si>
    <t>https://podminky.urs.cz/item/CS_URS_2023_02/726191011</t>
  </si>
  <si>
    <t>55281792</t>
  </si>
  <si>
    <t>tlačítko pro ovládání WC zepředu, chrom, Stop splachování, 246x164mm</t>
  </si>
  <si>
    <t>501363469</t>
  </si>
  <si>
    <t>998726211</t>
  </si>
  <si>
    <t>Přesun hmot procentní pro instalační prefabrikáty v objektech v do 6 m</t>
  </si>
  <si>
    <t>-84087502</t>
  </si>
  <si>
    <t>Přesun hmot pro instalační prefabrikáty stanovený procentní sazbou (%) z ceny vodorovná dopravní vzdálenost do 50 m v objektech výšky do 6 m</t>
  </si>
  <si>
    <t>https://podminky.urs.cz/item/CS_URS_2023_02/998726211</t>
  </si>
  <si>
    <t>733</t>
  </si>
  <si>
    <t>Ústřední vytápění - rozvodné potrubí</t>
  </si>
  <si>
    <t>733221203.R</t>
  </si>
  <si>
    <t>Potrubí měděné měkké spojované tvrdým pájením D 16x1 mm</t>
  </si>
  <si>
    <t>-162178385</t>
  </si>
  <si>
    <t>Potrubí z trubek měděných měkkých spojovaných tvrdým pájením Ø 18/1</t>
  </si>
  <si>
    <t>"propojení nového radiátoru na stávající soustavu"</t>
  </si>
  <si>
    <t>734</t>
  </si>
  <si>
    <t>Ústřední vytápění - armatury</t>
  </si>
  <si>
    <t>734261406</t>
  </si>
  <si>
    <t>Armatura připojovací přímá G 1/2x18 PN 10 do 110°C radiátorů typu VK</t>
  </si>
  <si>
    <t>15864392</t>
  </si>
  <si>
    <t>Šroubení připojovací armatury radiátorů VK PN 10 do 110°C, regulační uzavíratelné přímé G 1/2 x 18</t>
  </si>
  <si>
    <t>https://podminky.urs.cz/item/CS_URS_2023_02/734261406</t>
  </si>
  <si>
    <t>735152381</t>
  </si>
  <si>
    <t>Otopné těleso panel VK dvoudeskové bez přídavné přestupní plochy výška/délka 600/1600 mm výkon 1565 W</t>
  </si>
  <si>
    <t>682223665</t>
  </si>
  <si>
    <t>Otopná tělesa panelová VK dvoudesková PN 1,0 MPa, T do 110°C bez přídavné přestupní plochy výšky tělesa 600 mm stavební délky / výkonu 1600 mm / 1565 W</t>
  </si>
  <si>
    <t>https://podminky.urs.cz/item/CS_URS_2023_02/735152381</t>
  </si>
  <si>
    <t>"doplnění tělesa v místnosti S45"</t>
  </si>
  <si>
    <t>735159230</t>
  </si>
  <si>
    <t>Montáž otopných těles panelových dvouřadých dl přes 1500 do 1980 mm</t>
  </si>
  <si>
    <t>-1923828684</t>
  </si>
  <si>
    <t>Montáž otopných těles panelových dvouřadých, stavební délky přes 1500 do 1980 mm</t>
  </si>
  <si>
    <t>https://podminky.urs.cz/item/CS_URS_2023_02/735159230</t>
  </si>
  <si>
    <t>"montáž uschovaného topného tělesa z místnosti s41"1</t>
  </si>
  <si>
    <t>735511143</t>
  </si>
  <si>
    <t>Podlahové vytápění - elektrotermická hlavice (termopohon)</t>
  </si>
  <si>
    <t>-69567456</t>
  </si>
  <si>
    <t>Trubkové teplovodní podlahové vytápění regulační zařízení elektrotermická hlavice</t>
  </si>
  <si>
    <t>https://podminky.urs.cz/item/CS_URS_2023_02/735511143</t>
  </si>
  <si>
    <t>751</t>
  </si>
  <si>
    <t>Vzduchotechnika</t>
  </si>
  <si>
    <t>751711111</t>
  </si>
  <si>
    <t>Montáž klimatizační jednotky vnitřní nástěnné o výkonu do 3,5 kW</t>
  </si>
  <si>
    <t>2145241905</t>
  </si>
  <si>
    <t>Montáž klimatizační jednotky vnitřní nástěnné o výkonu (pro objem místnosti) do 3,5 kW (do 35 m3)</t>
  </si>
  <si>
    <t>https://podminky.urs.cz/item/CS_URS_2023_02/751711111</t>
  </si>
  <si>
    <t>42952001</t>
  </si>
  <si>
    <t>jednotka klimatizační nástěnná o výkonu do 3,5kW</t>
  </si>
  <si>
    <t>-752404485</t>
  </si>
  <si>
    <t>751711112</t>
  </si>
  <si>
    <t>Montáž klimatizační jednotky vnitřní nástěnné o výkonu přes 3,5 do 5 kW</t>
  </si>
  <si>
    <t>-878190499</t>
  </si>
  <si>
    <t>Montáž klimatizační jednotky vnitřní nástěnné o výkonu (pro objem místnosti) přes 3,5 do 5 kW (přes 35 do 50 m3)</t>
  </si>
  <si>
    <t>https://podminky.urs.cz/item/CS_URS_2023_02/751711112</t>
  </si>
  <si>
    <t>42952002</t>
  </si>
  <si>
    <t>jednotka klimatizační nástěnná o výkonu do 5,0kW</t>
  </si>
  <si>
    <t>1276535138</t>
  </si>
  <si>
    <t>751721111</t>
  </si>
  <si>
    <t>Montáž klimatizační jednotky venkovní s jednofázovým napájením do 2 vnitřních jednotek</t>
  </si>
  <si>
    <t>1889989994</t>
  </si>
  <si>
    <t>Montáž klimatizační jednotky venkovní jednofázové napájení do 2 vnitřních jednotek</t>
  </si>
  <si>
    <t>https://podminky.urs.cz/item/CS_URS_2023_02/751721111</t>
  </si>
  <si>
    <t>42952015</t>
  </si>
  <si>
    <t>jednotka klimatizační venkovní jednofázové napájení do 2 vnitřních jednotek o výkonu do 5,5kW</t>
  </si>
  <si>
    <t>855770451</t>
  </si>
  <si>
    <t>751721112</t>
  </si>
  <si>
    <t>Montáž klimatizační jednotky venkovní s jednofázovým napájením do 3 vnitřních jednotek</t>
  </si>
  <si>
    <t>1617506936</t>
  </si>
  <si>
    <t>Montáž klimatizační jednotky venkovní jednofázové napájení do 3 vnitřních jednotek</t>
  </si>
  <si>
    <t>https://podminky.urs.cz/item/CS_URS_2023_02/751721112</t>
  </si>
  <si>
    <t>42952016</t>
  </si>
  <si>
    <t>jednotka klimatizační venkovní jednofázové napájení do 3 vnitřních jednotek o výkonu do 6,5kW</t>
  </si>
  <si>
    <t>1934670177</t>
  </si>
  <si>
    <t>751721113</t>
  </si>
  <si>
    <t>Montáž klimatizační jednotky venkovní s jednofázovým napájením do 4 vnitřních jednotek</t>
  </si>
  <si>
    <t>910349244</t>
  </si>
  <si>
    <t>Montáž klimatizační jednotky venkovní jednofázové napájení do 4 vnitřních jednotek</t>
  </si>
  <si>
    <t>https://podminky.urs.cz/item/CS_URS_2023_02/751721113</t>
  </si>
  <si>
    <t>42952017</t>
  </si>
  <si>
    <t>jednotka klimatizační venkovní jednofázové napájení do 4 vnitřních jednotek o výkonu do 8,0kW</t>
  </si>
  <si>
    <t>900744715</t>
  </si>
  <si>
    <t>751791112</t>
  </si>
  <si>
    <t>Montáž napojovacího měděného potrubí předizolovaného 10 (3/8" x 0,8)</t>
  </si>
  <si>
    <t>1698253161</t>
  </si>
  <si>
    <t>Montáž napojovacího potrubí měděného předizolovaného, D mm (" x tl. stěny) 10 (3/8" x 0,8)</t>
  </si>
  <si>
    <t>https://podminky.urs.cz/item/CS_URS_2023_02/751791112</t>
  </si>
  <si>
    <t>(20+20+20+10+20+10+8+12+6)*2</t>
  </si>
  <si>
    <t>42981908</t>
  </si>
  <si>
    <t>trubka předizolovaná Cu 3/8" (10 mm), stěna tl 0,8 mm, izolace 9mm</t>
  </si>
  <si>
    <t>1908013519</t>
  </si>
  <si>
    <t>252*1,03 'Přepočtené koeficientem množství</t>
  </si>
  <si>
    <t>751792007</t>
  </si>
  <si>
    <t>Montáž sifonu pro odvod kondenzátu klimatizace</t>
  </si>
  <si>
    <t>972459726</t>
  </si>
  <si>
    <t>Montáž ostatních zařízení pro odvod kondenzátu klimatizace sifonu</t>
  </si>
  <si>
    <t>https://podminky.urs.cz/item/CS_URS_2023_02/751792007</t>
  </si>
  <si>
    <t>48481003</t>
  </si>
  <si>
    <t>sifon pro odvod kondenzátu</t>
  </si>
  <si>
    <t>-300415063</t>
  </si>
  <si>
    <t>751792008</t>
  </si>
  <si>
    <t>Montáž hadice pro odvod kondenzátu klimatizace</t>
  </si>
  <si>
    <t>117761674</t>
  </si>
  <si>
    <t>Montáž ostatních zařízení pro odvod kondenzátu klimatizace hadice</t>
  </si>
  <si>
    <t>https://podminky.urs.cz/item/CS_URS_2023_02/751792008</t>
  </si>
  <si>
    <t>48481004</t>
  </si>
  <si>
    <t>hadice pro odvod kondenzátu</t>
  </si>
  <si>
    <t>-1612569157</t>
  </si>
  <si>
    <t>3+6+8+3+3+4+6+3+5+5+5</t>
  </si>
  <si>
    <t>HZS1302</t>
  </si>
  <si>
    <t>Hodinová zúčtovací sazba zedník specialista</t>
  </si>
  <si>
    <t>-462778008</t>
  </si>
  <si>
    <t xml:space="preserve">Hodinové zúčtovací sazby profesí HSV  provádění konstrukcí zedník specialista</t>
  </si>
  <si>
    <t>https://podminky.urs.cz/item/CS_URS_2022_01/HZS1302</t>
  </si>
  <si>
    <t>"zednické přípomoce pro profese"</t>
  </si>
  <si>
    <t>40*4</t>
  </si>
  <si>
    <t>HZS2211</t>
  </si>
  <si>
    <t>Hodinová zúčtovací sazba instalatér</t>
  </si>
  <si>
    <t>-49134695</t>
  </si>
  <si>
    <t>Hodinové zúčtovací sazby profesí PSV provádění stavebních instalací instalatér</t>
  </si>
  <si>
    <t>https://podminky.urs.cz/item/CS_URS_2024_01/HZS2211</t>
  </si>
  <si>
    <t>"ostatní blíže nespecifokované práce, nutné ke zprovoznění rozvodů vody a kanalizace"</t>
  </si>
  <si>
    <t>40*3</t>
  </si>
  <si>
    <t>HZS2212</t>
  </si>
  <si>
    <t>Hodinová zúčtovací sazba instalatér odborný</t>
  </si>
  <si>
    <t>1698340588</t>
  </si>
  <si>
    <t>Hodinové zúčtovací sazby profesí PSV provádění stavebních instalací instalatér odborný</t>
  </si>
  <si>
    <t>https://podminky.urs.cz/item/CS_URS_2023_02/HZS2212</t>
  </si>
  <si>
    <t>HZS3211</t>
  </si>
  <si>
    <t>Hodinová zúčtovací sazba montér vzduchotechniky a chlazení</t>
  </si>
  <si>
    <t>-458028531</t>
  </si>
  <si>
    <t>Hodinové zúčtovací sazby montáží technologických zařízení na stavebních objektech montér vzduchotechniky a chlazení</t>
  </si>
  <si>
    <t>https://podminky.urs.cz/item/CS_URS_2023_02/HZS3211</t>
  </si>
  <si>
    <t>"ostatní blíže nespecifokované práce, nutné ke zprovoznění VZT"8*5</t>
  </si>
  <si>
    <t>HZS3212</t>
  </si>
  <si>
    <t>Hodinová zúčtovací sazba montér vzduchotechniky a chlazení odborný</t>
  </si>
  <si>
    <t>-1776146351</t>
  </si>
  <si>
    <t>Hodinové zúčtovací sazby montáží technologických zařízení na stavebních objektech montér vzduchotechniky odborný</t>
  </si>
  <si>
    <t>https://podminky.urs.cz/item/CS_URS_2023_02/HZS3212</t>
  </si>
  <si>
    <t>05 - Vedlejší rozpočtové náklady</t>
  </si>
  <si>
    <t xml:space="preserve">    VRN2 - Příprava staveniště</t>
  </si>
  <si>
    <t xml:space="preserve">    VRN3 - Zařízení staveniště</t>
  </si>
  <si>
    <t>-1306926407</t>
  </si>
  <si>
    <t>https://podminky.urs.cz/item/CS_URS_2023_02/013254000</t>
  </si>
  <si>
    <t>VRN2</t>
  </si>
  <si>
    <t>Příprava staveniště</t>
  </si>
  <si>
    <t>020001000</t>
  </si>
  <si>
    <t>25815989</t>
  </si>
  <si>
    <t>https://podminky.urs.cz/item/CS_URS_2023_02/020001000</t>
  </si>
  <si>
    <t>VRN3</t>
  </si>
  <si>
    <t>Zařízení staveniště</t>
  </si>
  <si>
    <t>030001000</t>
  </si>
  <si>
    <t>1890540159</t>
  </si>
  <si>
    <t>https://podminky.urs.cz/item/CS_URS_2023_02/030001000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</si>
</sst>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1" TargetMode="External" /><Relationship Id="rId2" Type="http://schemas.openxmlformats.org/officeDocument/2006/relationships/hyperlink" Target="https://podminky.urs.cz/item/CS_URS_2023_02/962031136" TargetMode="External" /><Relationship Id="rId3" Type="http://schemas.openxmlformats.org/officeDocument/2006/relationships/hyperlink" Target="https://podminky.urs.cz/item/CS_URS_2023_02/962032431" TargetMode="External" /><Relationship Id="rId4" Type="http://schemas.openxmlformats.org/officeDocument/2006/relationships/hyperlink" Target="https://podminky.urs.cz/item/CS_URS_2023_02/965081611" TargetMode="External" /><Relationship Id="rId5" Type="http://schemas.openxmlformats.org/officeDocument/2006/relationships/hyperlink" Target="https://podminky.urs.cz/item/CS_URS_2023_02/968072455" TargetMode="External" /><Relationship Id="rId6" Type="http://schemas.openxmlformats.org/officeDocument/2006/relationships/hyperlink" Target="https://podminky.urs.cz/item/CS_URS_2023_02/978013191" TargetMode="External" /><Relationship Id="rId7" Type="http://schemas.openxmlformats.org/officeDocument/2006/relationships/hyperlink" Target="https://podminky.urs.cz/item/CS_URS_2023_02/997013151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603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hyperlink" Target="https://podminky.urs.cz/item/CS_URS_2023_02/997013811" TargetMode="External" /><Relationship Id="rId13" Type="http://schemas.openxmlformats.org/officeDocument/2006/relationships/hyperlink" Target="https://podminky.urs.cz/item/CS_URS_2023_02/997013812" TargetMode="External" /><Relationship Id="rId14" Type="http://schemas.openxmlformats.org/officeDocument/2006/relationships/hyperlink" Target="https://podminky.urs.cz/item/CS_URS_2023_02/725110814" TargetMode="External" /><Relationship Id="rId15" Type="http://schemas.openxmlformats.org/officeDocument/2006/relationships/hyperlink" Target="https://podminky.urs.cz/item/CS_URS_2023_02/725210821" TargetMode="External" /><Relationship Id="rId16" Type="http://schemas.openxmlformats.org/officeDocument/2006/relationships/hyperlink" Target="https://podminky.urs.cz/item/CS_URS_2023_02/725240811" TargetMode="External" /><Relationship Id="rId17" Type="http://schemas.openxmlformats.org/officeDocument/2006/relationships/hyperlink" Target="https://podminky.urs.cz/item/CS_URS_2023_02/725240812" TargetMode="External" /><Relationship Id="rId18" Type="http://schemas.openxmlformats.org/officeDocument/2006/relationships/hyperlink" Target="https://podminky.urs.cz/item/CS_URS_2023_02/725310823" TargetMode="External" /><Relationship Id="rId19" Type="http://schemas.openxmlformats.org/officeDocument/2006/relationships/hyperlink" Target="https://podminky.urs.cz/item/CS_URS_2023_02/725330820" TargetMode="External" /><Relationship Id="rId20" Type="http://schemas.openxmlformats.org/officeDocument/2006/relationships/hyperlink" Target="https://podminky.urs.cz/item/CS_URS_2023_02/725820801" TargetMode="External" /><Relationship Id="rId21" Type="http://schemas.openxmlformats.org/officeDocument/2006/relationships/hyperlink" Target="https://podminky.urs.cz/item/CS_URS_2023_02/725820802" TargetMode="External" /><Relationship Id="rId22" Type="http://schemas.openxmlformats.org/officeDocument/2006/relationships/hyperlink" Target="https://podminky.urs.cz/item/CS_URS_2023_02/725840850" TargetMode="External" /><Relationship Id="rId23" Type="http://schemas.openxmlformats.org/officeDocument/2006/relationships/hyperlink" Target="https://podminky.urs.cz/item/CS_URS_2023_02/763131821" TargetMode="External" /><Relationship Id="rId24" Type="http://schemas.openxmlformats.org/officeDocument/2006/relationships/hyperlink" Target="https://podminky.urs.cz/item/CS_URS_2023_02/763135812" TargetMode="External" /><Relationship Id="rId25" Type="http://schemas.openxmlformats.org/officeDocument/2006/relationships/hyperlink" Target="https://podminky.urs.cz/item/CS_URS_2023_02/766441821" TargetMode="External" /><Relationship Id="rId26" Type="http://schemas.openxmlformats.org/officeDocument/2006/relationships/hyperlink" Target="https://podminky.urs.cz/item/CS_URS_2023_02/766622833" TargetMode="External" /><Relationship Id="rId27" Type="http://schemas.openxmlformats.org/officeDocument/2006/relationships/hyperlink" Target="https://podminky.urs.cz/item/CS_URS_2023_02/766622862" TargetMode="External" /><Relationship Id="rId28" Type="http://schemas.openxmlformats.org/officeDocument/2006/relationships/hyperlink" Target="https://podminky.urs.cz/item/CS_URS_2023_02/766812840" TargetMode="External" /><Relationship Id="rId29" Type="http://schemas.openxmlformats.org/officeDocument/2006/relationships/hyperlink" Target="https://podminky.urs.cz/item/CS_URS_2023_02/771573810" TargetMode="External" /><Relationship Id="rId30" Type="http://schemas.openxmlformats.org/officeDocument/2006/relationships/hyperlink" Target="https://podminky.urs.cz/item/CS_URS_2023_02/776201812" TargetMode="External" /><Relationship Id="rId31" Type="http://schemas.openxmlformats.org/officeDocument/2006/relationships/hyperlink" Target="https://podminky.urs.cz/item/CS_URS_2023_02/776410811" TargetMode="External" /><Relationship Id="rId32" Type="http://schemas.openxmlformats.org/officeDocument/2006/relationships/hyperlink" Target="https://podminky.urs.cz/item/CS_URS_2023_02/781473810" TargetMode="External" /><Relationship Id="rId33" Type="http://schemas.openxmlformats.org/officeDocument/2006/relationships/hyperlink" Target="https://podminky.urs.cz/item/CS_URS_2023_02/78412100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1272321" TargetMode="External" /><Relationship Id="rId2" Type="http://schemas.openxmlformats.org/officeDocument/2006/relationships/hyperlink" Target="https://podminky.urs.cz/item/CS_URS_2023_02/317168012" TargetMode="External" /><Relationship Id="rId3" Type="http://schemas.openxmlformats.org/officeDocument/2006/relationships/hyperlink" Target="https://podminky.urs.cz/item/CS_URS_2023_02/317168013" TargetMode="External" /><Relationship Id="rId4" Type="http://schemas.openxmlformats.org/officeDocument/2006/relationships/hyperlink" Target="https://podminky.urs.cz/item/CS_URS_2023_02/317168015" TargetMode="External" /><Relationship Id="rId5" Type="http://schemas.openxmlformats.org/officeDocument/2006/relationships/hyperlink" Target="https://podminky.urs.cz/item/CS_URS_2023_02/317941121" TargetMode="External" /><Relationship Id="rId6" Type="http://schemas.openxmlformats.org/officeDocument/2006/relationships/hyperlink" Target="https://podminky.urs.cz/item/CS_URS_2023_02/342272225" TargetMode="External" /><Relationship Id="rId7" Type="http://schemas.openxmlformats.org/officeDocument/2006/relationships/hyperlink" Target="https://podminky.urs.cz/item/CS_URS_2023_02/342272235" TargetMode="External" /><Relationship Id="rId8" Type="http://schemas.openxmlformats.org/officeDocument/2006/relationships/hyperlink" Target="https://podminky.urs.cz/item/CS_URS_2023_02/346272236" TargetMode="External" /><Relationship Id="rId9" Type="http://schemas.openxmlformats.org/officeDocument/2006/relationships/hyperlink" Target="https://podminky.urs.cz/item/CS_URS_2023_02/346272246" TargetMode="External" /><Relationship Id="rId10" Type="http://schemas.openxmlformats.org/officeDocument/2006/relationships/hyperlink" Target="https://podminky.urs.cz/item/CS_URS_2023_02/346272256" TargetMode="External" /><Relationship Id="rId11" Type="http://schemas.openxmlformats.org/officeDocument/2006/relationships/hyperlink" Target="https://podminky.urs.cz/item/CS_URS_2023_02/346272266" TargetMode="External" /><Relationship Id="rId12" Type="http://schemas.openxmlformats.org/officeDocument/2006/relationships/hyperlink" Target="https://podminky.urs.cz/item/CS_URS_2023_02/612131121" TargetMode="External" /><Relationship Id="rId13" Type="http://schemas.openxmlformats.org/officeDocument/2006/relationships/hyperlink" Target="https://podminky.urs.cz/item/CS_URS_2023_02/612142001" TargetMode="External" /><Relationship Id="rId14" Type="http://schemas.openxmlformats.org/officeDocument/2006/relationships/hyperlink" Target="https://podminky.urs.cz/item/CS_URS_2023_02/612311131" TargetMode="External" /><Relationship Id="rId15" Type="http://schemas.openxmlformats.org/officeDocument/2006/relationships/hyperlink" Target="https://podminky.urs.cz/item/CS_URS_2023_02/612341391" TargetMode="External" /><Relationship Id="rId16" Type="http://schemas.openxmlformats.org/officeDocument/2006/relationships/hyperlink" Target="https://podminky.urs.cz/item/CS_URS_2023_02/622142001" TargetMode="External" /><Relationship Id="rId17" Type="http://schemas.openxmlformats.org/officeDocument/2006/relationships/hyperlink" Target="https://podminky.urs.cz/item/CS_URS_2023_02/622151031" TargetMode="External" /><Relationship Id="rId18" Type="http://schemas.openxmlformats.org/officeDocument/2006/relationships/hyperlink" Target="https://podminky.urs.cz/item/CS_URS_2023_02/622531012" TargetMode="External" /><Relationship Id="rId19" Type="http://schemas.openxmlformats.org/officeDocument/2006/relationships/hyperlink" Target="https://podminky.urs.cz/item/CS_URS_2023_02/642942111" TargetMode="External" /><Relationship Id="rId20" Type="http://schemas.openxmlformats.org/officeDocument/2006/relationships/hyperlink" Target="https://podminky.urs.cz/item/CS_URS_2023_02/642946211" TargetMode="External" /><Relationship Id="rId21" Type="http://schemas.openxmlformats.org/officeDocument/2006/relationships/hyperlink" Target="https://podminky.urs.cz/item/CS_URS_2023_02/949101111" TargetMode="External" /><Relationship Id="rId22" Type="http://schemas.openxmlformats.org/officeDocument/2006/relationships/hyperlink" Target="https://podminky.urs.cz/item/CS_URS_2023_02/998011001" TargetMode="External" /><Relationship Id="rId23" Type="http://schemas.openxmlformats.org/officeDocument/2006/relationships/hyperlink" Target="https://podminky.urs.cz/item/CS_URS_2023_02/998711101" TargetMode="External" /><Relationship Id="rId24" Type="http://schemas.openxmlformats.org/officeDocument/2006/relationships/hyperlink" Target="https://podminky.urs.cz/item/CS_URS_2023_02/763131411" TargetMode="External" /><Relationship Id="rId25" Type="http://schemas.openxmlformats.org/officeDocument/2006/relationships/hyperlink" Target="https://podminky.urs.cz/item/CS_URS_2023_02/763131451" TargetMode="External" /><Relationship Id="rId26" Type="http://schemas.openxmlformats.org/officeDocument/2006/relationships/hyperlink" Target="https://podminky.urs.cz/item/CS_URS_2023_02/763135102" TargetMode="External" /><Relationship Id="rId27" Type="http://schemas.openxmlformats.org/officeDocument/2006/relationships/hyperlink" Target="https://podminky.urs.cz/item/CS_URS_2023_02/998763301" TargetMode="External" /><Relationship Id="rId28" Type="http://schemas.openxmlformats.org/officeDocument/2006/relationships/hyperlink" Target="https://podminky.urs.cz/item/CS_URS_2023_02/998766101" TargetMode="External" /><Relationship Id="rId29" Type="http://schemas.openxmlformats.org/officeDocument/2006/relationships/hyperlink" Target="https://podminky.urs.cz/item/CS_URS_2023_02/771111011" TargetMode="External" /><Relationship Id="rId30" Type="http://schemas.openxmlformats.org/officeDocument/2006/relationships/hyperlink" Target="https://podminky.urs.cz/item/CS_URS_2023_02/771121011" TargetMode="External" /><Relationship Id="rId31" Type="http://schemas.openxmlformats.org/officeDocument/2006/relationships/hyperlink" Target="https://podminky.urs.cz/item/CS_URS_2023_02/771151012" TargetMode="External" /><Relationship Id="rId32" Type="http://schemas.openxmlformats.org/officeDocument/2006/relationships/hyperlink" Target="https://podminky.urs.cz/item/CS_URS_2023_02/771574414" TargetMode="External" /><Relationship Id="rId33" Type="http://schemas.openxmlformats.org/officeDocument/2006/relationships/hyperlink" Target="https://podminky.urs.cz/item/CS_URS_2023_02/771591112" TargetMode="External" /><Relationship Id="rId34" Type="http://schemas.openxmlformats.org/officeDocument/2006/relationships/hyperlink" Target="https://podminky.urs.cz/item/CS_URS_2023_02/771591241" TargetMode="External" /><Relationship Id="rId35" Type="http://schemas.openxmlformats.org/officeDocument/2006/relationships/hyperlink" Target="https://podminky.urs.cz/item/CS_URS_2023_02/771591242" TargetMode="External" /><Relationship Id="rId36" Type="http://schemas.openxmlformats.org/officeDocument/2006/relationships/hyperlink" Target="https://podminky.urs.cz/item/CS_URS_2023_02/771591264" TargetMode="External" /><Relationship Id="rId37" Type="http://schemas.openxmlformats.org/officeDocument/2006/relationships/hyperlink" Target="https://podminky.urs.cz/item/CS_URS_2023_02/998771101" TargetMode="External" /><Relationship Id="rId38" Type="http://schemas.openxmlformats.org/officeDocument/2006/relationships/hyperlink" Target="https://podminky.urs.cz/item/CS_URS_2023_02/776111117" TargetMode="External" /><Relationship Id="rId39" Type="http://schemas.openxmlformats.org/officeDocument/2006/relationships/hyperlink" Target="https://podminky.urs.cz/item/CS_URS_2023_02/776111311" TargetMode="External" /><Relationship Id="rId40" Type="http://schemas.openxmlformats.org/officeDocument/2006/relationships/hyperlink" Target="https://podminky.urs.cz/item/CS_URS_2023_02/776141112" TargetMode="External" /><Relationship Id="rId41" Type="http://schemas.openxmlformats.org/officeDocument/2006/relationships/hyperlink" Target="https://podminky.urs.cz/item/CS_URS_2023_02/776251121" TargetMode="External" /><Relationship Id="rId42" Type="http://schemas.openxmlformats.org/officeDocument/2006/relationships/hyperlink" Target="https://podminky.urs.cz/item/CS_URS_2023_02/998776101" TargetMode="External" /><Relationship Id="rId43" Type="http://schemas.openxmlformats.org/officeDocument/2006/relationships/hyperlink" Target="https://podminky.urs.cz/item/CS_URS_2023_02/781111011" TargetMode="External" /><Relationship Id="rId44" Type="http://schemas.openxmlformats.org/officeDocument/2006/relationships/hyperlink" Target="https://podminky.urs.cz/item/CS_URS_2023_02/781131251" TargetMode="External" /><Relationship Id="rId45" Type="http://schemas.openxmlformats.org/officeDocument/2006/relationships/hyperlink" Target="https://podminky.urs.cz/item/CS_URS_2023_02/781151031" TargetMode="External" /><Relationship Id="rId46" Type="http://schemas.openxmlformats.org/officeDocument/2006/relationships/hyperlink" Target="https://podminky.urs.cz/item/CS_URS_2022_02/781474154" TargetMode="External" /><Relationship Id="rId47" Type="http://schemas.openxmlformats.org/officeDocument/2006/relationships/hyperlink" Target="https://podminky.urs.cz/item/CS_URS_2023_02/781495211" TargetMode="External" /><Relationship Id="rId48" Type="http://schemas.openxmlformats.org/officeDocument/2006/relationships/hyperlink" Target="https://podminky.urs.cz/item/CS_URS_2023_02/781571141" TargetMode="External" /><Relationship Id="rId49" Type="http://schemas.openxmlformats.org/officeDocument/2006/relationships/hyperlink" Target="https://podminky.urs.cz/item/CS_URS_2023_02/998781101" TargetMode="External" /><Relationship Id="rId50" Type="http://schemas.openxmlformats.org/officeDocument/2006/relationships/hyperlink" Target="https://podminky.urs.cz/item/CS_URS_2023_02/783301303" TargetMode="External" /><Relationship Id="rId51" Type="http://schemas.openxmlformats.org/officeDocument/2006/relationships/hyperlink" Target="https://podminky.urs.cz/item/CS_URS_2023_02/783301313" TargetMode="External" /><Relationship Id="rId52" Type="http://schemas.openxmlformats.org/officeDocument/2006/relationships/hyperlink" Target="https://podminky.urs.cz/item/CS_URS_2023_02/783314101" TargetMode="External" /><Relationship Id="rId53" Type="http://schemas.openxmlformats.org/officeDocument/2006/relationships/hyperlink" Target="https://podminky.urs.cz/item/CS_URS_2023_02/783317101" TargetMode="External" /><Relationship Id="rId54" Type="http://schemas.openxmlformats.org/officeDocument/2006/relationships/hyperlink" Target="https://podminky.urs.cz/item/CS_URS_2023_02/78421110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4031121" TargetMode="External" /><Relationship Id="rId2" Type="http://schemas.openxmlformats.org/officeDocument/2006/relationships/hyperlink" Target="https://podminky.urs.cz/item/CS_URS_2024_02/74111200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31" TargetMode="External" /><Relationship Id="rId5" Type="http://schemas.openxmlformats.org/officeDocument/2006/relationships/hyperlink" Target="https://podminky.urs.cz/item/CS_URS_2024_02/741210001" TargetMode="External" /><Relationship Id="rId6" Type="http://schemas.openxmlformats.org/officeDocument/2006/relationships/hyperlink" Target="https://podminky.urs.cz/item/CS_URS_2024_02/741310001" TargetMode="External" /><Relationship Id="rId7" Type="http://schemas.openxmlformats.org/officeDocument/2006/relationships/hyperlink" Target="https://podminky.urs.cz/item/CS_URS_2024_02/741310021" TargetMode="External" /><Relationship Id="rId8" Type="http://schemas.openxmlformats.org/officeDocument/2006/relationships/hyperlink" Target="https://podminky.urs.cz/item/CS_URS_2024_02/741310022" TargetMode="External" /><Relationship Id="rId9" Type="http://schemas.openxmlformats.org/officeDocument/2006/relationships/hyperlink" Target="https://podminky.urs.cz/item/CS_URS_2024_02/741310024" TargetMode="External" /><Relationship Id="rId10" Type="http://schemas.openxmlformats.org/officeDocument/2006/relationships/hyperlink" Target="https://podminky.urs.cz/item/CS_URS_2024_02/741310025" TargetMode="External" /><Relationship Id="rId11" Type="http://schemas.openxmlformats.org/officeDocument/2006/relationships/hyperlink" Target="https://podminky.urs.cz/item/CS_URS_2024_02/741311004" TargetMode="External" /><Relationship Id="rId12" Type="http://schemas.openxmlformats.org/officeDocument/2006/relationships/hyperlink" Target="https://podminky.urs.cz/item/CS_URS_2024_02/741313001" TargetMode="External" /><Relationship Id="rId13" Type="http://schemas.openxmlformats.org/officeDocument/2006/relationships/hyperlink" Target="https://podminky.urs.cz/item/CS_URS_2024_02/741313003" TargetMode="External" /><Relationship Id="rId14" Type="http://schemas.openxmlformats.org/officeDocument/2006/relationships/hyperlink" Target="https://podminky.urs.cz/item/CS_URS_2024_02/741320171" TargetMode="External" /><Relationship Id="rId15" Type="http://schemas.openxmlformats.org/officeDocument/2006/relationships/hyperlink" Target="https://podminky.urs.cz/item/CS_URS_2024_02/741321001" TargetMode="External" /><Relationship Id="rId16" Type="http://schemas.openxmlformats.org/officeDocument/2006/relationships/hyperlink" Target="https://podminky.urs.cz/item/CS_URS_2024_02/741372072" TargetMode="External" /><Relationship Id="rId17" Type="http://schemas.openxmlformats.org/officeDocument/2006/relationships/hyperlink" Target="https://podminky.urs.cz/item/CS_URS_2024_02/741372077" TargetMode="External" /><Relationship Id="rId18" Type="http://schemas.openxmlformats.org/officeDocument/2006/relationships/hyperlink" Target="https://podminky.urs.cz/item/CS_URS_2024_02/741372112" TargetMode="External" /><Relationship Id="rId19" Type="http://schemas.openxmlformats.org/officeDocument/2006/relationships/hyperlink" Target="https://podminky.urs.cz/item/CS_URS_2024_02/741810003" TargetMode="External" /><Relationship Id="rId20" Type="http://schemas.openxmlformats.org/officeDocument/2006/relationships/hyperlink" Target="https://podminky.urs.cz/item/CS_URS_2024_02/741810011" TargetMode="External" /><Relationship Id="rId21" Type="http://schemas.openxmlformats.org/officeDocument/2006/relationships/hyperlink" Target="https://podminky.urs.cz/item/CS_URS_2024_02/741820102" TargetMode="External" /><Relationship Id="rId22" Type="http://schemas.openxmlformats.org/officeDocument/2006/relationships/hyperlink" Target="https://podminky.urs.cz/item/CS_URS_2024_02/998741311" TargetMode="External" /><Relationship Id="rId23" Type="http://schemas.openxmlformats.org/officeDocument/2006/relationships/hyperlink" Target="https://podminky.urs.cz/item/CS_URS_2024_02/742110002" TargetMode="External" /><Relationship Id="rId24" Type="http://schemas.openxmlformats.org/officeDocument/2006/relationships/hyperlink" Target="https://podminky.urs.cz/item/CS_URS_2024_02/742124003" TargetMode="External" /><Relationship Id="rId25" Type="http://schemas.openxmlformats.org/officeDocument/2006/relationships/hyperlink" Target="https://podminky.urs.cz/item/CS_URS_2024_02/742124003" TargetMode="External" /><Relationship Id="rId26" Type="http://schemas.openxmlformats.org/officeDocument/2006/relationships/hyperlink" Target="https://podminky.urs.cz/item/CS_URS_2024_02/742220081" TargetMode="External" /><Relationship Id="rId27" Type="http://schemas.openxmlformats.org/officeDocument/2006/relationships/hyperlink" Target="https://podminky.urs.cz/item/CS_URS_2024_02/742220141" TargetMode="External" /><Relationship Id="rId28" Type="http://schemas.openxmlformats.org/officeDocument/2006/relationships/hyperlink" Target="https://podminky.urs.cz/item/CS_URS_2024_02/742230004" TargetMode="External" /><Relationship Id="rId29" Type="http://schemas.openxmlformats.org/officeDocument/2006/relationships/hyperlink" Target="https://podminky.urs.cz/item/CS_URS_2024_02/742310006" TargetMode="External" /><Relationship Id="rId30" Type="http://schemas.openxmlformats.org/officeDocument/2006/relationships/hyperlink" Target="https://podminky.urs.cz/item/CS_URS_2024_02/742330012" TargetMode="External" /><Relationship Id="rId31" Type="http://schemas.openxmlformats.org/officeDocument/2006/relationships/hyperlink" Target="https://podminky.urs.cz/item/CS_URS_2023_02/742330024" TargetMode="External" /><Relationship Id="rId32" Type="http://schemas.openxmlformats.org/officeDocument/2006/relationships/hyperlink" Target="https://podminky.urs.cz/item/CS_URS_2024_02/220490847" TargetMode="External" /><Relationship Id="rId33" Type="http://schemas.openxmlformats.org/officeDocument/2006/relationships/hyperlink" Target="https://podminky.urs.cz/item/CS_URS_2024_02/HZS1301" TargetMode="External" /><Relationship Id="rId34" Type="http://schemas.openxmlformats.org/officeDocument/2006/relationships/hyperlink" Target="https://podminky.urs.cz/item/CS_URS_2024_02/HZS2232" TargetMode="External" /><Relationship Id="rId35" Type="http://schemas.openxmlformats.org/officeDocument/2006/relationships/hyperlink" Target="https://podminky.urs.cz/item/CS_URS_2024_02/013254000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5001" TargetMode="External" /><Relationship Id="rId2" Type="http://schemas.openxmlformats.org/officeDocument/2006/relationships/hyperlink" Target="https://podminky.urs.cz/item/CS_URS_2023_02/721175002" TargetMode="External" /><Relationship Id="rId3" Type="http://schemas.openxmlformats.org/officeDocument/2006/relationships/hyperlink" Target="https://podminky.urs.cz/item/CS_URS_2023_02/721175003" TargetMode="External" /><Relationship Id="rId4" Type="http://schemas.openxmlformats.org/officeDocument/2006/relationships/hyperlink" Target="https://podminky.urs.cz/item/CS_URS_2023_02/721175003" TargetMode="External" /><Relationship Id="rId5" Type="http://schemas.openxmlformats.org/officeDocument/2006/relationships/hyperlink" Target="https://podminky.urs.cz/item/CS_URS_2023_02/731390101.R" TargetMode="External" /><Relationship Id="rId6" Type="http://schemas.openxmlformats.org/officeDocument/2006/relationships/hyperlink" Target="https://podminky.urs.cz/item/CS_URS_2024_02/998721201" TargetMode="External" /><Relationship Id="rId7" Type="http://schemas.openxmlformats.org/officeDocument/2006/relationships/hyperlink" Target="https://podminky.urs.cz/item/CS_URS_2024_02/722174002" TargetMode="External" /><Relationship Id="rId8" Type="http://schemas.openxmlformats.org/officeDocument/2006/relationships/hyperlink" Target="https://podminky.urs.cz/item/CS_URS_2023_02/722174003" TargetMode="External" /><Relationship Id="rId9" Type="http://schemas.openxmlformats.org/officeDocument/2006/relationships/hyperlink" Target="https://podminky.urs.cz/item/CS_URS_2023_02/722175002" TargetMode="External" /><Relationship Id="rId10" Type="http://schemas.openxmlformats.org/officeDocument/2006/relationships/hyperlink" Target="https://podminky.urs.cz/item/CS_URS_2023_02/722175003" TargetMode="External" /><Relationship Id="rId11" Type="http://schemas.openxmlformats.org/officeDocument/2006/relationships/hyperlink" Target="https://podminky.urs.cz/item/CS_URS_2022_02/722181231" TargetMode="External" /><Relationship Id="rId12" Type="http://schemas.openxmlformats.org/officeDocument/2006/relationships/hyperlink" Target="https://podminky.urs.cz/item/CS_URS_2023_02/722181232" TargetMode="External" /><Relationship Id="rId13" Type="http://schemas.openxmlformats.org/officeDocument/2006/relationships/hyperlink" Target="https://podminky.urs.cz/item/CS_URS_2023_02/722290246" TargetMode="External" /><Relationship Id="rId14" Type="http://schemas.openxmlformats.org/officeDocument/2006/relationships/hyperlink" Target="https://podminky.urs.cz/item/CS_URS_2024_02/998722201" TargetMode="External" /><Relationship Id="rId15" Type="http://schemas.openxmlformats.org/officeDocument/2006/relationships/hyperlink" Target="https://podminky.urs.cz/item/CS_URS_2023_02/725112022" TargetMode="External" /><Relationship Id="rId16" Type="http://schemas.openxmlformats.org/officeDocument/2006/relationships/hyperlink" Target="https://podminky.urs.cz/item/CS_URS_2023_02/725121502" TargetMode="External" /><Relationship Id="rId17" Type="http://schemas.openxmlformats.org/officeDocument/2006/relationships/hyperlink" Target="https://podminky.urs.cz/item/CS_URS_2023_02/725211624" TargetMode="External" /><Relationship Id="rId18" Type="http://schemas.openxmlformats.org/officeDocument/2006/relationships/hyperlink" Target="https://podminky.urs.cz/item/CS_URS_2023_02/725244627" TargetMode="External" /><Relationship Id="rId19" Type="http://schemas.openxmlformats.org/officeDocument/2006/relationships/hyperlink" Target="https://podminky.urs.cz/item/CS_URS_2023_01/725339111" TargetMode="External" /><Relationship Id="rId20" Type="http://schemas.openxmlformats.org/officeDocument/2006/relationships/hyperlink" Target="https://podminky.urs.cz/item/CS_URS_2023_02/725822613" TargetMode="External" /><Relationship Id="rId21" Type="http://schemas.openxmlformats.org/officeDocument/2006/relationships/hyperlink" Target="https://podminky.urs.cz/item/CS_URS_2023_01/725829101" TargetMode="External" /><Relationship Id="rId22" Type="http://schemas.openxmlformats.org/officeDocument/2006/relationships/hyperlink" Target="https://podminky.urs.cz/item/CS_URS_2023_02/725849411" TargetMode="External" /><Relationship Id="rId23" Type="http://schemas.openxmlformats.org/officeDocument/2006/relationships/hyperlink" Target="https://podminky.urs.cz/item/CS_URS_2023_02/998725201" TargetMode="External" /><Relationship Id="rId24" Type="http://schemas.openxmlformats.org/officeDocument/2006/relationships/hyperlink" Target="https://podminky.urs.cz/item/CS_URS_2023_02/726111031" TargetMode="External" /><Relationship Id="rId25" Type="http://schemas.openxmlformats.org/officeDocument/2006/relationships/hyperlink" Target="https://podminky.urs.cz/item/CS_URS_2023_02/726191001" TargetMode="External" /><Relationship Id="rId26" Type="http://schemas.openxmlformats.org/officeDocument/2006/relationships/hyperlink" Target="https://podminky.urs.cz/item/CS_URS_2023_02/726191002" TargetMode="External" /><Relationship Id="rId27" Type="http://schemas.openxmlformats.org/officeDocument/2006/relationships/hyperlink" Target="https://podminky.urs.cz/item/CS_URS_2023_02/726191011" TargetMode="External" /><Relationship Id="rId28" Type="http://schemas.openxmlformats.org/officeDocument/2006/relationships/hyperlink" Target="https://podminky.urs.cz/item/CS_URS_2023_02/998726211" TargetMode="External" /><Relationship Id="rId29" Type="http://schemas.openxmlformats.org/officeDocument/2006/relationships/hyperlink" Target="https://podminky.urs.cz/item/CS_URS_2023_02/734261406" TargetMode="External" /><Relationship Id="rId30" Type="http://schemas.openxmlformats.org/officeDocument/2006/relationships/hyperlink" Target="https://podminky.urs.cz/item/CS_URS_2023_02/735152381" TargetMode="External" /><Relationship Id="rId31" Type="http://schemas.openxmlformats.org/officeDocument/2006/relationships/hyperlink" Target="https://podminky.urs.cz/item/CS_URS_2023_02/735159230" TargetMode="External" /><Relationship Id="rId32" Type="http://schemas.openxmlformats.org/officeDocument/2006/relationships/hyperlink" Target="https://podminky.urs.cz/item/CS_URS_2023_02/735511143" TargetMode="External" /><Relationship Id="rId33" Type="http://schemas.openxmlformats.org/officeDocument/2006/relationships/hyperlink" Target="https://podminky.urs.cz/item/CS_URS_2023_02/751711111" TargetMode="External" /><Relationship Id="rId34" Type="http://schemas.openxmlformats.org/officeDocument/2006/relationships/hyperlink" Target="https://podminky.urs.cz/item/CS_URS_2023_02/751711112" TargetMode="External" /><Relationship Id="rId35" Type="http://schemas.openxmlformats.org/officeDocument/2006/relationships/hyperlink" Target="https://podminky.urs.cz/item/CS_URS_2023_02/751721111" TargetMode="External" /><Relationship Id="rId36" Type="http://schemas.openxmlformats.org/officeDocument/2006/relationships/hyperlink" Target="https://podminky.urs.cz/item/CS_URS_2023_02/751721112" TargetMode="External" /><Relationship Id="rId37" Type="http://schemas.openxmlformats.org/officeDocument/2006/relationships/hyperlink" Target="https://podminky.urs.cz/item/CS_URS_2023_02/751721113" TargetMode="External" /><Relationship Id="rId38" Type="http://schemas.openxmlformats.org/officeDocument/2006/relationships/hyperlink" Target="https://podminky.urs.cz/item/CS_URS_2023_02/751791112" TargetMode="External" /><Relationship Id="rId39" Type="http://schemas.openxmlformats.org/officeDocument/2006/relationships/hyperlink" Target="https://podminky.urs.cz/item/CS_URS_2023_02/751792007" TargetMode="External" /><Relationship Id="rId40" Type="http://schemas.openxmlformats.org/officeDocument/2006/relationships/hyperlink" Target="https://podminky.urs.cz/item/CS_URS_2023_02/751792008" TargetMode="External" /><Relationship Id="rId41" Type="http://schemas.openxmlformats.org/officeDocument/2006/relationships/hyperlink" Target="https://podminky.urs.cz/item/CS_URS_2022_01/HZS1302" TargetMode="External" /><Relationship Id="rId42" Type="http://schemas.openxmlformats.org/officeDocument/2006/relationships/hyperlink" Target="https://podminky.urs.cz/item/CS_URS_2024_01/HZS2211" TargetMode="External" /><Relationship Id="rId43" Type="http://schemas.openxmlformats.org/officeDocument/2006/relationships/hyperlink" Target="https://podminky.urs.cz/item/CS_URS_2023_02/HZS2212" TargetMode="External" /><Relationship Id="rId44" Type="http://schemas.openxmlformats.org/officeDocument/2006/relationships/hyperlink" Target="https://podminky.urs.cz/item/CS_URS_2023_02/HZS3211" TargetMode="External" /><Relationship Id="rId45" Type="http://schemas.openxmlformats.org/officeDocument/2006/relationships/hyperlink" Target="https://podminky.urs.cz/item/CS_URS_2023_02/HZS3212" TargetMode="External" /><Relationship Id="rId4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20250409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Přestavba prostor pro neurorehabilitaci a revitalizace akutní rehabilitace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Ústí nad Labem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Krajská zdravotní, a.s. Masarykova nemocnice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Ondřej Hampejs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Hampejs projekty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Bourací práce'!P130</f>
        <v>0</v>
      </c>
      <c r="AV95" s="128">
        <f>'01 - Bourací práce'!J33</f>
        <v>0</v>
      </c>
      <c r="AW95" s="128">
        <f>'01 - Bourací práce'!J34</f>
        <v>0</v>
      </c>
      <c r="AX95" s="128">
        <f>'01 - Bourací práce'!J35</f>
        <v>0</v>
      </c>
      <c r="AY95" s="128">
        <f>'01 - Bourací práce'!J36</f>
        <v>0</v>
      </c>
      <c r="AZ95" s="128">
        <f>'01 - Bourací práce'!F33</f>
        <v>0</v>
      </c>
      <c r="BA95" s="128">
        <f>'01 - Bourací práce'!F34</f>
        <v>0</v>
      </c>
      <c r="BB95" s="128">
        <f>'01 - Bourací práce'!F35</f>
        <v>0</v>
      </c>
      <c r="BC95" s="128">
        <f>'01 - Bourací práce'!F36</f>
        <v>0</v>
      </c>
      <c r="BD95" s="130">
        <f>'01 - Bourací práce'!F37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práce'!J30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Stavební práce'!P132</f>
        <v>0</v>
      </c>
      <c r="AV96" s="128">
        <f>'02 - Stavební práce'!J33</f>
        <v>0</v>
      </c>
      <c r="AW96" s="128">
        <f>'02 - Stavební práce'!J34</f>
        <v>0</v>
      </c>
      <c r="AX96" s="128">
        <f>'02 - Stavební práce'!J35</f>
        <v>0</v>
      </c>
      <c r="AY96" s="128">
        <f>'02 - Stavební práce'!J36</f>
        <v>0</v>
      </c>
      <c r="AZ96" s="128">
        <f>'02 - Stavební práce'!F33</f>
        <v>0</v>
      </c>
      <c r="BA96" s="128">
        <f>'02 - Stavební práce'!F34</f>
        <v>0</v>
      </c>
      <c r="BB96" s="128">
        <f>'02 - Stavební práce'!F35</f>
        <v>0</v>
      </c>
      <c r="BC96" s="128">
        <f>'02 - Stavební práce'!F36</f>
        <v>0</v>
      </c>
      <c r="BD96" s="130">
        <f>'02 - Stavební práce'!F37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Svítidla, silno a sl...'!J30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Svítidla, silno a sl...'!P126</f>
        <v>0</v>
      </c>
      <c r="AV97" s="128">
        <f>'03 - Svítidla, silno a sl...'!J33</f>
        <v>0</v>
      </c>
      <c r="AW97" s="128">
        <f>'03 - Svítidla, silno a sl...'!J34</f>
        <v>0</v>
      </c>
      <c r="AX97" s="128">
        <f>'03 - Svítidla, silno a sl...'!J35</f>
        <v>0</v>
      </c>
      <c r="AY97" s="128">
        <f>'03 - Svítidla, silno a sl...'!J36</f>
        <v>0</v>
      </c>
      <c r="AZ97" s="128">
        <f>'03 - Svítidla, silno a sl...'!F33</f>
        <v>0</v>
      </c>
      <c r="BA97" s="128">
        <f>'03 - Svítidla, silno a sl...'!F34</f>
        <v>0</v>
      </c>
      <c r="BB97" s="128">
        <f>'03 - Svítidla, silno a sl...'!F35</f>
        <v>0</v>
      </c>
      <c r="BC97" s="128">
        <f>'03 - Svítidla, silno a sl...'!F36</f>
        <v>0</v>
      </c>
      <c r="BD97" s="130">
        <f>'03 - Svítidla, silno a sl...'!F37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Zdravotně technické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Zdravotně technické ...'!P128</f>
        <v>0</v>
      </c>
      <c r="AV98" s="128">
        <f>'04 - Zdravotně technické ...'!J33</f>
        <v>0</v>
      </c>
      <c r="AW98" s="128">
        <f>'04 - Zdravotně technické ...'!J34</f>
        <v>0</v>
      </c>
      <c r="AX98" s="128">
        <f>'04 - Zdravotně technické ...'!J35</f>
        <v>0</v>
      </c>
      <c r="AY98" s="128">
        <f>'04 - Zdravotně technické ...'!J36</f>
        <v>0</v>
      </c>
      <c r="AZ98" s="128">
        <f>'04 - Zdravotně technické ...'!F33</f>
        <v>0</v>
      </c>
      <c r="BA98" s="128">
        <f>'04 - Zdravotně technické ...'!F34</f>
        <v>0</v>
      </c>
      <c r="BB98" s="128">
        <f>'04 - Zdravotně technické ...'!F35</f>
        <v>0</v>
      </c>
      <c r="BC98" s="128">
        <f>'04 - Zdravotně technické ...'!F36</f>
        <v>0</v>
      </c>
      <c r="BD98" s="130">
        <f>'04 - Zdravotně technické 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Vedlejší rozpočtové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'05 - Vedlejší rozpočtové ...'!P120</f>
        <v>0</v>
      </c>
      <c r="AV99" s="133">
        <f>'05 - Vedlejší rozpočtové ...'!J33</f>
        <v>0</v>
      </c>
      <c r="AW99" s="133">
        <f>'05 - Vedlejší rozpočtové ...'!J34</f>
        <v>0</v>
      </c>
      <c r="AX99" s="133">
        <f>'05 - Vedlejší rozpočtové ...'!J35</f>
        <v>0</v>
      </c>
      <c r="AY99" s="133">
        <f>'05 - Vedlejší rozpočtové ...'!J36</f>
        <v>0</v>
      </c>
      <c r="AZ99" s="133">
        <f>'05 - Vedlejší rozpočtové ...'!F33</f>
        <v>0</v>
      </c>
      <c r="BA99" s="133">
        <f>'05 - Vedlejší rozpočtové ...'!F34</f>
        <v>0</v>
      </c>
      <c r="BB99" s="133">
        <f>'05 - Vedlejší rozpočtové ...'!F35</f>
        <v>0</v>
      </c>
      <c r="BC99" s="133">
        <f>'05 - Vedlejší rozpočtové ...'!F36</f>
        <v>0</v>
      </c>
      <c r="BD99" s="135">
        <f>'05 - Vedlejší rozpočtové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vV2qZ0U298fxBzmnqNagqrHa/zk7jZgc0KF4s8nTZG9nXid396UI+4wCmhoybj1ZY28YGAPj86wTLxj8E/Wi0Q==" hashValue="aX/zg2TkP0ZdzpSNShAfcw2Y1Uv/eVfH7D6qvWiiwXjHs7HkYTw8o1aVYOTgHkNb3Ot+oi+jo4GA6rGJUrdPJA==" algorithmName="SHA-512" password="CC63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práce'!C2" display="/"/>
    <hyperlink ref="A97" location="'03 - Svítidla, silno a sl...'!C2" display="/"/>
    <hyperlink ref="A98" location="'04 - Zdravotně technické ...'!C2" display="/"/>
    <hyperlink ref="A9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ROUND((SUM(BE130:BE414)),  2)</f>
        <v>0</v>
      </c>
      <c r="G33" s="38"/>
      <c r="H33" s="38"/>
      <c r="I33" s="155">
        <v>0.20999999999999999</v>
      </c>
      <c r="J33" s="154">
        <f>ROUND(((SUM(BE130:BE414))*I33),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ROUND((SUM(BF130:BF414)),  2)</f>
        <v>0</v>
      </c>
      <c r="G34" s="38"/>
      <c r="H34" s="38"/>
      <c r="I34" s="155">
        <v>0.12</v>
      </c>
      <c r="J34" s="154">
        <f>ROUND(((SUM(BF130:BF414))*I34),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ROUND((SUM(BG130:BG414)),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ROUND((SUM(BH130:BH414)),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ROUND((SUM(BI130:BI414)),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9. 4. 2025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J227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111</v>
      </c>
      <c r="E101" s="182"/>
      <c r="F101" s="182"/>
      <c r="G101" s="182"/>
      <c r="H101" s="182"/>
      <c r="I101" s="182"/>
      <c r="J101" s="183">
        <f>J250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J251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113</v>
      </c>
      <c r="E103" s="188"/>
      <c r="F103" s="188"/>
      <c r="G103" s="188"/>
      <c r="H103" s="188"/>
      <c r="I103" s="188"/>
      <c r="J103" s="189">
        <f>J279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114</v>
      </c>
      <c r="E104" s="188"/>
      <c r="F104" s="188"/>
      <c r="G104" s="188"/>
      <c r="H104" s="188"/>
      <c r="I104" s="188"/>
      <c r="J104" s="189">
        <f>J284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115</v>
      </c>
      <c r="E105" s="188"/>
      <c r="F105" s="188"/>
      <c r="G105" s="188"/>
      <c r="H105" s="188"/>
      <c r="I105" s="188"/>
      <c r="J105" s="189">
        <f>J297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116</v>
      </c>
      <c r="E106" s="188"/>
      <c r="F106" s="188"/>
      <c r="G106" s="188"/>
      <c r="H106" s="188"/>
      <c r="I106" s="188"/>
      <c r="J106" s="189">
        <f>J323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117</v>
      </c>
      <c r="E107" s="188"/>
      <c r="F107" s="188"/>
      <c r="G107" s="188"/>
      <c r="H107" s="188"/>
      <c r="I107" s="188"/>
      <c r="J107" s="189">
        <f>J338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118</v>
      </c>
      <c r="E108" s="188"/>
      <c r="F108" s="188"/>
      <c r="G108" s="188"/>
      <c r="H108" s="188"/>
      <c r="I108" s="188"/>
      <c r="J108" s="189">
        <f>J348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119</v>
      </c>
      <c r="E109" s="188"/>
      <c r="F109" s="188"/>
      <c r="G109" s="188"/>
      <c r="H109" s="188"/>
      <c r="I109" s="188"/>
      <c r="J109" s="189">
        <f>J397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120</v>
      </c>
      <c r="E110" s="182"/>
      <c r="F110" s="182"/>
      <c r="G110" s="182"/>
      <c r="H110" s="182"/>
      <c r="I110" s="182"/>
      <c r="J110" s="183">
        <f>J406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40"/>
      <c r="D120" s="40"/>
      <c r="E120" s="174" t="str">
        <f>E7</f>
        <v>Přestavba prostor pro neurorehabilitaci a revitalizace akutní rehabilitace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100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Bourací práce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Ústí nad Labem</v>
      </c>
      <c r="G124" s="40"/>
      <c r="H124" s="40"/>
      <c r="I124" s="32" t="s">
        <v>22</v>
      </c>
      <c r="J124" s="79" t="str">
        <f>IF(J12="","",J12)</f>
        <v>9. 4. 2025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Krajská zdravotní, a.s. Masarykova nemocnice</v>
      </c>
      <c r="G126" s="40"/>
      <c r="H126" s="40"/>
      <c r="I126" s="32" t="s">
        <v>30</v>
      </c>
      <c r="J126" s="36" t="str">
        <f>E21</f>
        <v>Ing. Ondřej Hampejs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Hampejs projekty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122</v>
      </c>
      <c r="D129" s="194" t="s">
        <v>61</v>
      </c>
      <c r="E129" s="194" t="s">
        <v>57</v>
      </c>
      <c r="F129" s="194" t="s">
        <v>58</v>
      </c>
      <c r="G129" s="194" t="s">
        <v>123</v>
      </c>
      <c r="H129" s="194" t="s">
        <v>124</v>
      </c>
      <c r="I129" s="194" t="s">
        <v>125</v>
      </c>
      <c r="J129" s="195" t="s">
        <v>104</v>
      </c>
      <c r="K129" s="196" t="s">
        <v>126</v>
      </c>
      <c r="L129" s="197"/>
      <c r="M129" s="100" t="s">
        <v>1</v>
      </c>
      <c r="N129" s="101" t="s">
        <v>40</v>
      </c>
      <c r="O129" s="101" t="s">
        <v>127</v>
      </c>
      <c r="P129" s="101" t="s">
        <v>128</v>
      </c>
      <c r="Q129" s="101" t="s">
        <v>129</v>
      </c>
      <c r="R129" s="101" t="s">
        <v>130</v>
      </c>
      <c r="S129" s="101" t="s">
        <v>131</v>
      </c>
      <c r="T129" s="102" t="s">
        <v>132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133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P131+P250+P406</f>
        <v>0</v>
      </c>
      <c r="Q130" s="104"/>
      <c r="R130" s="200">
        <f>R131+R250+R406</f>
        <v>1.9620166000000001</v>
      </c>
      <c r="S130" s="104"/>
      <c r="T130" s="201">
        <f>T131+T250+T406</f>
        <v>217.92204767999996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106</v>
      </c>
      <c r="BK130" s="202">
        <f>BK131+BK250+BK406</f>
        <v>0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134</v>
      </c>
      <c r="F131" s="206" t="s">
        <v>135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P132+P137+P227</f>
        <v>0</v>
      </c>
      <c r="Q131" s="211"/>
      <c r="R131" s="212">
        <f>R132+R137+R227</f>
        <v>1.7847486000000001</v>
      </c>
      <c r="S131" s="211"/>
      <c r="T131" s="213">
        <f>T132+T137+T227</f>
        <v>172.87760999999998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136</v>
      </c>
      <c r="BK131" s="216">
        <f>BK132+BK137+BK227</f>
        <v>0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137</v>
      </c>
      <c r="F132" s="217" t="s">
        <v>138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SUM(P133:P136)</f>
        <v>0</v>
      </c>
      <c r="Q132" s="211"/>
      <c r="R132" s="212">
        <f>SUM(R133:R136)</f>
        <v>1.6616880000000001</v>
      </c>
      <c r="S132" s="211"/>
      <c r="T132" s="213">
        <f>SUM(T133:T136)</f>
        <v>1.8840000000000001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136</v>
      </c>
      <c r="BK132" s="216">
        <f>SUM(BK133:BK136)</f>
        <v>0</v>
      </c>
    </row>
    <row r="133" s="2" customFormat="1" ht="24.15" customHeight="1">
      <c r="A133" s="38"/>
      <c r="B133" s="39"/>
      <c r="C133" s="219" t="s">
        <v>84</v>
      </c>
      <c r="D133" s="219" t="s">
        <v>139</v>
      </c>
      <c r="E133" s="220" t="s">
        <v>140</v>
      </c>
      <c r="F133" s="221" t="s">
        <v>141</v>
      </c>
      <c r="G133" s="222" t="s">
        <v>142</v>
      </c>
      <c r="H133" s="223">
        <v>94.200000000000003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0.017639999999999999</v>
      </c>
      <c r="R133" s="229">
        <f>Q133*H133</f>
        <v>1.6616880000000001</v>
      </c>
      <c r="S133" s="229">
        <v>0.02</v>
      </c>
      <c r="T133" s="230">
        <f>S133*H133</f>
        <v>1.8840000000000001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143</v>
      </c>
      <c r="AT133" s="231" t="s">
        <v>139</v>
      </c>
      <c r="AU133" s="231" t="s">
        <v>86</v>
      </c>
      <c r="AY133" s="17" t="s">
        <v>136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143</v>
      </c>
      <c r="BM133" s="231" t="s">
        <v>144</v>
      </c>
    </row>
    <row r="134" s="2" customFormat="1">
      <c r="A134" s="38"/>
      <c r="B134" s="39"/>
      <c r="C134" s="40"/>
      <c r="D134" s="233" t="s">
        <v>145</v>
      </c>
      <c r="E134" s="40"/>
      <c r="F134" s="234" t="s">
        <v>146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86</v>
      </c>
    </row>
    <row r="135" s="13" customFormat="1">
      <c r="A135" s="13"/>
      <c r="B135" s="238"/>
      <c r="C135" s="239"/>
      <c r="D135" s="233" t="s">
        <v>147</v>
      </c>
      <c r="E135" s="240" t="s">
        <v>1</v>
      </c>
      <c r="F135" s="241" t="s">
        <v>148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147</v>
      </c>
      <c r="AU135" s="247" t="s">
        <v>86</v>
      </c>
      <c r="AV135" s="13" t="s">
        <v>84</v>
      </c>
      <c r="AW135" s="13" t="s">
        <v>32</v>
      </c>
      <c r="AX135" s="13" t="s">
        <v>76</v>
      </c>
      <c r="AY135" s="247" t="s">
        <v>136</v>
      </c>
    </row>
    <row r="136" s="14" customFormat="1">
      <c r="A136" s="14"/>
      <c r="B136" s="248"/>
      <c r="C136" s="249"/>
      <c r="D136" s="233" t="s">
        <v>147</v>
      </c>
      <c r="E136" s="250" t="s">
        <v>1</v>
      </c>
      <c r="F136" s="251" t="s">
        <v>149</v>
      </c>
      <c r="G136" s="249"/>
      <c r="H136" s="252">
        <v>94.200000000000003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147</v>
      </c>
      <c r="AU136" s="258" t="s">
        <v>86</v>
      </c>
      <c r="AV136" s="14" t="s">
        <v>86</v>
      </c>
      <c r="AW136" s="14" t="s">
        <v>32</v>
      </c>
      <c r="AX136" s="14" t="s">
        <v>84</v>
      </c>
      <c r="AY136" s="258" t="s">
        <v>136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150</v>
      </c>
      <c r="F137" s="217" t="s">
        <v>151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SUM(P138:P226)</f>
        <v>0</v>
      </c>
      <c r="Q137" s="211"/>
      <c r="R137" s="212">
        <f>SUM(R138:R226)</f>
        <v>0.12306059999999999</v>
      </c>
      <c r="S137" s="211"/>
      <c r="T137" s="213">
        <f>SUM(T138:T226)</f>
        <v>170.99360999999999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136</v>
      </c>
      <c r="BK137" s="216">
        <f>SUM(BK138:BK226)</f>
        <v>0</v>
      </c>
    </row>
    <row r="138" s="2" customFormat="1" ht="33" customHeight="1">
      <c r="A138" s="38"/>
      <c r="B138" s="39"/>
      <c r="C138" s="219" t="s">
        <v>86</v>
      </c>
      <c r="D138" s="219" t="s">
        <v>139</v>
      </c>
      <c r="E138" s="220" t="s">
        <v>152</v>
      </c>
      <c r="F138" s="221" t="s">
        <v>153</v>
      </c>
      <c r="G138" s="222" t="s">
        <v>142</v>
      </c>
      <c r="H138" s="223">
        <v>946.62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0.00012999999999999999</v>
      </c>
      <c r="R138" s="229">
        <f>Q138*H138</f>
        <v>0.12306059999999999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143</v>
      </c>
      <c r="AT138" s="231" t="s">
        <v>139</v>
      </c>
      <c r="AU138" s="231" t="s">
        <v>86</v>
      </c>
      <c r="AY138" s="17" t="s">
        <v>136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143</v>
      </c>
      <c r="BM138" s="231" t="s">
        <v>154</v>
      </c>
    </row>
    <row r="139" s="2" customFormat="1">
      <c r="A139" s="38"/>
      <c r="B139" s="39"/>
      <c r="C139" s="40"/>
      <c r="D139" s="233" t="s">
        <v>145</v>
      </c>
      <c r="E139" s="40"/>
      <c r="F139" s="234" t="s">
        <v>155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86</v>
      </c>
    </row>
    <row r="140" s="2" customFormat="1">
      <c r="A140" s="38"/>
      <c r="B140" s="39"/>
      <c r="C140" s="40"/>
      <c r="D140" s="259" t="s">
        <v>156</v>
      </c>
      <c r="E140" s="40"/>
      <c r="F140" s="260" t="s">
        <v>157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86</v>
      </c>
    </row>
    <row r="141" s="2" customFormat="1" ht="21.75" customHeight="1">
      <c r="A141" s="38"/>
      <c r="B141" s="39"/>
      <c r="C141" s="219" t="s">
        <v>158</v>
      </c>
      <c r="D141" s="219" t="s">
        <v>139</v>
      </c>
      <c r="E141" s="220" t="s">
        <v>159</v>
      </c>
      <c r="F141" s="221" t="s">
        <v>160</v>
      </c>
      <c r="G141" s="222" t="s">
        <v>142</v>
      </c>
      <c r="H141" s="223">
        <v>560.88199999999995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0.11700000000000001</v>
      </c>
      <c r="T141" s="230">
        <f>S141*H141</f>
        <v>65.623193999999998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143</v>
      </c>
      <c r="AT141" s="231" t="s">
        <v>139</v>
      </c>
      <c r="AU141" s="231" t="s">
        <v>86</v>
      </c>
      <c r="AY141" s="17" t="s">
        <v>136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143</v>
      </c>
      <c r="BM141" s="231" t="s">
        <v>161</v>
      </c>
    </row>
    <row r="142" s="2" customFormat="1">
      <c r="A142" s="38"/>
      <c r="B142" s="39"/>
      <c r="C142" s="40"/>
      <c r="D142" s="233" t="s">
        <v>145</v>
      </c>
      <c r="E142" s="40"/>
      <c r="F142" s="234" t="s">
        <v>162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86</v>
      </c>
    </row>
    <row r="143" s="2" customFormat="1">
      <c r="A143" s="38"/>
      <c r="B143" s="39"/>
      <c r="C143" s="40"/>
      <c r="D143" s="259" t="s">
        <v>156</v>
      </c>
      <c r="E143" s="40"/>
      <c r="F143" s="260" t="s">
        <v>163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156</v>
      </c>
      <c r="AU143" s="17" t="s">
        <v>86</v>
      </c>
    </row>
    <row r="144" s="13" customFormat="1">
      <c r="A144" s="13"/>
      <c r="B144" s="238"/>
      <c r="C144" s="239"/>
      <c r="D144" s="233" t="s">
        <v>147</v>
      </c>
      <c r="E144" s="240" t="s">
        <v>1</v>
      </c>
      <c r="F144" s="241" t="s">
        <v>164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147</v>
      </c>
      <c r="AU144" s="247" t="s">
        <v>86</v>
      </c>
      <c r="AV144" s="13" t="s">
        <v>84</v>
      </c>
      <c r="AW144" s="13" t="s">
        <v>32</v>
      </c>
      <c r="AX144" s="13" t="s">
        <v>76</v>
      </c>
      <c r="AY144" s="247" t="s">
        <v>136</v>
      </c>
    </row>
    <row r="145" s="14" customFormat="1">
      <c r="A145" s="14"/>
      <c r="B145" s="248"/>
      <c r="C145" s="249"/>
      <c r="D145" s="233" t="s">
        <v>147</v>
      </c>
      <c r="E145" s="250" t="s">
        <v>1</v>
      </c>
      <c r="F145" s="251" t="s">
        <v>165</v>
      </c>
      <c r="G145" s="249"/>
      <c r="H145" s="252">
        <v>1.8180000000000001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86</v>
      </c>
      <c r="AV145" s="14" t="s">
        <v>86</v>
      </c>
      <c r="AW145" s="14" t="s">
        <v>32</v>
      </c>
      <c r="AX145" s="14" t="s">
        <v>76</v>
      </c>
      <c r="AY145" s="258" t="s">
        <v>136</v>
      </c>
    </row>
    <row r="146" s="13" customFormat="1">
      <c r="A146" s="13"/>
      <c r="B146" s="238"/>
      <c r="C146" s="239"/>
      <c r="D146" s="233" t="s">
        <v>147</v>
      </c>
      <c r="E146" s="240" t="s">
        <v>1</v>
      </c>
      <c r="F146" s="241" t="s">
        <v>166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147</v>
      </c>
      <c r="AU146" s="247" t="s">
        <v>86</v>
      </c>
      <c r="AV146" s="13" t="s">
        <v>84</v>
      </c>
      <c r="AW146" s="13" t="s">
        <v>32</v>
      </c>
      <c r="AX146" s="13" t="s">
        <v>76</v>
      </c>
      <c r="AY146" s="247" t="s">
        <v>136</v>
      </c>
    </row>
    <row r="147" s="14" customFormat="1">
      <c r="A147" s="14"/>
      <c r="B147" s="248"/>
      <c r="C147" s="249"/>
      <c r="D147" s="233" t="s">
        <v>147</v>
      </c>
      <c r="E147" s="250" t="s">
        <v>1</v>
      </c>
      <c r="F147" s="251" t="s">
        <v>167</v>
      </c>
      <c r="G147" s="249"/>
      <c r="H147" s="252">
        <v>4.2240000000000002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147</v>
      </c>
      <c r="AU147" s="258" t="s">
        <v>86</v>
      </c>
      <c r="AV147" s="14" t="s">
        <v>86</v>
      </c>
      <c r="AW147" s="14" t="s">
        <v>32</v>
      </c>
      <c r="AX147" s="14" t="s">
        <v>76</v>
      </c>
      <c r="AY147" s="258" t="s">
        <v>136</v>
      </c>
    </row>
    <row r="148" s="13" customFormat="1">
      <c r="A148" s="13"/>
      <c r="B148" s="238"/>
      <c r="C148" s="239"/>
      <c r="D148" s="233" t="s">
        <v>147</v>
      </c>
      <c r="E148" s="240" t="s">
        <v>1</v>
      </c>
      <c r="F148" s="241" t="s">
        <v>168</v>
      </c>
      <c r="G148" s="239"/>
      <c r="H148" s="240" t="s">
        <v>1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147</v>
      </c>
      <c r="AU148" s="247" t="s">
        <v>86</v>
      </c>
      <c r="AV148" s="13" t="s">
        <v>84</v>
      </c>
      <c r="AW148" s="13" t="s">
        <v>32</v>
      </c>
      <c r="AX148" s="13" t="s">
        <v>76</v>
      </c>
      <c r="AY148" s="247" t="s">
        <v>136</v>
      </c>
    </row>
    <row r="149" s="14" customFormat="1">
      <c r="A149" s="14"/>
      <c r="B149" s="248"/>
      <c r="C149" s="249"/>
      <c r="D149" s="233" t="s">
        <v>147</v>
      </c>
      <c r="E149" s="250" t="s">
        <v>1</v>
      </c>
      <c r="F149" s="251" t="s">
        <v>169</v>
      </c>
      <c r="G149" s="249"/>
      <c r="H149" s="252">
        <v>23.366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147</v>
      </c>
      <c r="AU149" s="258" t="s">
        <v>86</v>
      </c>
      <c r="AV149" s="14" t="s">
        <v>86</v>
      </c>
      <c r="AW149" s="14" t="s">
        <v>32</v>
      </c>
      <c r="AX149" s="14" t="s">
        <v>76</v>
      </c>
      <c r="AY149" s="258" t="s">
        <v>136</v>
      </c>
    </row>
    <row r="150" s="13" customFormat="1">
      <c r="A150" s="13"/>
      <c r="B150" s="238"/>
      <c r="C150" s="239"/>
      <c r="D150" s="233" t="s">
        <v>147</v>
      </c>
      <c r="E150" s="240" t="s">
        <v>1</v>
      </c>
      <c r="F150" s="241" t="s">
        <v>170</v>
      </c>
      <c r="G150" s="239"/>
      <c r="H150" s="240" t="s">
        <v>1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86</v>
      </c>
      <c r="AV150" s="13" t="s">
        <v>84</v>
      </c>
      <c r="AW150" s="13" t="s">
        <v>32</v>
      </c>
      <c r="AX150" s="13" t="s">
        <v>76</v>
      </c>
      <c r="AY150" s="247" t="s">
        <v>136</v>
      </c>
    </row>
    <row r="151" s="14" customFormat="1">
      <c r="A151" s="14"/>
      <c r="B151" s="248"/>
      <c r="C151" s="249"/>
      <c r="D151" s="233" t="s">
        <v>147</v>
      </c>
      <c r="E151" s="250" t="s">
        <v>1</v>
      </c>
      <c r="F151" s="251" t="s">
        <v>171</v>
      </c>
      <c r="G151" s="249"/>
      <c r="H151" s="252">
        <v>24.236999999999998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147</v>
      </c>
      <c r="AU151" s="258" t="s">
        <v>86</v>
      </c>
      <c r="AV151" s="14" t="s">
        <v>86</v>
      </c>
      <c r="AW151" s="14" t="s">
        <v>32</v>
      </c>
      <c r="AX151" s="14" t="s">
        <v>76</v>
      </c>
      <c r="AY151" s="258" t="s">
        <v>136</v>
      </c>
    </row>
    <row r="152" s="13" customFormat="1">
      <c r="A152" s="13"/>
      <c r="B152" s="238"/>
      <c r="C152" s="239"/>
      <c r="D152" s="233" t="s">
        <v>147</v>
      </c>
      <c r="E152" s="240" t="s">
        <v>1</v>
      </c>
      <c r="F152" s="241" t="s">
        <v>172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147</v>
      </c>
      <c r="AU152" s="247" t="s">
        <v>86</v>
      </c>
      <c r="AV152" s="13" t="s">
        <v>84</v>
      </c>
      <c r="AW152" s="13" t="s">
        <v>32</v>
      </c>
      <c r="AX152" s="13" t="s">
        <v>76</v>
      </c>
      <c r="AY152" s="247" t="s">
        <v>136</v>
      </c>
    </row>
    <row r="153" s="14" customFormat="1">
      <c r="A153" s="14"/>
      <c r="B153" s="248"/>
      <c r="C153" s="249"/>
      <c r="D153" s="233" t="s">
        <v>147</v>
      </c>
      <c r="E153" s="250" t="s">
        <v>1</v>
      </c>
      <c r="F153" s="251" t="s">
        <v>173</v>
      </c>
      <c r="G153" s="249"/>
      <c r="H153" s="252">
        <v>66.263999999999996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86</v>
      </c>
      <c r="AV153" s="14" t="s">
        <v>86</v>
      </c>
      <c r="AW153" s="14" t="s">
        <v>32</v>
      </c>
      <c r="AX153" s="14" t="s">
        <v>76</v>
      </c>
      <c r="AY153" s="258" t="s">
        <v>136</v>
      </c>
    </row>
    <row r="154" s="13" customFormat="1">
      <c r="A154" s="13"/>
      <c r="B154" s="238"/>
      <c r="C154" s="239"/>
      <c r="D154" s="233" t="s">
        <v>147</v>
      </c>
      <c r="E154" s="240" t="s">
        <v>1</v>
      </c>
      <c r="F154" s="241" t="s">
        <v>174</v>
      </c>
      <c r="G154" s="239"/>
      <c r="H154" s="240" t="s">
        <v>1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86</v>
      </c>
      <c r="AV154" s="13" t="s">
        <v>84</v>
      </c>
      <c r="AW154" s="13" t="s">
        <v>32</v>
      </c>
      <c r="AX154" s="13" t="s">
        <v>76</v>
      </c>
      <c r="AY154" s="247" t="s">
        <v>136</v>
      </c>
    </row>
    <row r="155" s="14" customFormat="1">
      <c r="A155" s="14"/>
      <c r="B155" s="248"/>
      <c r="C155" s="249"/>
      <c r="D155" s="233" t="s">
        <v>147</v>
      </c>
      <c r="E155" s="250" t="s">
        <v>1</v>
      </c>
      <c r="F155" s="251" t="s">
        <v>175</v>
      </c>
      <c r="G155" s="249"/>
      <c r="H155" s="252">
        <v>20.026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147</v>
      </c>
      <c r="AU155" s="258" t="s">
        <v>86</v>
      </c>
      <c r="AV155" s="14" t="s">
        <v>86</v>
      </c>
      <c r="AW155" s="14" t="s">
        <v>32</v>
      </c>
      <c r="AX155" s="14" t="s">
        <v>76</v>
      </c>
      <c r="AY155" s="258" t="s">
        <v>136</v>
      </c>
    </row>
    <row r="156" s="13" customFormat="1">
      <c r="A156" s="13"/>
      <c r="B156" s="238"/>
      <c r="C156" s="239"/>
      <c r="D156" s="233" t="s">
        <v>147</v>
      </c>
      <c r="E156" s="240" t="s">
        <v>1</v>
      </c>
      <c r="F156" s="241" t="s">
        <v>176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147</v>
      </c>
      <c r="AU156" s="247" t="s">
        <v>86</v>
      </c>
      <c r="AV156" s="13" t="s">
        <v>84</v>
      </c>
      <c r="AW156" s="13" t="s">
        <v>32</v>
      </c>
      <c r="AX156" s="13" t="s">
        <v>76</v>
      </c>
      <c r="AY156" s="247" t="s">
        <v>136</v>
      </c>
    </row>
    <row r="157" s="14" customFormat="1">
      <c r="A157" s="14"/>
      <c r="B157" s="248"/>
      <c r="C157" s="249"/>
      <c r="D157" s="233" t="s">
        <v>147</v>
      </c>
      <c r="E157" s="250" t="s">
        <v>1</v>
      </c>
      <c r="F157" s="251" t="s">
        <v>177</v>
      </c>
      <c r="G157" s="249"/>
      <c r="H157" s="252">
        <v>74.204999999999998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147</v>
      </c>
      <c r="AU157" s="258" t="s">
        <v>86</v>
      </c>
      <c r="AV157" s="14" t="s">
        <v>86</v>
      </c>
      <c r="AW157" s="14" t="s">
        <v>32</v>
      </c>
      <c r="AX157" s="14" t="s">
        <v>76</v>
      </c>
      <c r="AY157" s="258" t="s">
        <v>136</v>
      </c>
    </row>
    <row r="158" s="13" customFormat="1">
      <c r="A158" s="13"/>
      <c r="B158" s="238"/>
      <c r="C158" s="239"/>
      <c r="D158" s="233" t="s">
        <v>147</v>
      </c>
      <c r="E158" s="240" t="s">
        <v>1</v>
      </c>
      <c r="F158" s="241" t="s">
        <v>178</v>
      </c>
      <c r="G158" s="239"/>
      <c r="H158" s="240" t="s">
        <v>1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147</v>
      </c>
      <c r="AU158" s="247" t="s">
        <v>86</v>
      </c>
      <c r="AV158" s="13" t="s">
        <v>84</v>
      </c>
      <c r="AW158" s="13" t="s">
        <v>32</v>
      </c>
      <c r="AX158" s="13" t="s">
        <v>76</v>
      </c>
      <c r="AY158" s="247" t="s">
        <v>136</v>
      </c>
    </row>
    <row r="159" s="14" customFormat="1">
      <c r="A159" s="14"/>
      <c r="B159" s="248"/>
      <c r="C159" s="249"/>
      <c r="D159" s="233" t="s">
        <v>147</v>
      </c>
      <c r="E159" s="250" t="s">
        <v>1</v>
      </c>
      <c r="F159" s="251" t="s">
        <v>179</v>
      </c>
      <c r="G159" s="249"/>
      <c r="H159" s="252">
        <v>17.488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147</v>
      </c>
      <c r="AU159" s="258" t="s">
        <v>86</v>
      </c>
      <c r="AV159" s="14" t="s">
        <v>86</v>
      </c>
      <c r="AW159" s="14" t="s">
        <v>32</v>
      </c>
      <c r="AX159" s="14" t="s">
        <v>76</v>
      </c>
      <c r="AY159" s="258" t="s">
        <v>136</v>
      </c>
    </row>
    <row r="160" s="13" customFormat="1">
      <c r="A160" s="13"/>
      <c r="B160" s="238"/>
      <c r="C160" s="239"/>
      <c r="D160" s="233" t="s">
        <v>147</v>
      </c>
      <c r="E160" s="240" t="s">
        <v>1</v>
      </c>
      <c r="F160" s="241" t="s">
        <v>180</v>
      </c>
      <c r="G160" s="239"/>
      <c r="H160" s="240" t="s">
        <v>1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147</v>
      </c>
      <c r="AU160" s="247" t="s">
        <v>86</v>
      </c>
      <c r="AV160" s="13" t="s">
        <v>84</v>
      </c>
      <c r="AW160" s="13" t="s">
        <v>32</v>
      </c>
      <c r="AX160" s="13" t="s">
        <v>76</v>
      </c>
      <c r="AY160" s="247" t="s">
        <v>136</v>
      </c>
    </row>
    <row r="161" s="14" customFormat="1">
      <c r="A161" s="14"/>
      <c r="B161" s="248"/>
      <c r="C161" s="249"/>
      <c r="D161" s="233" t="s">
        <v>147</v>
      </c>
      <c r="E161" s="250" t="s">
        <v>1</v>
      </c>
      <c r="F161" s="251" t="s">
        <v>181</v>
      </c>
      <c r="G161" s="249"/>
      <c r="H161" s="252">
        <v>108.858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147</v>
      </c>
      <c r="AU161" s="258" t="s">
        <v>86</v>
      </c>
      <c r="AV161" s="14" t="s">
        <v>86</v>
      </c>
      <c r="AW161" s="14" t="s">
        <v>32</v>
      </c>
      <c r="AX161" s="14" t="s">
        <v>76</v>
      </c>
      <c r="AY161" s="258" t="s">
        <v>136</v>
      </c>
    </row>
    <row r="162" s="13" customFormat="1">
      <c r="A162" s="13"/>
      <c r="B162" s="238"/>
      <c r="C162" s="239"/>
      <c r="D162" s="233" t="s">
        <v>147</v>
      </c>
      <c r="E162" s="240" t="s">
        <v>1</v>
      </c>
      <c r="F162" s="241" t="s">
        <v>182</v>
      </c>
      <c r="G162" s="239"/>
      <c r="H162" s="240" t="s">
        <v>1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147</v>
      </c>
      <c r="AU162" s="247" t="s">
        <v>86</v>
      </c>
      <c r="AV162" s="13" t="s">
        <v>84</v>
      </c>
      <c r="AW162" s="13" t="s">
        <v>32</v>
      </c>
      <c r="AX162" s="13" t="s">
        <v>76</v>
      </c>
      <c r="AY162" s="247" t="s">
        <v>136</v>
      </c>
    </row>
    <row r="163" s="14" customFormat="1">
      <c r="A163" s="14"/>
      <c r="B163" s="248"/>
      <c r="C163" s="249"/>
      <c r="D163" s="233" t="s">
        <v>147</v>
      </c>
      <c r="E163" s="250" t="s">
        <v>1</v>
      </c>
      <c r="F163" s="251" t="s">
        <v>183</v>
      </c>
      <c r="G163" s="249"/>
      <c r="H163" s="252">
        <v>9.5280000000000005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147</v>
      </c>
      <c r="AU163" s="258" t="s">
        <v>86</v>
      </c>
      <c r="AV163" s="14" t="s">
        <v>86</v>
      </c>
      <c r="AW163" s="14" t="s">
        <v>32</v>
      </c>
      <c r="AX163" s="14" t="s">
        <v>76</v>
      </c>
      <c r="AY163" s="258" t="s">
        <v>136</v>
      </c>
    </row>
    <row r="164" s="13" customFormat="1">
      <c r="A164" s="13"/>
      <c r="B164" s="238"/>
      <c r="C164" s="239"/>
      <c r="D164" s="233" t="s">
        <v>147</v>
      </c>
      <c r="E164" s="240" t="s">
        <v>1</v>
      </c>
      <c r="F164" s="241" t="s">
        <v>184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147</v>
      </c>
      <c r="AU164" s="247" t="s">
        <v>86</v>
      </c>
      <c r="AV164" s="13" t="s">
        <v>84</v>
      </c>
      <c r="AW164" s="13" t="s">
        <v>32</v>
      </c>
      <c r="AX164" s="13" t="s">
        <v>76</v>
      </c>
      <c r="AY164" s="247" t="s">
        <v>136</v>
      </c>
    </row>
    <row r="165" s="14" customFormat="1">
      <c r="A165" s="14"/>
      <c r="B165" s="248"/>
      <c r="C165" s="249"/>
      <c r="D165" s="233" t="s">
        <v>147</v>
      </c>
      <c r="E165" s="250" t="s">
        <v>1</v>
      </c>
      <c r="F165" s="251" t="s">
        <v>185</v>
      </c>
      <c r="G165" s="249"/>
      <c r="H165" s="252">
        <v>95.834000000000003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147</v>
      </c>
      <c r="AU165" s="258" t="s">
        <v>86</v>
      </c>
      <c r="AV165" s="14" t="s">
        <v>86</v>
      </c>
      <c r="AW165" s="14" t="s">
        <v>32</v>
      </c>
      <c r="AX165" s="14" t="s">
        <v>76</v>
      </c>
      <c r="AY165" s="258" t="s">
        <v>136</v>
      </c>
    </row>
    <row r="166" s="13" customFormat="1">
      <c r="A166" s="13"/>
      <c r="B166" s="238"/>
      <c r="C166" s="239"/>
      <c r="D166" s="233" t="s">
        <v>147</v>
      </c>
      <c r="E166" s="240" t="s">
        <v>1</v>
      </c>
      <c r="F166" s="241" t="s">
        <v>186</v>
      </c>
      <c r="G166" s="239"/>
      <c r="H166" s="240" t="s">
        <v>1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147</v>
      </c>
      <c r="AU166" s="247" t="s">
        <v>86</v>
      </c>
      <c r="AV166" s="13" t="s">
        <v>84</v>
      </c>
      <c r="AW166" s="13" t="s">
        <v>32</v>
      </c>
      <c r="AX166" s="13" t="s">
        <v>76</v>
      </c>
      <c r="AY166" s="247" t="s">
        <v>136</v>
      </c>
    </row>
    <row r="167" s="14" customFormat="1">
      <c r="A167" s="14"/>
      <c r="B167" s="248"/>
      <c r="C167" s="249"/>
      <c r="D167" s="233" t="s">
        <v>147</v>
      </c>
      <c r="E167" s="250" t="s">
        <v>1</v>
      </c>
      <c r="F167" s="251" t="s">
        <v>187</v>
      </c>
      <c r="G167" s="249"/>
      <c r="H167" s="252">
        <v>15.359999999999999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147</v>
      </c>
      <c r="AU167" s="258" t="s">
        <v>86</v>
      </c>
      <c r="AV167" s="14" t="s">
        <v>86</v>
      </c>
      <c r="AW167" s="14" t="s">
        <v>32</v>
      </c>
      <c r="AX167" s="14" t="s">
        <v>76</v>
      </c>
      <c r="AY167" s="258" t="s">
        <v>136</v>
      </c>
    </row>
    <row r="168" s="13" customFormat="1">
      <c r="A168" s="13"/>
      <c r="B168" s="238"/>
      <c r="C168" s="239"/>
      <c r="D168" s="233" t="s">
        <v>147</v>
      </c>
      <c r="E168" s="240" t="s">
        <v>1</v>
      </c>
      <c r="F168" s="241" t="s">
        <v>188</v>
      </c>
      <c r="G168" s="239"/>
      <c r="H168" s="240" t="s">
        <v>1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147</v>
      </c>
      <c r="AU168" s="247" t="s">
        <v>86</v>
      </c>
      <c r="AV168" s="13" t="s">
        <v>84</v>
      </c>
      <c r="AW168" s="13" t="s">
        <v>32</v>
      </c>
      <c r="AX168" s="13" t="s">
        <v>76</v>
      </c>
      <c r="AY168" s="247" t="s">
        <v>136</v>
      </c>
    </row>
    <row r="169" s="14" customFormat="1">
      <c r="A169" s="14"/>
      <c r="B169" s="248"/>
      <c r="C169" s="249"/>
      <c r="D169" s="233" t="s">
        <v>147</v>
      </c>
      <c r="E169" s="250" t="s">
        <v>1</v>
      </c>
      <c r="F169" s="251" t="s">
        <v>189</v>
      </c>
      <c r="G169" s="249"/>
      <c r="H169" s="252">
        <v>97.855999999999995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147</v>
      </c>
      <c r="AU169" s="258" t="s">
        <v>86</v>
      </c>
      <c r="AV169" s="14" t="s">
        <v>86</v>
      </c>
      <c r="AW169" s="14" t="s">
        <v>32</v>
      </c>
      <c r="AX169" s="14" t="s">
        <v>76</v>
      </c>
      <c r="AY169" s="258" t="s">
        <v>136</v>
      </c>
    </row>
    <row r="170" s="13" customFormat="1">
      <c r="A170" s="13"/>
      <c r="B170" s="238"/>
      <c r="C170" s="239"/>
      <c r="D170" s="233" t="s">
        <v>147</v>
      </c>
      <c r="E170" s="240" t="s">
        <v>1</v>
      </c>
      <c r="F170" s="241" t="s">
        <v>190</v>
      </c>
      <c r="G170" s="239"/>
      <c r="H170" s="240" t="s">
        <v>1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147</v>
      </c>
      <c r="AU170" s="247" t="s">
        <v>86</v>
      </c>
      <c r="AV170" s="13" t="s">
        <v>84</v>
      </c>
      <c r="AW170" s="13" t="s">
        <v>32</v>
      </c>
      <c r="AX170" s="13" t="s">
        <v>76</v>
      </c>
      <c r="AY170" s="247" t="s">
        <v>136</v>
      </c>
    </row>
    <row r="171" s="14" customFormat="1">
      <c r="A171" s="14"/>
      <c r="B171" s="248"/>
      <c r="C171" s="249"/>
      <c r="D171" s="233" t="s">
        <v>147</v>
      </c>
      <c r="E171" s="250" t="s">
        <v>1</v>
      </c>
      <c r="F171" s="251" t="s">
        <v>191</v>
      </c>
      <c r="G171" s="249"/>
      <c r="H171" s="252">
        <v>1.8180000000000001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147</v>
      </c>
      <c r="AU171" s="258" t="s">
        <v>86</v>
      </c>
      <c r="AV171" s="14" t="s">
        <v>86</v>
      </c>
      <c r="AW171" s="14" t="s">
        <v>32</v>
      </c>
      <c r="AX171" s="14" t="s">
        <v>76</v>
      </c>
      <c r="AY171" s="258" t="s">
        <v>136</v>
      </c>
    </row>
    <row r="172" s="15" customFormat="1">
      <c r="A172" s="15"/>
      <c r="B172" s="261"/>
      <c r="C172" s="262"/>
      <c r="D172" s="233" t="s">
        <v>147</v>
      </c>
      <c r="E172" s="263" t="s">
        <v>1</v>
      </c>
      <c r="F172" s="264" t="s">
        <v>192</v>
      </c>
      <c r="G172" s="262"/>
      <c r="H172" s="265">
        <v>560.88200000000006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1" t="s">
        <v>147</v>
      </c>
      <c r="AU172" s="271" t="s">
        <v>86</v>
      </c>
      <c r="AV172" s="15" t="s">
        <v>143</v>
      </c>
      <c r="AW172" s="15" t="s">
        <v>32</v>
      </c>
      <c r="AX172" s="15" t="s">
        <v>84</v>
      </c>
      <c r="AY172" s="271" t="s">
        <v>136</v>
      </c>
    </row>
    <row r="173" s="2" customFormat="1" ht="33" customHeight="1">
      <c r="A173" s="38"/>
      <c r="B173" s="39"/>
      <c r="C173" s="219" t="s">
        <v>143</v>
      </c>
      <c r="D173" s="219" t="s">
        <v>139</v>
      </c>
      <c r="E173" s="220" t="s">
        <v>193</v>
      </c>
      <c r="F173" s="221" t="s">
        <v>194</v>
      </c>
      <c r="G173" s="222" t="s">
        <v>195</v>
      </c>
      <c r="H173" s="223">
        <v>1.496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1.8</v>
      </c>
      <c r="T173" s="230">
        <f>S173*H173</f>
        <v>2.6928000000000001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143</v>
      </c>
      <c r="AT173" s="231" t="s">
        <v>139</v>
      </c>
      <c r="AU173" s="231" t="s">
        <v>86</v>
      </c>
      <c r="AY173" s="17" t="s">
        <v>136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143</v>
      </c>
      <c r="BM173" s="231" t="s">
        <v>196</v>
      </c>
    </row>
    <row r="174" s="2" customFormat="1">
      <c r="A174" s="38"/>
      <c r="B174" s="39"/>
      <c r="C174" s="40"/>
      <c r="D174" s="233" t="s">
        <v>145</v>
      </c>
      <c r="E174" s="40"/>
      <c r="F174" s="234" t="s">
        <v>197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86</v>
      </c>
    </row>
    <row r="175" s="2" customFormat="1">
      <c r="A175" s="38"/>
      <c r="B175" s="39"/>
      <c r="C175" s="40"/>
      <c r="D175" s="259" t="s">
        <v>156</v>
      </c>
      <c r="E175" s="40"/>
      <c r="F175" s="260" t="s">
        <v>198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86</v>
      </c>
    </row>
    <row r="176" s="13" customFormat="1">
      <c r="A176" s="13"/>
      <c r="B176" s="238"/>
      <c r="C176" s="239"/>
      <c r="D176" s="233" t="s">
        <v>147</v>
      </c>
      <c r="E176" s="240" t="s">
        <v>1</v>
      </c>
      <c r="F176" s="241" t="s">
        <v>182</v>
      </c>
      <c r="G176" s="239"/>
      <c r="H176" s="240" t="s">
        <v>1</v>
      </c>
      <c r="I176" s="242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147</v>
      </c>
      <c r="AU176" s="247" t="s">
        <v>86</v>
      </c>
      <c r="AV176" s="13" t="s">
        <v>84</v>
      </c>
      <c r="AW176" s="13" t="s">
        <v>32</v>
      </c>
      <c r="AX176" s="13" t="s">
        <v>76</v>
      </c>
      <c r="AY176" s="247" t="s">
        <v>136</v>
      </c>
    </row>
    <row r="177" s="14" customFormat="1">
      <c r="A177" s="14"/>
      <c r="B177" s="248"/>
      <c r="C177" s="249"/>
      <c r="D177" s="233" t="s">
        <v>147</v>
      </c>
      <c r="E177" s="250" t="s">
        <v>1</v>
      </c>
      <c r="F177" s="251" t="s">
        <v>199</v>
      </c>
      <c r="G177" s="249"/>
      <c r="H177" s="252">
        <v>0.95599999999999996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147</v>
      </c>
      <c r="AU177" s="258" t="s">
        <v>86</v>
      </c>
      <c r="AV177" s="14" t="s">
        <v>86</v>
      </c>
      <c r="AW177" s="14" t="s">
        <v>32</v>
      </c>
      <c r="AX177" s="14" t="s">
        <v>76</v>
      </c>
      <c r="AY177" s="258" t="s">
        <v>136</v>
      </c>
    </row>
    <row r="178" s="13" customFormat="1">
      <c r="A178" s="13"/>
      <c r="B178" s="238"/>
      <c r="C178" s="239"/>
      <c r="D178" s="233" t="s">
        <v>147</v>
      </c>
      <c r="E178" s="240" t="s">
        <v>1</v>
      </c>
      <c r="F178" s="241" t="s">
        <v>200</v>
      </c>
      <c r="G178" s="239"/>
      <c r="H178" s="240" t="s">
        <v>1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147</v>
      </c>
      <c r="AU178" s="247" t="s">
        <v>86</v>
      </c>
      <c r="AV178" s="13" t="s">
        <v>84</v>
      </c>
      <c r="AW178" s="13" t="s">
        <v>32</v>
      </c>
      <c r="AX178" s="13" t="s">
        <v>76</v>
      </c>
      <c r="AY178" s="247" t="s">
        <v>136</v>
      </c>
    </row>
    <row r="179" s="14" customFormat="1">
      <c r="A179" s="14"/>
      <c r="B179" s="248"/>
      <c r="C179" s="249"/>
      <c r="D179" s="233" t="s">
        <v>147</v>
      </c>
      <c r="E179" s="250" t="s">
        <v>1</v>
      </c>
      <c r="F179" s="251" t="s">
        <v>201</v>
      </c>
      <c r="G179" s="249"/>
      <c r="H179" s="252">
        <v>0.54000000000000004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147</v>
      </c>
      <c r="AU179" s="258" t="s">
        <v>86</v>
      </c>
      <c r="AV179" s="14" t="s">
        <v>86</v>
      </c>
      <c r="AW179" s="14" t="s">
        <v>32</v>
      </c>
      <c r="AX179" s="14" t="s">
        <v>76</v>
      </c>
      <c r="AY179" s="258" t="s">
        <v>136</v>
      </c>
    </row>
    <row r="180" s="15" customFormat="1">
      <c r="A180" s="15"/>
      <c r="B180" s="261"/>
      <c r="C180" s="262"/>
      <c r="D180" s="233" t="s">
        <v>147</v>
      </c>
      <c r="E180" s="263" t="s">
        <v>1</v>
      </c>
      <c r="F180" s="264" t="s">
        <v>192</v>
      </c>
      <c r="G180" s="262"/>
      <c r="H180" s="265">
        <v>1.496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1" t="s">
        <v>147</v>
      </c>
      <c r="AU180" s="271" t="s">
        <v>86</v>
      </c>
      <c r="AV180" s="15" t="s">
        <v>143</v>
      </c>
      <c r="AW180" s="15" t="s">
        <v>32</v>
      </c>
      <c r="AX180" s="15" t="s">
        <v>84</v>
      </c>
      <c r="AY180" s="271" t="s">
        <v>136</v>
      </c>
    </row>
    <row r="181" s="2" customFormat="1" ht="16.5" customHeight="1">
      <c r="A181" s="38"/>
      <c r="B181" s="39"/>
      <c r="C181" s="219" t="s">
        <v>202</v>
      </c>
      <c r="D181" s="219" t="s">
        <v>139</v>
      </c>
      <c r="E181" s="220" t="s">
        <v>203</v>
      </c>
      <c r="F181" s="221" t="s">
        <v>204</v>
      </c>
      <c r="G181" s="222" t="s">
        <v>205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1.8</v>
      </c>
      <c r="T181" s="230">
        <f>S181*H181</f>
        <v>1.8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143</v>
      </c>
      <c r="AT181" s="231" t="s">
        <v>139</v>
      </c>
      <c r="AU181" s="231" t="s">
        <v>86</v>
      </c>
      <c r="AY181" s="17" t="s">
        <v>136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143</v>
      </c>
      <c r="BM181" s="231" t="s">
        <v>206</v>
      </c>
    </row>
    <row r="182" s="2" customFormat="1">
      <c r="A182" s="38"/>
      <c r="B182" s="39"/>
      <c r="C182" s="40"/>
      <c r="D182" s="233" t="s">
        <v>145</v>
      </c>
      <c r="E182" s="40"/>
      <c r="F182" s="234" t="s">
        <v>207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86</v>
      </c>
    </row>
    <row r="183" s="2" customFormat="1" ht="16.5" customHeight="1">
      <c r="A183" s="38"/>
      <c r="B183" s="39"/>
      <c r="C183" s="219" t="s">
        <v>137</v>
      </c>
      <c r="D183" s="219" t="s">
        <v>139</v>
      </c>
      <c r="E183" s="220" t="s">
        <v>208</v>
      </c>
      <c r="F183" s="221" t="s">
        <v>209</v>
      </c>
      <c r="G183" s="222" t="s">
        <v>210</v>
      </c>
      <c r="H183" s="223">
        <v>388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0.0089999999999999993</v>
      </c>
      <c r="T183" s="230">
        <f>S183*H183</f>
        <v>3.4919999999999995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143</v>
      </c>
      <c r="AT183" s="231" t="s">
        <v>139</v>
      </c>
      <c r="AU183" s="231" t="s">
        <v>86</v>
      </c>
      <c r="AY183" s="17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143</v>
      </c>
      <c r="BM183" s="231" t="s">
        <v>211</v>
      </c>
    </row>
    <row r="184" s="2" customFormat="1">
      <c r="A184" s="38"/>
      <c r="B184" s="39"/>
      <c r="C184" s="40"/>
      <c r="D184" s="233" t="s">
        <v>145</v>
      </c>
      <c r="E184" s="40"/>
      <c r="F184" s="234" t="s">
        <v>212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86</v>
      </c>
    </row>
    <row r="185" s="2" customFormat="1">
      <c r="A185" s="38"/>
      <c r="B185" s="39"/>
      <c r="C185" s="40"/>
      <c r="D185" s="259" t="s">
        <v>156</v>
      </c>
      <c r="E185" s="40"/>
      <c r="F185" s="260" t="s">
        <v>213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86</v>
      </c>
    </row>
    <row r="186" s="2" customFormat="1" ht="21.75" customHeight="1">
      <c r="A186" s="38"/>
      <c r="B186" s="39"/>
      <c r="C186" s="219" t="s">
        <v>214</v>
      </c>
      <c r="D186" s="219" t="s">
        <v>139</v>
      </c>
      <c r="E186" s="220" t="s">
        <v>215</v>
      </c>
      <c r="F186" s="221" t="s">
        <v>216</v>
      </c>
      <c r="G186" s="222" t="s">
        <v>142</v>
      </c>
      <c r="H186" s="223">
        <v>81.286000000000001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0.075999999999999998</v>
      </c>
      <c r="T186" s="230">
        <f>S186*H186</f>
        <v>6.1777360000000003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143</v>
      </c>
      <c r="AT186" s="231" t="s">
        <v>139</v>
      </c>
      <c r="AU186" s="231" t="s">
        <v>86</v>
      </c>
      <c r="AY186" s="17" t="s">
        <v>136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143</v>
      </c>
      <c r="BM186" s="231" t="s">
        <v>217</v>
      </c>
    </row>
    <row r="187" s="2" customFormat="1">
      <c r="A187" s="38"/>
      <c r="B187" s="39"/>
      <c r="C187" s="40"/>
      <c r="D187" s="233" t="s">
        <v>145</v>
      </c>
      <c r="E187" s="40"/>
      <c r="F187" s="234" t="s">
        <v>218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86</v>
      </c>
    </row>
    <row r="188" s="2" customFormat="1">
      <c r="A188" s="38"/>
      <c r="B188" s="39"/>
      <c r="C188" s="40"/>
      <c r="D188" s="259" t="s">
        <v>156</v>
      </c>
      <c r="E188" s="40"/>
      <c r="F188" s="260" t="s">
        <v>219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156</v>
      </c>
      <c r="AU188" s="17" t="s">
        <v>86</v>
      </c>
    </row>
    <row r="189" s="14" customFormat="1">
      <c r="A189" s="14"/>
      <c r="B189" s="248"/>
      <c r="C189" s="249"/>
      <c r="D189" s="233" t="s">
        <v>147</v>
      </c>
      <c r="E189" s="250" t="s">
        <v>1</v>
      </c>
      <c r="F189" s="251" t="s">
        <v>220</v>
      </c>
      <c r="G189" s="249"/>
      <c r="H189" s="252">
        <v>10.800000000000001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147</v>
      </c>
      <c r="AU189" s="258" t="s">
        <v>86</v>
      </c>
      <c r="AV189" s="14" t="s">
        <v>86</v>
      </c>
      <c r="AW189" s="14" t="s">
        <v>32</v>
      </c>
      <c r="AX189" s="14" t="s">
        <v>76</v>
      </c>
      <c r="AY189" s="258" t="s">
        <v>136</v>
      </c>
    </row>
    <row r="190" s="14" customFormat="1">
      <c r="A190" s="14"/>
      <c r="B190" s="248"/>
      <c r="C190" s="249"/>
      <c r="D190" s="233" t="s">
        <v>147</v>
      </c>
      <c r="E190" s="250" t="s">
        <v>1</v>
      </c>
      <c r="F190" s="251" t="s">
        <v>221</v>
      </c>
      <c r="G190" s="249"/>
      <c r="H190" s="252">
        <v>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147</v>
      </c>
      <c r="AU190" s="258" t="s">
        <v>86</v>
      </c>
      <c r="AV190" s="14" t="s">
        <v>86</v>
      </c>
      <c r="AW190" s="14" t="s">
        <v>32</v>
      </c>
      <c r="AX190" s="14" t="s">
        <v>76</v>
      </c>
      <c r="AY190" s="258" t="s">
        <v>136</v>
      </c>
    </row>
    <row r="191" s="14" customFormat="1">
      <c r="A191" s="14"/>
      <c r="B191" s="248"/>
      <c r="C191" s="249"/>
      <c r="D191" s="233" t="s">
        <v>147</v>
      </c>
      <c r="E191" s="250" t="s">
        <v>1</v>
      </c>
      <c r="F191" s="251" t="s">
        <v>222</v>
      </c>
      <c r="G191" s="249"/>
      <c r="H191" s="252">
        <v>20.800000000000001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147</v>
      </c>
      <c r="AU191" s="258" t="s">
        <v>86</v>
      </c>
      <c r="AV191" s="14" t="s">
        <v>86</v>
      </c>
      <c r="AW191" s="14" t="s">
        <v>32</v>
      </c>
      <c r="AX191" s="14" t="s">
        <v>76</v>
      </c>
      <c r="AY191" s="258" t="s">
        <v>136</v>
      </c>
    </row>
    <row r="192" s="14" customFormat="1">
      <c r="A192" s="14"/>
      <c r="B192" s="248"/>
      <c r="C192" s="249"/>
      <c r="D192" s="233" t="s">
        <v>147</v>
      </c>
      <c r="E192" s="250" t="s">
        <v>1</v>
      </c>
      <c r="F192" s="251" t="s">
        <v>223</v>
      </c>
      <c r="G192" s="249"/>
      <c r="H192" s="252">
        <v>27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147</v>
      </c>
      <c r="AU192" s="258" t="s">
        <v>86</v>
      </c>
      <c r="AV192" s="14" t="s">
        <v>86</v>
      </c>
      <c r="AW192" s="14" t="s">
        <v>32</v>
      </c>
      <c r="AX192" s="14" t="s">
        <v>76</v>
      </c>
      <c r="AY192" s="258" t="s">
        <v>136</v>
      </c>
    </row>
    <row r="193" s="14" customFormat="1">
      <c r="A193" s="14"/>
      <c r="B193" s="248"/>
      <c r="C193" s="249"/>
      <c r="D193" s="233" t="s">
        <v>147</v>
      </c>
      <c r="E193" s="250" t="s">
        <v>1</v>
      </c>
      <c r="F193" s="251" t="s">
        <v>224</v>
      </c>
      <c r="G193" s="249"/>
      <c r="H193" s="252">
        <v>6.5999999999999996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147</v>
      </c>
      <c r="AU193" s="258" t="s">
        <v>86</v>
      </c>
      <c r="AV193" s="14" t="s">
        <v>86</v>
      </c>
      <c r="AW193" s="14" t="s">
        <v>32</v>
      </c>
      <c r="AX193" s="14" t="s">
        <v>76</v>
      </c>
      <c r="AY193" s="258" t="s">
        <v>136</v>
      </c>
    </row>
    <row r="194" s="14" customFormat="1">
      <c r="A194" s="14"/>
      <c r="B194" s="248"/>
      <c r="C194" s="249"/>
      <c r="D194" s="233" t="s">
        <v>147</v>
      </c>
      <c r="E194" s="250" t="s">
        <v>1</v>
      </c>
      <c r="F194" s="251" t="s">
        <v>225</v>
      </c>
      <c r="G194" s="249"/>
      <c r="H194" s="252">
        <v>5.7999999999999998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86</v>
      </c>
      <c r="AV194" s="14" t="s">
        <v>86</v>
      </c>
      <c r="AW194" s="14" t="s">
        <v>32</v>
      </c>
      <c r="AX194" s="14" t="s">
        <v>76</v>
      </c>
      <c r="AY194" s="258" t="s">
        <v>136</v>
      </c>
    </row>
    <row r="195" s="14" customFormat="1">
      <c r="A195" s="14"/>
      <c r="B195" s="248"/>
      <c r="C195" s="249"/>
      <c r="D195" s="233" t="s">
        <v>147</v>
      </c>
      <c r="E195" s="250" t="s">
        <v>1</v>
      </c>
      <c r="F195" s="251" t="s">
        <v>226</v>
      </c>
      <c r="G195" s="249"/>
      <c r="H195" s="252">
        <v>3.286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147</v>
      </c>
      <c r="AU195" s="258" t="s">
        <v>86</v>
      </c>
      <c r="AV195" s="14" t="s">
        <v>86</v>
      </c>
      <c r="AW195" s="14" t="s">
        <v>32</v>
      </c>
      <c r="AX195" s="14" t="s">
        <v>76</v>
      </c>
      <c r="AY195" s="258" t="s">
        <v>136</v>
      </c>
    </row>
    <row r="196" s="15" customFormat="1">
      <c r="A196" s="15"/>
      <c r="B196" s="261"/>
      <c r="C196" s="262"/>
      <c r="D196" s="233" t="s">
        <v>147</v>
      </c>
      <c r="E196" s="263" t="s">
        <v>1</v>
      </c>
      <c r="F196" s="264" t="s">
        <v>192</v>
      </c>
      <c r="G196" s="262"/>
      <c r="H196" s="265">
        <v>81.285999999999987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147</v>
      </c>
      <c r="AU196" s="271" t="s">
        <v>86</v>
      </c>
      <c r="AV196" s="15" t="s">
        <v>143</v>
      </c>
      <c r="AW196" s="15" t="s">
        <v>32</v>
      </c>
      <c r="AX196" s="15" t="s">
        <v>84</v>
      </c>
      <c r="AY196" s="271" t="s">
        <v>136</v>
      </c>
    </row>
    <row r="197" s="2" customFormat="1" ht="37.8" customHeight="1">
      <c r="A197" s="38"/>
      <c r="B197" s="39"/>
      <c r="C197" s="219" t="s">
        <v>227</v>
      </c>
      <c r="D197" s="219" t="s">
        <v>139</v>
      </c>
      <c r="E197" s="220" t="s">
        <v>228</v>
      </c>
      <c r="F197" s="221" t="s">
        <v>229</v>
      </c>
      <c r="G197" s="222" t="s">
        <v>142</v>
      </c>
      <c r="H197" s="223">
        <v>1982.78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0.045999999999999999</v>
      </c>
      <c r="T197" s="230">
        <f>S197*H197</f>
        <v>91.207880000000003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143</v>
      </c>
      <c r="AT197" s="231" t="s">
        <v>139</v>
      </c>
      <c r="AU197" s="231" t="s">
        <v>86</v>
      </c>
      <c r="AY197" s="17" t="s">
        <v>136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143</v>
      </c>
      <c r="BM197" s="231" t="s">
        <v>230</v>
      </c>
    </row>
    <row r="198" s="2" customFormat="1">
      <c r="A198" s="38"/>
      <c r="B198" s="39"/>
      <c r="C198" s="40"/>
      <c r="D198" s="233" t="s">
        <v>145</v>
      </c>
      <c r="E198" s="40"/>
      <c r="F198" s="234" t="s">
        <v>231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86</v>
      </c>
    </row>
    <row r="199" s="2" customFormat="1">
      <c r="A199" s="38"/>
      <c r="B199" s="39"/>
      <c r="C199" s="40"/>
      <c r="D199" s="259" t="s">
        <v>156</v>
      </c>
      <c r="E199" s="40"/>
      <c r="F199" s="260" t="s">
        <v>232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86</v>
      </c>
    </row>
    <row r="200" s="13" customFormat="1">
      <c r="A200" s="13"/>
      <c r="B200" s="238"/>
      <c r="C200" s="239"/>
      <c r="D200" s="233" t="s">
        <v>147</v>
      </c>
      <c r="E200" s="240" t="s">
        <v>1</v>
      </c>
      <c r="F200" s="241" t="s">
        <v>233</v>
      </c>
      <c r="G200" s="239"/>
      <c r="H200" s="240" t="s">
        <v>1</v>
      </c>
      <c r="I200" s="242"/>
      <c r="J200" s="239"/>
      <c r="K200" s="239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147</v>
      </c>
      <c r="AU200" s="247" t="s">
        <v>86</v>
      </c>
      <c r="AV200" s="13" t="s">
        <v>84</v>
      </c>
      <c r="AW200" s="13" t="s">
        <v>32</v>
      </c>
      <c r="AX200" s="13" t="s">
        <v>76</v>
      </c>
      <c r="AY200" s="247" t="s">
        <v>136</v>
      </c>
    </row>
    <row r="201" s="14" customFormat="1">
      <c r="A201" s="14"/>
      <c r="B201" s="248"/>
      <c r="C201" s="249"/>
      <c r="D201" s="233" t="s">
        <v>147</v>
      </c>
      <c r="E201" s="250" t="s">
        <v>1</v>
      </c>
      <c r="F201" s="251" t="s">
        <v>234</v>
      </c>
      <c r="G201" s="249"/>
      <c r="H201" s="252">
        <v>196.458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147</v>
      </c>
      <c r="AU201" s="258" t="s">
        <v>86</v>
      </c>
      <c r="AV201" s="14" t="s">
        <v>86</v>
      </c>
      <c r="AW201" s="14" t="s">
        <v>32</v>
      </c>
      <c r="AX201" s="14" t="s">
        <v>76</v>
      </c>
      <c r="AY201" s="258" t="s">
        <v>136</v>
      </c>
    </row>
    <row r="202" s="13" customFormat="1">
      <c r="A202" s="13"/>
      <c r="B202" s="238"/>
      <c r="C202" s="239"/>
      <c r="D202" s="233" t="s">
        <v>147</v>
      </c>
      <c r="E202" s="240" t="s">
        <v>1</v>
      </c>
      <c r="F202" s="241" t="s">
        <v>235</v>
      </c>
      <c r="G202" s="239"/>
      <c r="H202" s="240" t="s">
        <v>1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147</v>
      </c>
      <c r="AU202" s="247" t="s">
        <v>86</v>
      </c>
      <c r="AV202" s="13" t="s">
        <v>84</v>
      </c>
      <c r="AW202" s="13" t="s">
        <v>32</v>
      </c>
      <c r="AX202" s="13" t="s">
        <v>76</v>
      </c>
      <c r="AY202" s="247" t="s">
        <v>136</v>
      </c>
    </row>
    <row r="203" s="14" customFormat="1">
      <c r="A203" s="14"/>
      <c r="B203" s="248"/>
      <c r="C203" s="249"/>
      <c r="D203" s="233" t="s">
        <v>147</v>
      </c>
      <c r="E203" s="250" t="s">
        <v>1</v>
      </c>
      <c r="F203" s="251" t="s">
        <v>236</v>
      </c>
      <c r="G203" s="249"/>
      <c r="H203" s="252">
        <v>196.53999999999999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147</v>
      </c>
      <c r="AU203" s="258" t="s">
        <v>86</v>
      </c>
      <c r="AV203" s="14" t="s">
        <v>86</v>
      </c>
      <c r="AW203" s="14" t="s">
        <v>32</v>
      </c>
      <c r="AX203" s="14" t="s">
        <v>76</v>
      </c>
      <c r="AY203" s="258" t="s">
        <v>136</v>
      </c>
    </row>
    <row r="204" s="13" customFormat="1">
      <c r="A204" s="13"/>
      <c r="B204" s="238"/>
      <c r="C204" s="239"/>
      <c r="D204" s="233" t="s">
        <v>147</v>
      </c>
      <c r="E204" s="240" t="s">
        <v>1</v>
      </c>
      <c r="F204" s="241" t="s">
        <v>182</v>
      </c>
      <c r="G204" s="239"/>
      <c r="H204" s="240" t="s">
        <v>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147</v>
      </c>
      <c r="AU204" s="247" t="s">
        <v>86</v>
      </c>
      <c r="AV204" s="13" t="s">
        <v>84</v>
      </c>
      <c r="AW204" s="13" t="s">
        <v>32</v>
      </c>
      <c r="AX204" s="13" t="s">
        <v>76</v>
      </c>
      <c r="AY204" s="247" t="s">
        <v>136</v>
      </c>
    </row>
    <row r="205" s="14" customFormat="1">
      <c r="A205" s="14"/>
      <c r="B205" s="248"/>
      <c r="C205" s="249"/>
      <c r="D205" s="233" t="s">
        <v>147</v>
      </c>
      <c r="E205" s="250" t="s">
        <v>1</v>
      </c>
      <c r="F205" s="251" t="s">
        <v>237</v>
      </c>
      <c r="G205" s="249"/>
      <c r="H205" s="252">
        <v>195.84700000000001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147</v>
      </c>
      <c r="AU205" s="258" t="s">
        <v>86</v>
      </c>
      <c r="AV205" s="14" t="s">
        <v>86</v>
      </c>
      <c r="AW205" s="14" t="s">
        <v>32</v>
      </c>
      <c r="AX205" s="14" t="s">
        <v>76</v>
      </c>
      <c r="AY205" s="258" t="s">
        <v>136</v>
      </c>
    </row>
    <row r="206" s="13" customFormat="1">
      <c r="A206" s="13"/>
      <c r="B206" s="238"/>
      <c r="C206" s="239"/>
      <c r="D206" s="233" t="s">
        <v>147</v>
      </c>
      <c r="E206" s="240" t="s">
        <v>1</v>
      </c>
      <c r="F206" s="241" t="s">
        <v>238</v>
      </c>
      <c r="G206" s="239"/>
      <c r="H206" s="240" t="s">
        <v>1</v>
      </c>
      <c r="I206" s="242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147</v>
      </c>
      <c r="AU206" s="247" t="s">
        <v>86</v>
      </c>
      <c r="AV206" s="13" t="s">
        <v>84</v>
      </c>
      <c r="AW206" s="13" t="s">
        <v>32</v>
      </c>
      <c r="AX206" s="13" t="s">
        <v>76</v>
      </c>
      <c r="AY206" s="247" t="s">
        <v>136</v>
      </c>
    </row>
    <row r="207" s="14" customFormat="1">
      <c r="A207" s="14"/>
      <c r="B207" s="248"/>
      <c r="C207" s="249"/>
      <c r="D207" s="233" t="s">
        <v>147</v>
      </c>
      <c r="E207" s="250" t="s">
        <v>1</v>
      </c>
      <c r="F207" s="251" t="s">
        <v>239</v>
      </c>
      <c r="G207" s="249"/>
      <c r="H207" s="252">
        <v>41.774999999999999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147</v>
      </c>
      <c r="AU207" s="258" t="s">
        <v>86</v>
      </c>
      <c r="AV207" s="14" t="s">
        <v>86</v>
      </c>
      <c r="AW207" s="14" t="s">
        <v>32</v>
      </c>
      <c r="AX207" s="14" t="s">
        <v>76</v>
      </c>
      <c r="AY207" s="258" t="s">
        <v>136</v>
      </c>
    </row>
    <row r="208" s="13" customFormat="1">
      <c r="A208" s="13"/>
      <c r="B208" s="238"/>
      <c r="C208" s="239"/>
      <c r="D208" s="233" t="s">
        <v>147</v>
      </c>
      <c r="E208" s="240" t="s">
        <v>1</v>
      </c>
      <c r="F208" s="241" t="s">
        <v>240</v>
      </c>
      <c r="G208" s="239"/>
      <c r="H208" s="240" t="s">
        <v>1</v>
      </c>
      <c r="I208" s="242"/>
      <c r="J208" s="239"/>
      <c r="K208" s="239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147</v>
      </c>
      <c r="AU208" s="247" t="s">
        <v>86</v>
      </c>
      <c r="AV208" s="13" t="s">
        <v>84</v>
      </c>
      <c r="AW208" s="13" t="s">
        <v>32</v>
      </c>
      <c r="AX208" s="13" t="s">
        <v>76</v>
      </c>
      <c r="AY208" s="247" t="s">
        <v>136</v>
      </c>
    </row>
    <row r="209" s="14" customFormat="1">
      <c r="A209" s="14"/>
      <c r="B209" s="248"/>
      <c r="C209" s="249"/>
      <c r="D209" s="233" t="s">
        <v>147</v>
      </c>
      <c r="E209" s="250" t="s">
        <v>1</v>
      </c>
      <c r="F209" s="251" t="s">
        <v>241</v>
      </c>
      <c r="G209" s="249"/>
      <c r="H209" s="252">
        <v>23.77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147</v>
      </c>
      <c r="AU209" s="258" t="s">
        <v>86</v>
      </c>
      <c r="AV209" s="14" t="s">
        <v>86</v>
      </c>
      <c r="AW209" s="14" t="s">
        <v>32</v>
      </c>
      <c r="AX209" s="14" t="s">
        <v>76</v>
      </c>
      <c r="AY209" s="258" t="s">
        <v>136</v>
      </c>
    </row>
    <row r="210" s="13" customFormat="1">
      <c r="A210" s="13"/>
      <c r="B210" s="238"/>
      <c r="C210" s="239"/>
      <c r="D210" s="233" t="s">
        <v>147</v>
      </c>
      <c r="E210" s="240" t="s">
        <v>1</v>
      </c>
      <c r="F210" s="241" t="s">
        <v>242</v>
      </c>
      <c r="G210" s="239"/>
      <c r="H210" s="240" t="s">
        <v>1</v>
      </c>
      <c r="I210" s="242"/>
      <c r="J210" s="239"/>
      <c r="K210" s="239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147</v>
      </c>
      <c r="AU210" s="247" t="s">
        <v>86</v>
      </c>
      <c r="AV210" s="13" t="s">
        <v>84</v>
      </c>
      <c r="AW210" s="13" t="s">
        <v>32</v>
      </c>
      <c r="AX210" s="13" t="s">
        <v>76</v>
      </c>
      <c r="AY210" s="247" t="s">
        <v>136</v>
      </c>
    </row>
    <row r="211" s="14" customFormat="1">
      <c r="A211" s="14"/>
      <c r="B211" s="248"/>
      <c r="C211" s="249"/>
      <c r="D211" s="233" t="s">
        <v>147</v>
      </c>
      <c r="E211" s="250" t="s">
        <v>1</v>
      </c>
      <c r="F211" s="251" t="s">
        <v>243</v>
      </c>
      <c r="G211" s="249"/>
      <c r="H211" s="252">
        <v>27.263999999999999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147</v>
      </c>
      <c r="AU211" s="258" t="s">
        <v>86</v>
      </c>
      <c r="AV211" s="14" t="s">
        <v>86</v>
      </c>
      <c r="AW211" s="14" t="s">
        <v>32</v>
      </c>
      <c r="AX211" s="14" t="s">
        <v>76</v>
      </c>
      <c r="AY211" s="258" t="s">
        <v>136</v>
      </c>
    </row>
    <row r="212" s="13" customFormat="1">
      <c r="A212" s="13"/>
      <c r="B212" s="238"/>
      <c r="C212" s="239"/>
      <c r="D212" s="233" t="s">
        <v>147</v>
      </c>
      <c r="E212" s="240" t="s">
        <v>1</v>
      </c>
      <c r="F212" s="241" t="s">
        <v>244</v>
      </c>
      <c r="G212" s="239"/>
      <c r="H212" s="240" t="s">
        <v>1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147</v>
      </c>
      <c r="AU212" s="247" t="s">
        <v>86</v>
      </c>
      <c r="AV212" s="13" t="s">
        <v>84</v>
      </c>
      <c r="AW212" s="13" t="s">
        <v>32</v>
      </c>
      <c r="AX212" s="13" t="s">
        <v>76</v>
      </c>
      <c r="AY212" s="247" t="s">
        <v>136</v>
      </c>
    </row>
    <row r="213" s="14" customFormat="1">
      <c r="A213" s="14"/>
      <c r="B213" s="248"/>
      <c r="C213" s="249"/>
      <c r="D213" s="233" t="s">
        <v>147</v>
      </c>
      <c r="E213" s="250" t="s">
        <v>1</v>
      </c>
      <c r="F213" s="251" t="s">
        <v>245</v>
      </c>
      <c r="G213" s="249"/>
      <c r="H213" s="252">
        <v>43.712000000000003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147</v>
      </c>
      <c r="AU213" s="258" t="s">
        <v>86</v>
      </c>
      <c r="AV213" s="14" t="s">
        <v>86</v>
      </c>
      <c r="AW213" s="14" t="s">
        <v>32</v>
      </c>
      <c r="AX213" s="14" t="s">
        <v>76</v>
      </c>
      <c r="AY213" s="258" t="s">
        <v>136</v>
      </c>
    </row>
    <row r="214" s="13" customFormat="1">
      <c r="A214" s="13"/>
      <c r="B214" s="238"/>
      <c r="C214" s="239"/>
      <c r="D214" s="233" t="s">
        <v>147</v>
      </c>
      <c r="E214" s="240" t="s">
        <v>1</v>
      </c>
      <c r="F214" s="241" t="s">
        <v>246</v>
      </c>
      <c r="G214" s="239"/>
      <c r="H214" s="240" t="s">
        <v>1</v>
      </c>
      <c r="I214" s="242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147</v>
      </c>
      <c r="AU214" s="247" t="s">
        <v>86</v>
      </c>
      <c r="AV214" s="13" t="s">
        <v>84</v>
      </c>
      <c r="AW214" s="13" t="s">
        <v>32</v>
      </c>
      <c r="AX214" s="13" t="s">
        <v>76</v>
      </c>
      <c r="AY214" s="247" t="s">
        <v>136</v>
      </c>
    </row>
    <row r="215" s="14" customFormat="1">
      <c r="A215" s="14"/>
      <c r="B215" s="248"/>
      <c r="C215" s="249"/>
      <c r="D215" s="233" t="s">
        <v>147</v>
      </c>
      <c r="E215" s="250" t="s">
        <v>1</v>
      </c>
      <c r="F215" s="251" t="s">
        <v>247</v>
      </c>
      <c r="G215" s="249"/>
      <c r="H215" s="252">
        <v>131.39400000000001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147</v>
      </c>
      <c r="AU215" s="258" t="s">
        <v>86</v>
      </c>
      <c r="AV215" s="14" t="s">
        <v>86</v>
      </c>
      <c r="AW215" s="14" t="s">
        <v>32</v>
      </c>
      <c r="AX215" s="14" t="s">
        <v>76</v>
      </c>
      <c r="AY215" s="258" t="s">
        <v>136</v>
      </c>
    </row>
    <row r="216" s="13" customFormat="1">
      <c r="A216" s="13"/>
      <c r="B216" s="238"/>
      <c r="C216" s="239"/>
      <c r="D216" s="233" t="s">
        <v>147</v>
      </c>
      <c r="E216" s="240" t="s">
        <v>1</v>
      </c>
      <c r="F216" s="241" t="s">
        <v>248</v>
      </c>
      <c r="G216" s="239"/>
      <c r="H216" s="240" t="s">
        <v>1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147</v>
      </c>
      <c r="AU216" s="247" t="s">
        <v>86</v>
      </c>
      <c r="AV216" s="13" t="s">
        <v>84</v>
      </c>
      <c r="AW216" s="13" t="s">
        <v>32</v>
      </c>
      <c r="AX216" s="13" t="s">
        <v>76</v>
      </c>
      <c r="AY216" s="247" t="s">
        <v>136</v>
      </c>
    </row>
    <row r="217" s="14" customFormat="1">
      <c r="A217" s="14"/>
      <c r="B217" s="248"/>
      <c r="C217" s="249"/>
      <c r="D217" s="233" t="s">
        <v>147</v>
      </c>
      <c r="E217" s="250" t="s">
        <v>1</v>
      </c>
      <c r="F217" s="251" t="s">
        <v>249</v>
      </c>
      <c r="G217" s="249"/>
      <c r="H217" s="252">
        <v>178.00800000000001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86</v>
      </c>
      <c r="AV217" s="14" t="s">
        <v>86</v>
      </c>
      <c r="AW217" s="14" t="s">
        <v>32</v>
      </c>
      <c r="AX217" s="14" t="s">
        <v>76</v>
      </c>
      <c r="AY217" s="258" t="s">
        <v>136</v>
      </c>
    </row>
    <row r="218" s="13" customFormat="1">
      <c r="A218" s="13"/>
      <c r="B218" s="238"/>
      <c r="C218" s="239"/>
      <c r="D218" s="233" t="s">
        <v>147</v>
      </c>
      <c r="E218" s="240" t="s">
        <v>1</v>
      </c>
      <c r="F218" s="241" t="s">
        <v>250</v>
      </c>
      <c r="G218" s="239"/>
      <c r="H218" s="240" t="s">
        <v>1</v>
      </c>
      <c r="I218" s="242"/>
      <c r="J218" s="239"/>
      <c r="K218" s="239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147</v>
      </c>
      <c r="AU218" s="247" t="s">
        <v>86</v>
      </c>
      <c r="AV218" s="13" t="s">
        <v>84</v>
      </c>
      <c r="AW218" s="13" t="s">
        <v>32</v>
      </c>
      <c r="AX218" s="13" t="s">
        <v>76</v>
      </c>
      <c r="AY218" s="247" t="s">
        <v>136</v>
      </c>
    </row>
    <row r="219" s="14" customFormat="1">
      <c r="A219" s="14"/>
      <c r="B219" s="248"/>
      <c r="C219" s="249"/>
      <c r="D219" s="233" t="s">
        <v>147</v>
      </c>
      <c r="E219" s="250" t="s">
        <v>1</v>
      </c>
      <c r="F219" s="251" t="s">
        <v>251</v>
      </c>
      <c r="G219" s="249"/>
      <c r="H219" s="252">
        <v>350.70600000000002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147</v>
      </c>
      <c r="AU219" s="258" t="s">
        <v>86</v>
      </c>
      <c r="AV219" s="14" t="s">
        <v>86</v>
      </c>
      <c r="AW219" s="14" t="s">
        <v>32</v>
      </c>
      <c r="AX219" s="14" t="s">
        <v>76</v>
      </c>
      <c r="AY219" s="258" t="s">
        <v>136</v>
      </c>
    </row>
    <row r="220" s="13" customFormat="1">
      <c r="A220" s="13"/>
      <c r="B220" s="238"/>
      <c r="C220" s="239"/>
      <c r="D220" s="233" t="s">
        <v>147</v>
      </c>
      <c r="E220" s="240" t="s">
        <v>1</v>
      </c>
      <c r="F220" s="241" t="s">
        <v>252</v>
      </c>
      <c r="G220" s="239"/>
      <c r="H220" s="240" t="s">
        <v>1</v>
      </c>
      <c r="I220" s="242"/>
      <c r="J220" s="239"/>
      <c r="K220" s="239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147</v>
      </c>
      <c r="AU220" s="247" t="s">
        <v>86</v>
      </c>
      <c r="AV220" s="13" t="s">
        <v>84</v>
      </c>
      <c r="AW220" s="13" t="s">
        <v>32</v>
      </c>
      <c r="AX220" s="13" t="s">
        <v>76</v>
      </c>
      <c r="AY220" s="247" t="s">
        <v>136</v>
      </c>
    </row>
    <row r="221" s="14" customFormat="1">
      <c r="A221" s="14"/>
      <c r="B221" s="248"/>
      <c r="C221" s="249"/>
      <c r="D221" s="233" t="s">
        <v>147</v>
      </c>
      <c r="E221" s="250" t="s">
        <v>1</v>
      </c>
      <c r="F221" s="251" t="s">
        <v>253</v>
      </c>
      <c r="G221" s="249"/>
      <c r="H221" s="252">
        <v>353.89600000000002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147</v>
      </c>
      <c r="AU221" s="258" t="s">
        <v>86</v>
      </c>
      <c r="AV221" s="14" t="s">
        <v>86</v>
      </c>
      <c r="AW221" s="14" t="s">
        <v>32</v>
      </c>
      <c r="AX221" s="14" t="s">
        <v>76</v>
      </c>
      <c r="AY221" s="258" t="s">
        <v>136</v>
      </c>
    </row>
    <row r="222" s="13" customFormat="1">
      <c r="A222" s="13"/>
      <c r="B222" s="238"/>
      <c r="C222" s="239"/>
      <c r="D222" s="233" t="s">
        <v>147</v>
      </c>
      <c r="E222" s="240" t="s">
        <v>1</v>
      </c>
      <c r="F222" s="241" t="s">
        <v>254</v>
      </c>
      <c r="G222" s="239"/>
      <c r="H222" s="240" t="s">
        <v>1</v>
      </c>
      <c r="I222" s="242"/>
      <c r="J222" s="239"/>
      <c r="K222" s="239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147</v>
      </c>
      <c r="AU222" s="247" t="s">
        <v>86</v>
      </c>
      <c r="AV222" s="13" t="s">
        <v>84</v>
      </c>
      <c r="AW222" s="13" t="s">
        <v>32</v>
      </c>
      <c r="AX222" s="13" t="s">
        <v>76</v>
      </c>
      <c r="AY222" s="247" t="s">
        <v>136</v>
      </c>
    </row>
    <row r="223" s="14" customFormat="1">
      <c r="A223" s="14"/>
      <c r="B223" s="248"/>
      <c r="C223" s="249"/>
      <c r="D223" s="233" t="s">
        <v>147</v>
      </c>
      <c r="E223" s="250" t="s">
        <v>1</v>
      </c>
      <c r="F223" s="251" t="s">
        <v>255</v>
      </c>
      <c r="G223" s="249"/>
      <c r="H223" s="252">
        <v>172.06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147</v>
      </c>
      <c r="AU223" s="258" t="s">
        <v>86</v>
      </c>
      <c r="AV223" s="14" t="s">
        <v>86</v>
      </c>
      <c r="AW223" s="14" t="s">
        <v>32</v>
      </c>
      <c r="AX223" s="14" t="s">
        <v>76</v>
      </c>
      <c r="AY223" s="258" t="s">
        <v>136</v>
      </c>
    </row>
    <row r="224" s="13" customFormat="1">
      <c r="A224" s="13"/>
      <c r="B224" s="238"/>
      <c r="C224" s="239"/>
      <c r="D224" s="233" t="s">
        <v>147</v>
      </c>
      <c r="E224" s="240" t="s">
        <v>1</v>
      </c>
      <c r="F224" s="241" t="s">
        <v>166</v>
      </c>
      <c r="G224" s="239"/>
      <c r="H224" s="240" t="s">
        <v>1</v>
      </c>
      <c r="I224" s="242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147</v>
      </c>
      <c r="AU224" s="247" t="s">
        <v>86</v>
      </c>
      <c r="AV224" s="13" t="s">
        <v>84</v>
      </c>
      <c r="AW224" s="13" t="s">
        <v>32</v>
      </c>
      <c r="AX224" s="13" t="s">
        <v>76</v>
      </c>
      <c r="AY224" s="247" t="s">
        <v>136</v>
      </c>
    </row>
    <row r="225" s="14" customFormat="1">
      <c r="A225" s="14"/>
      <c r="B225" s="248"/>
      <c r="C225" s="249"/>
      <c r="D225" s="233" t="s">
        <v>147</v>
      </c>
      <c r="E225" s="250" t="s">
        <v>1</v>
      </c>
      <c r="F225" s="251" t="s">
        <v>256</v>
      </c>
      <c r="G225" s="249"/>
      <c r="H225" s="252">
        <v>71.349999999999994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147</v>
      </c>
      <c r="AU225" s="258" t="s">
        <v>86</v>
      </c>
      <c r="AV225" s="14" t="s">
        <v>86</v>
      </c>
      <c r="AW225" s="14" t="s">
        <v>32</v>
      </c>
      <c r="AX225" s="14" t="s">
        <v>76</v>
      </c>
      <c r="AY225" s="258" t="s">
        <v>136</v>
      </c>
    </row>
    <row r="226" s="15" customFormat="1">
      <c r="A226" s="15"/>
      <c r="B226" s="261"/>
      <c r="C226" s="262"/>
      <c r="D226" s="233" t="s">
        <v>147</v>
      </c>
      <c r="E226" s="263" t="s">
        <v>1</v>
      </c>
      <c r="F226" s="264" t="s">
        <v>192</v>
      </c>
      <c r="G226" s="262"/>
      <c r="H226" s="265">
        <v>1982.78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1" t="s">
        <v>147</v>
      </c>
      <c r="AU226" s="271" t="s">
        <v>86</v>
      </c>
      <c r="AV226" s="15" t="s">
        <v>143</v>
      </c>
      <c r="AW226" s="15" t="s">
        <v>32</v>
      </c>
      <c r="AX226" s="15" t="s">
        <v>84</v>
      </c>
      <c r="AY226" s="271" t="s">
        <v>136</v>
      </c>
    </row>
    <row r="227" s="12" customFormat="1" ht="22.8" customHeight="1">
      <c r="A227" s="12"/>
      <c r="B227" s="203"/>
      <c r="C227" s="204"/>
      <c r="D227" s="205" t="s">
        <v>75</v>
      </c>
      <c r="E227" s="217" t="s">
        <v>257</v>
      </c>
      <c r="F227" s="217" t="s">
        <v>258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SUM(P228:P249)</f>
        <v>0</v>
      </c>
      <c r="Q227" s="211"/>
      <c r="R227" s="212">
        <f>SUM(R228:R249)</f>
        <v>0</v>
      </c>
      <c r="S227" s="211"/>
      <c r="T227" s="213">
        <f>SUM(T228:T249)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84</v>
      </c>
      <c r="AT227" s="215" t="s">
        <v>75</v>
      </c>
      <c r="AU227" s="215" t="s">
        <v>84</v>
      </c>
      <c r="AY227" s="214" t="s">
        <v>136</v>
      </c>
      <c r="BK227" s="216">
        <f>SUM(BK228:BK249)</f>
        <v>0</v>
      </c>
    </row>
    <row r="228" s="2" customFormat="1" ht="33" customHeight="1">
      <c r="A228" s="38"/>
      <c r="B228" s="39"/>
      <c r="C228" s="219" t="s">
        <v>150</v>
      </c>
      <c r="D228" s="219" t="s">
        <v>139</v>
      </c>
      <c r="E228" s="220" t="s">
        <v>259</v>
      </c>
      <c r="F228" s="221" t="s">
        <v>260</v>
      </c>
      <c r="G228" s="222" t="s">
        <v>261</v>
      </c>
      <c r="H228" s="223">
        <v>217.922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143</v>
      </c>
      <c r="AT228" s="231" t="s">
        <v>139</v>
      </c>
      <c r="AU228" s="231" t="s">
        <v>86</v>
      </c>
      <c r="AY228" s="17" t="s">
        <v>136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143</v>
      </c>
      <c r="BM228" s="231" t="s">
        <v>262</v>
      </c>
    </row>
    <row r="229" s="2" customFormat="1">
      <c r="A229" s="38"/>
      <c r="B229" s="39"/>
      <c r="C229" s="40"/>
      <c r="D229" s="233" t="s">
        <v>145</v>
      </c>
      <c r="E229" s="40"/>
      <c r="F229" s="234" t="s">
        <v>263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145</v>
      </c>
      <c r="AU229" s="17" t="s">
        <v>86</v>
      </c>
    </row>
    <row r="230" s="2" customFormat="1">
      <c r="A230" s="38"/>
      <c r="B230" s="39"/>
      <c r="C230" s="40"/>
      <c r="D230" s="259" t="s">
        <v>156</v>
      </c>
      <c r="E230" s="40"/>
      <c r="F230" s="260" t="s">
        <v>264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156</v>
      </c>
      <c r="AU230" s="17" t="s">
        <v>86</v>
      </c>
    </row>
    <row r="231" s="2" customFormat="1" ht="24.15" customHeight="1">
      <c r="A231" s="38"/>
      <c r="B231" s="39"/>
      <c r="C231" s="219" t="s">
        <v>265</v>
      </c>
      <c r="D231" s="219" t="s">
        <v>139</v>
      </c>
      <c r="E231" s="220" t="s">
        <v>266</v>
      </c>
      <c r="F231" s="221" t="s">
        <v>267</v>
      </c>
      <c r="G231" s="222" t="s">
        <v>261</v>
      </c>
      <c r="H231" s="223">
        <v>217.922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143</v>
      </c>
      <c r="AT231" s="231" t="s">
        <v>139</v>
      </c>
      <c r="AU231" s="231" t="s">
        <v>86</v>
      </c>
      <c r="AY231" s="17" t="s">
        <v>136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143</v>
      </c>
      <c r="BM231" s="231" t="s">
        <v>268</v>
      </c>
    </row>
    <row r="232" s="2" customFormat="1">
      <c r="A232" s="38"/>
      <c r="B232" s="39"/>
      <c r="C232" s="40"/>
      <c r="D232" s="233" t="s">
        <v>145</v>
      </c>
      <c r="E232" s="40"/>
      <c r="F232" s="234" t="s">
        <v>269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145</v>
      </c>
      <c r="AU232" s="17" t="s">
        <v>86</v>
      </c>
    </row>
    <row r="233" s="2" customFormat="1">
      <c r="A233" s="38"/>
      <c r="B233" s="39"/>
      <c r="C233" s="40"/>
      <c r="D233" s="259" t="s">
        <v>156</v>
      </c>
      <c r="E233" s="40"/>
      <c r="F233" s="260" t="s">
        <v>270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156</v>
      </c>
      <c r="AU233" s="17" t="s">
        <v>86</v>
      </c>
    </row>
    <row r="234" s="2" customFormat="1" ht="24.15" customHeight="1">
      <c r="A234" s="38"/>
      <c r="B234" s="39"/>
      <c r="C234" s="219" t="s">
        <v>271</v>
      </c>
      <c r="D234" s="219" t="s">
        <v>139</v>
      </c>
      <c r="E234" s="220" t="s">
        <v>272</v>
      </c>
      <c r="F234" s="221" t="s">
        <v>273</v>
      </c>
      <c r="G234" s="222" t="s">
        <v>261</v>
      </c>
      <c r="H234" s="223">
        <v>3268.8299999999999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143</v>
      </c>
      <c r="AT234" s="231" t="s">
        <v>139</v>
      </c>
      <c r="AU234" s="231" t="s">
        <v>86</v>
      </c>
      <c r="AY234" s="17" t="s">
        <v>136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143</v>
      </c>
      <c r="BM234" s="231" t="s">
        <v>274</v>
      </c>
    </row>
    <row r="235" s="2" customFormat="1">
      <c r="A235" s="38"/>
      <c r="B235" s="39"/>
      <c r="C235" s="40"/>
      <c r="D235" s="233" t="s">
        <v>145</v>
      </c>
      <c r="E235" s="40"/>
      <c r="F235" s="234" t="s">
        <v>275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145</v>
      </c>
      <c r="AU235" s="17" t="s">
        <v>86</v>
      </c>
    </row>
    <row r="236" s="2" customFormat="1">
      <c r="A236" s="38"/>
      <c r="B236" s="39"/>
      <c r="C236" s="40"/>
      <c r="D236" s="259" t="s">
        <v>156</v>
      </c>
      <c r="E236" s="40"/>
      <c r="F236" s="260" t="s">
        <v>276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156</v>
      </c>
      <c r="AU236" s="17" t="s">
        <v>86</v>
      </c>
    </row>
    <row r="237" s="14" customFormat="1">
      <c r="A237" s="14"/>
      <c r="B237" s="248"/>
      <c r="C237" s="249"/>
      <c r="D237" s="233" t="s">
        <v>147</v>
      </c>
      <c r="E237" s="249"/>
      <c r="F237" s="251" t="s">
        <v>277</v>
      </c>
      <c r="G237" s="249"/>
      <c r="H237" s="252">
        <v>3268.8299999999999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147</v>
      </c>
      <c r="AU237" s="258" t="s">
        <v>86</v>
      </c>
      <c r="AV237" s="14" t="s">
        <v>86</v>
      </c>
      <c r="AW237" s="14" t="s">
        <v>4</v>
      </c>
      <c r="AX237" s="14" t="s">
        <v>84</v>
      </c>
      <c r="AY237" s="258" t="s">
        <v>136</v>
      </c>
    </row>
    <row r="238" s="2" customFormat="1" ht="33" customHeight="1">
      <c r="A238" s="38"/>
      <c r="B238" s="39"/>
      <c r="C238" s="219" t="s">
        <v>8</v>
      </c>
      <c r="D238" s="219" t="s">
        <v>139</v>
      </c>
      <c r="E238" s="220" t="s">
        <v>278</v>
      </c>
      <c r="F238" s="221" t="s">
        <v>279</v>
      </c>
      <c r="G238" s="222" t="s">
        <v>261</v>
      </c>
      <c r="H238" s="223">
        <v>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143</v>
      </c>
      <c r="AT238" s="231" t="s">
        <v>139</v>
      </c>
      <c r="AU238" s="231" t="s">
        <v>86</v>
      </c>
      <c r="AY238" s="17" t="s">
        <v>136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143</v>
      </c>
      <c r="BM238" s="231" t="s">
        <v>280</v>
      </c>
    </row>
    <row r="239" s="2" customFormat="1">
      <c r="A239" s="38"/>
      <c r="B239" s="39"/>
      <c r="C239" s="40"/>
      <c r="D239" s="233" t="s">
        <v>145</v>
      </c>
      <c r="E239" s="40"/>
      <c r="F239" s="234" t="s">
        <v>281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145</v>
      </c>
      <c r="AU239" s="17" t="s">
        <v>86</v>
      </c>
    </row>
    <row r="240" s="2" customFormat="1">
      <c r="A240" s="38"/>
      <c r="B240" s="39"/>
      <c r="C240" s="40"/>
      <c r="D240" s="259" t="s">
        <v>156</v>
      </c>
      <c r="E240" s="40"/>
      <c r="F240" s="260" t="s">
        <v>282</v>
      </c>
      <c r="G240" s="40"/>
      <c r="H240" s="40"/>
      <c r="I240" s="235"/>
      <c r="J240" s="40"/>
      <c r="K240" s="40"/>
      <c r="L240" s="44"/>
      <c r="M240" s="236"/>
      <c r="N240" s="23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156</v>
      </c>
      <c r="AU240" s="17" t="s">
        <v>86</v>
      </c>
    </row>
    <row r="241" s="2" customFormat="1" ht="33" customHeight="1">
      <c r="A241" s="38"/>
      <c r="B241" s="39"/>
      <c r="C241" s="219" t="s">
        <v>283</v>
      </c>
      <c r="D241" s="219" t="s">
        <v>139</v>
      </c>
      <c r="E241" s="220" t="s">
        <v>284</v>
      </c>
      <c r="F241" s="221" t="s">
        <v>285</v>
      </c>
      <c r="G241" s="222" t="s">
        <v>261</v>
      </c>
      <c r="H241" s="223">
        <v>207.62200000000001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143</v>
      </c>
      <c r="AT241" s="231" t="s">
        <v>139</v>
      </c>
      <c r="AU241" s="231" t="s">
        <v>86</v>
      </c>
      <c r="AY241" s="17" t="s">
        <v>136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143</v>
      </c>
      <c r="BM241" s="231" t="s">
        <v>286</v>
      </c>
    </row>
    <row r="242" s="2" customFormat="1">
      <c r="A242" s="38"/>
      <c r="B242" s="39"/>
      <c r="C242" s="40"/>
      <c r="D242" s="233" t="s">
        <v>145</v>
      </c>
      <c r="E242" s="40"/>
      <c r="F242" s="234" t="s">
        <v>287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86</v>
      </c>
    </row>
    <row r="243" s="2" customFormat="1">
      <c r="A243" s="38"/>
      <c r="B243" s="39"/>
      <c r="C243" s="40"/>
      <c r="D243" s="259" t="s">
        <v>156</v>
      </c>
      <c r="E243" s="40"/>
      <c r="F243" s="260" t="s">
        <v>288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156</v>
      </c>
      <c r="AU243" s="17" t="s">
        <v>86</v>
      </c>
    </row>
    <row r="244" s="2" customFormat="1" ht="33" customHeight="1">
      <c r="A244" s="38"/>
      <c r="B244" s="39"/>
      <c r="C244" s="219" t="s">
        <v>289</v>
      </c>
      <c r="D244" s="219" t="s">
        <v>139</v>
      </c>
      <c r="E244" s="220" t="s">
        <v>290</v>
      </c>
      <c r="F244" s="221" t="s">
        <v>291</v>
      </c>
      <c r="G244" s="222" t="s">
        <v>261</v>
      </c>
      <c r="H244" s="223">
        <v>1.2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143</v>
      </c>
      <c r="AT244" s="231" t="s">
        <v>139</v>
      </c>
      <c r="AU244" s="231" t="s">
        <v>86</v>
      </c>
      <c r="AY244" s="17" t="s">
        <v>136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143</v>
      </c>
      <c r="BM244" s="231" t="s">
        <v>292</v>
      </c>
    </row>
    <row r="245" s="2" customFormat="1">
      <c r="A245" s="38"/>
      <c r="B245" s="39"/>
      <c r="C245" s="40"/>
      <c r="D245" s="233" t="s">
        <v>145</v>
      </c>
      <c r="E245" s="40"/>
      <c r="F245" s="234" t="s">
        <v>293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145</v>
      </c>
      <c r="AU245" s="17" t="s">
        <v>86</v>
      </c>
    </row>
    <row r="246" s="2" customFormat="1">
      <c r="A246" s="38"/>
      <c r="B246" s="39"/>
      <c r="C246" s="40"/>
      <c r="D246" s="259" t="s">
        <v>156</v>
      </c>
      <c r="E246" s="40"/>
      <c r="F246" s="260" t="s">
        <v>294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156</v>
      </c>
      <c r="AU246" s="17" t="s">
        <v>86</v>
      </c>
    </row>
    <row r="247" s="2" customFormat="1" ht="33" customHeight="1">
      <c r="A247" s="38"/>
      <c r="B247" s="39"/>
      <c r="C247" s="219" t="s">
        <v>295</v>
      </c>
      <c r="D247" s="219" t="s">
        <v>139</v>
      </c>
      <c r="E247" s="220" t="s">
        <v>296</v>
      </c>
      <c r="F247" s="221" t="s">
        <v>297</v>
      </c>
      <c r="G247" s="222" t="s">
        <v>261</v>
      </c>
      <c r="H247" s="223">
        <v>6.0999999999999996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143</v>
      </c>
      <c r="AT247" s="231" t="s">
        <v>139</v>
      </c>
      <c r="AU247" s="231" t="s">
        <v>86</v>
      </c>
      <c r="AY247" s="17" t="s">
        <v>136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143</v>
      </c>
      <c r="BM247" s="231" t="s">
        <v>298</v>
      </c>
    </row>
    <row r="248" s="2" customFormat="1">
      <c r="A248" s="38"/>
      <c r="B248" s="39"/>
      <c r="C248" s="40"/>
      <c r="D248" s="233" t="s">
        <v>145</v>
      </c>
      <c r="E248" s="40"/>
      <c r="F248" s="234" t="s">
        <v>299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145</v>
      </c>
      <c r="AU248" s="17" t="s">
        <v>86</v>
      </c>
    </row>
    <row r="249" s="2" customFormat="1">
      <c r="A249" s="38"/>
      <c r="B249" s="39"/>
      <c r="C249" s="40"/>
      <c r="D249" s="259" t="s">
        <v>156</v>
      </c>
      <c r="E249" s="40"/>
      <c r="F249" s="260" t="s">
        <v>300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86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301</v>
      </c>
      <c r="F250" s="206" t="s">
        <v>302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P251+P279+P284+P297+P323+P338+P348+P397</f>
        <v>0</v>
      </c>
      <c r="Q250" s="211"/>
      <c r="R250" s="212">
        <f>R251+R279+R284+R297+R323+R338+R348+R397</f>
        <v>0.17726799999999998</v>
      </c>
      <c r="S250" s="211"/>
      <c r="T250" s="213">
        <f>T251+T279+T284+T297+T323+T338+T348+T397</f>
        <v>45.044437679999994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86</v>
      </c>
      <c r="AT250" s="215" t="s">
        <v>75</v>
      </c>
      <c r="AU250" s="215" t="s">
        <v>76</v>
      </c>
      <c r="AY250" s="214" t="s">
        <v>136</v>
      </c>
      <c r="BK250" s="216">
        <f>BK251+BK279+BK284+BK297+BK323+BK338+BK348+BK397</f>
        <v>0</v>
      </c>
    </row>
    <row r="251" s="12" customFormat="1" ht="22.8" customHeight="1">
      <c r="A251" s="12"/>
      <c r="B251" s="203"/>
      <c r="C251" s="204"/>
      <c r="D251" s="205" t="s">
        <v>75</v>
      </c>
      <c r="E251" s="217" t="s">
        <v>303</v>
      </c>
      <c r="F251" s="217" t="s">
        <v>304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SUM(P252:P278)</f>
        <v>0</v>
      </c>
      <c r="Q251" s="211"/>
      <c r="R251" s="212">
        <f>SUM(R252:R278)</f>
        <v>0</v>
      </c>
      <c r="S251" s="211"/>
      <c r="T251" s="213">
        <f>SUM(T252:T278)</f>
        <v>2.1109200000000006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86</v>
      </c>
      <c r="AT251" s="215" t="s">
        <v>75</v>
      </c>
      <c r="AU251" s="215" t="s">
        <v>84</v>
      </c>
      <c r="AY251" s="214" t="s">
        <v>136</v>
      </c>
      <c r="BK251" s="216">
        <f>SUM(BK252:BK278)</f>
        <v>0</v>
      </c>
    </row>
    <row r="252" s="2" customFormat="1" ht="16.5" customHeight="1">
      <c r="A252" s="38"/>
      <c r="B252" s="39"/>
      <c r="C252" s="219" t="s">
        <v>305</v>
      </c>
      <c r="D252" s="219" t="s">
        <v>139</v>
      </c>
      <c r="E252" s="220" t="s">
        <v>306</v>
      </c>
      <c r="F252" s="221" t="s">
        <v>307</v>
      </c>
      <c r="G252" s="222" t="s">
        <v>308</v>
      </c>
      <c r="H252" s="223">
        <v>13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0.034200000000000001</v>
      </c>
      <c r="T252" s="230">
        <f>S252*H252</f>
        <v>0.4446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305</v>
      </c>
      <c r="AT252" s="231" t="s">
        <v>139</v>
      </c>
      <c r="AU252" s="231" t="s">
        <v>86</v>
      </c>
      <c r="AY252" s="17" t="s">
        <v>136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305</v>
      </c>
      <c r="BM252" s="231" t="s">
        <v>309</v>
      </c>
    </row>
    <row r="253" s="2" customFormat="1">
      <c r="A253" s="38"/>
      <c r="B253" s="39"/>
      <c r="C253" s="40"/>
      <c r="D253" s="233" t="s">
        <v>145</v>
      </c>
      <c r="E253" s="40"/>
      <c r="F253" s="234" t="s">
        <v>310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145</v>
      </c>
      <c r="AU253" s="17" t="s">
        <v>86</v>
      </c>
    </row>
    <row r="254" s="2" customFormat="1">
      <c r="A254" s="38"/>
      <c r="B254" s="39"/>
      <c r="C254" s="40"/>
      <c r="D254" s="259" t="s">
        <v>156</v>
      </c>
      <c r="E254" s="40"/>
      <c r="F254" s="260" t="s">
        <v>311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156</v>
      </c>
      <c r="AU254" s="17" t="s">
        <v>86</v>
      </c>
    </row>
    <row r="255" s="2" customFormat="1" ht="16.5" customHeight="1">
      <c r="A255" s="38"/>
      <c r="B255" s="39"/>
      <c r="C255" s="219" t="s">
        <v>312</v>
      </c>
      <c r="D255" s="219" t="s">
        <v>139</v>
      </c>
      <c r="E255" s="220" t="s">
        <v>313</v>
      </c>
      <c r="F255" s="221" t="s">
        <v>314</v>
      </c>
      <c r="G255" s="222" t="s">
        <v>308</v>
      </c>
      <c r="H255" s="223">
        <v>22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0.019460000000000002</v>
      </c>
      <c r="T255" s="230">
        <f>S255*H255</f>
        <v>0.42812000000000006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305</v>
      </c>
      <c r="AT255" s="231" t="s">
        <v>139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305</v>
      </c>
      <c r="BM255" s="231" t="s">
        <v>315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316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2" customFormat="1">
      <c r="A257" s="38"/>
      <c r="B257" s="39"/>
      <c r="C257" s="40"/>
      <c r="D257" s="259" t="s">
        <v>156</v>
      </c>
      <c r="E257" s="40"/>
      <c r="F257" s="260" t="s">
        <v>317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156</v>
      </c>
      <c r="AU257" s="17" t="s">
        <v>86</v>
      </c>
    </row>
    <row r="258" s="2" customFormat="1" ht="21.75" customHeight="1">
      <c r="A258" s="38"/>
      <c r="B258" s="39"/>
      <c r="C258" s="219" t="s">
        <v>318</v>
      </c>
      <c r="D258" s="219" t="s">
        <v>139</v>
      </c>
      <c r="E258" s="220" t="s">
        <v>319</v>
      </c>
      <c r="F258" s="221" t="s">
        <v>320</v>
      </c>
      <c r="G258" s="222" t="s">
        <v>308</v>
      </c>
      <c r="H258" s="223">
        <v>10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0.087999999999999995</v>
      </c>
      <c r="T258" s="230">
        <f>S258*H258</f>
        <v>0.87999999999999989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305</v>
      </c>
      <c r="AT258" s="231" t="s">
        <v>139</v>
      </c>
      <c r="AU258" s="231" t="s">
        <v>86</v>
      </c>
      <c r="AY258" s="17" t="s">
        <v>136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305</v>
      </c>
      <c r="BM258" s="231" t="s">
        <v>321</v>
      </c>
    </row>
    <row r="259" s="2" customFormat="1">
      <c r="A259" s="38"/>
      <c r="B259" s="39"/>
      <c r="C259" s="40"/>
      <c r="D259" s="233" t="s">
        <v>145</v>
      </c>
      <c r="E259" s="40"/>
      <c r="F259" s="234" t="s">
        <v>322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145</v>
      </c>
      <c r="AU259" s="17" t="s">
        <v>86</v>
      </c>
    </row>
    <row r="260" s="2" customFormat="1">
      <c r="A260" s="38"/>
      <c r="B260" s="39"/>
      <c r="C260" s="40"/>
      <c r="D260" s="259" t="s">
        <v>156</v>
      </c>
      <c r="E260" s="40"/>
      <c r="F260" s="260" t="s">
        <v>323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156</v>
      </c>
      <c r="AU260" s="17" t="s">
        <v>86</v>
      </c>
    </row>
    <row r="261" s="2" customFormat="1" ht="21.75" customHeight="1">
      <c r="A261" s="38"/>
      <c r="B261" s="39"/>
      <c r="C261" s="219" t="s">
        <v>324</v>
      </c>
      <c r="D261" s="219" t="s">
        <v>139</v>
      </c>
      <c r="E261" s="220" t="s">
        <v>325</v>
      </c>
      <c r="F261" s="221" t="s">
        <v>326</v>
      </c>
      <c r="G261" s="222" t="s">
        <v>308</v>
      </c>
      <c r="H261" s="223">
        <v>10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0.024500000000000001</v>
      </c>
      <c r="T261" s="230">
        <f>S261*H261</f>
        <v>0.245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305</v>
      </c>
      <c r="AT261" s="231" t="s">
        <v>139</v>
      </c>
      <c r="AU261" s="231" t="s">
        <v>86</v>
      </c>
      <c r="AY261" s="17" t="s">
        <v>136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305</v>
      </c>
      <c r="BM261" s="231" t="s">
        <v>327</v>
      </c>
    </row>
    <row r="262" s="2" customFormat="1">
      <c r="A262" s="38"/>
      <c r="B262" s="39"/>
      <c r="C262" s="40"/>
      <c r="D262" s="233" t="s">
        <v>145</v>
      </c>
      <c r="E262" s="40"/>
      <c r="F262" s="234" t="s">
        <v>328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86</v>
      </c>
    </row>
    <row r="263" s="2" customFormat="1">
      <c r="A263" s="38"/>
      <c r="B263" s="39"/>
      <c r="C263" s="40"/>
      <c r="D263" s="259" t="s">
        <v>156</v>
      </c>
      <c r="E263" s="40"/>
      <c r="F263" s="260" t="s">
        <v>329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156</v>
      </c>
      <c r="AU263" s="17" t="s">
        <v>86</v>
      </c>
    </row>
    <row r="264" s="2" customFormat="1" ht="24.15" customHeight="1">
      <c r="A264" s="38"/>
      <c r="B264" s="39"/>
      <c r="C264" s="219" t="s">
        <v>330</v>
      </c>
      <c r="D264" s="219" t="s">
        <v>139</v>
      </c>
      <c r="E264" s="220" t="s">
        <v>331</v>
      </c>
      <c r="F264" s="221" t="s">
        <v>332</v>
      </c>
      <c r="G264" s="222" t="s">
        <v>308</v>
      </c>
      <c r="H264" s="223">
        <v>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0.0091999999999999998</v>
      </c>
      <c r="T264" s="230">
        <f>S264*H264</f>
        <v>0.0184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305</v>
      </c>
      <c r="AT264" s="231" t="s">
        <v>139</v>
      </c>
      <c r="AU264" s="231" t="s">
        <v>86</v>
      </c>
      <c r="AY264" s="17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305</v>
      </c>
      <c r="BM264" s="231" t="s">
        <v>333</v>
      </c>
    </row>
    <row r="265" s="2" customFormat="1">
      <c r="A265" s="38"/>
      <c r="B265" s="39"/>
      <c r="C265" s="40"/>
      <c r="D265" s="233" t="s">
        <v>145</v>
      </c>
      <c r="E265" s="40"/>
      <c r="F265" s="234" t="s">
        <v>334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86</v>
      </c>
    </row>
    <row r="266" s="2" customFormat="1">
      <c r="A266" s="38"/>
      <c r="B266" s="39"/>
      <c r="C266" s="40"/>
      <c r="D266" s="259" t="s">
        <v>156</v>
      </c>
      <c r="E266" s="40"/>
      <c r="F266" s="260" t="s">
        <v>335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156</v>
      </c>
      <c r="AU266" s="17" t="s">
        <v>86</v>
      </c>
    </row>
    <row r="267" s="2" customFormat="1" ht="16.5" customHeight="1">
      <c r="A267" s="38"/>
      <c r="B267" s="39"/>
      <c r="C267" s="219" t="s">
        <v>7</v>
      </c>
      <c r="D267" s="219" t="s">
        <v>139</v>
      </c>
      <c r="E267" s="220" t="s">
        <v>336</v>
      </c>
      <c r="F267" s="221" t="s">
        <v>337</v>
      </c>
      <c r="G267" s="222" t="s">
        <v>308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0.034700000000000002</v>
      </c>
      <c r="T267" s="230">
        <f>S267*H267</f>
        <v>0.034700000000000002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305</v>
      </c>
      <c r="AT267" s="231" t="s">
        <v>139</v>
      </c>
      <c r="AU267" s="231" t="s">
        <v>86</v>
      </c>
      <c r="AY267" s="17" t="s">
        <v>136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305</v>
      </c>
      <c r="BM267" s="231" t="s">
        <v>338</v>
      </c>
    </row>
    <row r="268" s="2" customFormat="1">
      <c r="A268" s="38"/>
      <c r="B268" s="39"/>
      <c r="C268" s="40"/>
      <c r="D268" s="233" t="s">
        <v>145</v>
      </c>
      <c r="E268" s="40"/>
      <c r="F268" s="234" t="s">
        <v>339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86</v>
      </c>
    </row>
    <row r="269" s="2" customFormat="1">
      <c r="A269" s="38"/>
      <c r="B269" s="39"/>
      <c r="C269" s="40"/>
      <c r="D269" s="259" t="s">
        <v>156</v>
      </c>
      <c r="E269" s="40"/>
      <c r="F269" s="260" t="s">
        <v>340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86</v>
      </c>
    </row>
    <row r="270" s="2" customFormat="1" ht="16.5" customHeight="1">
      <c r="A270" s="38"/>
      <c r="B270" s="39"/>
      <c r="C270" s="219" t="s">
        <v>341</v>
      </c>
      <c r="D270" s="219" t="s">
        <v>139</v>
      </c>
      <c r="E270" s="220" t="s">
        <v>342</v>
      </c>
      <c r="F270" s="221" t="s">
        <v>343</v>
      </c>
      <c r="G270" s="222" t="s">
        <v>308</v>
      </c>
      <c r="H270" s="223">
        <v>23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0.00156</v>
      </c>
      <c r="T270" s="230">
        <f>S270*H270</f>
        <v>0.035880000000000002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305</v>
      </c>
      <c r="AT270" s="231" t="s">
        <v>139</v>
      </c>
      <c r="AU270" s="231" t="s">
        <v>86</v>
      </c>
      <c r="AY270" s="17" t="s">
        <v>136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305</v>
      </c>
      <c r="BM270" s="231" t="s">
        <v>344</v>
      </c>
    </row>
    <row r="271" s="2" customFormat="1">
      <c r="A271" s="38"/>
      <c r="B271" s="39"/>
      <c r="C271" s="40"/>
      <c r="D271" s="233" t="s">
        <v>145</v>
      </c>
      <c r="E271" s="40"/>
      <c r="F271" s="234" t="s">
        <v>345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86</v>
      </c>
    </row>
    <row r="272" s="2" customFormat="1">
      <c r="A272" s="38"/>
      <c r="B272" s="39"/>
      <c r="C272" s="40"/>
      <c r="D272" s="259" t="s">
        <v>156</v>
      </c>
      <c r="E272" s="40"/>
      <c r="F272" s="260" t="s">
        <v>346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156</v>
      </c>
      <c r="AU272" s="17" t="s">
        <v>86</v>
      </c>
    </row>
    <row r="273" s="2" customFormat="1" ht="16.5" customHeight="1">
      <c r="A273" s="38"/>
      <c r="B273" s="39"/>
      <c r="C273" s="219" t="s">
        <v>347</v>
      </c>
      <c r="D273" s="219" t="s">
        <v>139</v>
      </c>
      <c r="E273" s="220" t="s">
        <v>348</v>
      </c>
      <c r="F273" s="221" t="s">
        <v>349</v>
      </c>
      <c r="G273" s="222" t="s">
        <v>308</v>
      </c>
      <c r="H273" s="223">
        <v>2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0.00085999999999999998</v>
      </c>
      <c r="T273" s="230">
        <f>S273*H273</f>
        <v>0.00172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305</v>
      </c>
      <c r="AT273" s="231" t="s">
        <v>139</v>
      </c>
      <c r="AU273" s="231" t="s">
        <v>86</v>
      </c>
      <c r="AY273" s="17" t="s">
        <v>136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305</v>
      </c>
      <c r="BM273" s="231" t="s">
        <v>350</v>
      </c>
    </row>
    <row r="274" s="2" customFormat="1">
      <c r="A274" s="38"/>
      <c r="B274" s="39"/>
      <c r="C274" s="40"/>
      <c r="D274" s="233" t="s">
        <v>145</v>
      </c>
      <c r="E274" s="40"/>
      <c r="F274" s="234" t="s">
        <v>351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145</v>
      </c>
      <c r="AU274" s="17" t="s">
        <v>86</v>
      </c>
    </row>
    <row r="275" s="2" customFormat="1">
      <c r="A275" s="38"/>
      <c r="B275" s="39"/>
      <c r="C275" s="40"/>
      <c r="D275" s="259" t="s">
        <v>156</v>
      </c>
      <c r="E275" s="40"/>
      <c r="F275" s="260" t="s">
        <v>352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156</v>
      </c>
      <c r="AU275" s="17" t="s">
        <v>86</v>
      </c>
    </row>
    <row r="276" s="2" customFormat="1" ht="16.5" customHeight="1">
      <c r="A276" s="38"/>
      <c r="B276" s="39"/>
      <c r="C276" s="219" t="s">
        <v>353</v>
      </c>
      <c r="D276" s="219" t="s">
        <v>139</v>
      </c>
      <c r="E276" s="220" t="s">
        <v>354</v>
      </c>
      <c r="F276" s="221" t="s">
        <v>355</v>
      </c>
      <c r="G276" s="222" t="s">
        <v>356</v>
      </c>
      <c r="H276" s="223">
        <v>10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0.0022499999999999998</v>
      </c>
      <c r="T276" s="230">
        <f>S276*H276</f>
        <v>0.022499999999999999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305</v>
      </c>
      <c r="AT276" s="231" t="s">
        <v>139</v>
      </c>
      <c r="AU276" s="231" t="s">
        <v>86</v>
      </c>
      <c r="AY276" s="17" t="s">
        <v>136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305</v>
      </c>
      <c r="BM276" s="231" t="s">
        <v>357</v>
      </c>
    </row>
    <row r="277" s="2" customFormat="1">
      <c r="A277" s="38"/>
      <c r="B277" s="39"/>
      <c r="C277" s="40"/>
      <c r="D277" s="233" t="s">
        <v>145</v>
      </c>
      <c r="E277" s="40"/>
      <c r="F277" s="234" t="s">
        <v>358</v>
      </c>
      <c r="G277" s="40"/>
      <c r="H277" s="40"/>
      <c r="I277" s="235"/>
      <c r="J277" s="40"/>
      <c r="K277" s="40"/>
      <c r="L277" s="44"/>
      <c r="M277" s="236"/>
      <c r="N277" s="23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145</v>
      </c>
      <c r="AU277" s="17" t="s">
        <v>86</v>
      </c>
    </row>
    <row r="278" s="2" customFormat="1">
      <c r="A278" s="38"/>
      <c r="B278" s="39"/>
      <c r="C278" s="40"/>
      <c r="D278" s="259" t="s">
        <v>156</v>
      </c>
      <c r="E278" s="40"/>
      <c r="F278" s="260" t="s">
        <v>359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156</v>
      </c>
      <c r="AU278" s="17" t="s">
        <v>86</v>
      </c>
    </row>
    <row r="279" s="12" customFormat="1" ht="22.8" customHeight="1">
      <c r="A279" s="12"/>
      <c r="B279" s="203"/>
      <c r="C279" s="204"/>
      <c r="D279" s="205" t="s">
        <v>75</v>
      </c>
      <c r="E279" s="217" t="s">
        <v>360</v>
      </c>
      <c r="F279" s="217" t="s">
        <v>361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SUM(P280:P283)</f>
        <v>0</v>
      </c>
      <c r="Q279" s="211"/>
      <c r="R279" s="212">
        <f>SUM(R280:R283)</f>
        <v>8.0000000000000007E-05</v>
      </c>
      <c r="S279" s="211"/>
      <c r="T279" s="213">
        <f>SUM(T280:T283)</f>
        <v>0.04675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84</v>
      </c>
      <c r="AY279" s="214" t="s">
        <v>136</v>
      </c>
      <c r="BK279" s="216">
        <f>SUM(BK280:BK283)</f>
        <v>0</v>
      </c>
    </row>
    <row r="280" s="2" customFormat="1" ht="24.15" customHeight="1">
      <c r="A280" s="38"/>
      <c r="B280" s="39"/>
      <c r="C280" s="219" t="s">
        <v>362</v>
      </c>
      <c r="D280" s="219" t="s">
        <v>139</v>
      </c>
      <c r="E280" s="220" t="s">
        <v>363</v>
      </c>
      <c r="F280" s="221" t="s">
        <v>364</v>
      </c>
      <c r="G280" s="222" t="s">
        <v>356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8.0000000000000007E-05</v>
      </c>
      <c r="R280" s="229">
        <f>Q280*H280</f>
        <v>8.0000000000000007E-05</v>
      </c>
      <c r="S280" s="229">
        <v>0.04675</v>
      </c>
      <c r="T280" s="230">
        <f>S280*H280</f>
        <v>0.04675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305</v>
      </c>
      <c r="AT280" s="231" t="s">
        <v>139</v>
      </c>
      <c r="AU280" s="231" t="s">
        <v>86</v>
      </c>
      <c r="AY280" s="17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305</v>
      </c>
      <c r="BM280" s="231" t="s">
        <v>365</v>
      </c>
    </row>
    <row r="281" s="2" customFormat="1">
      <c r="A281" s="38"/>
      <c r="B281" s="39"/>
      <c r="C281" s="40"/>
      <c r="D281" s="233" t="s">
        <v>145</v>
      </c>
      <c r="E281" s="40"/>
      <c r="F281" s="234" t="s">
        <v>364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86</v>
      </c>
    </row>
    <row r="282" s="13" customFormat="1">
      <c r="A282" s="13"/>
      <c r="B282" s="238"/>
      <c r="C282" s="239"/>
      <c r="D282" s="233" t="s">
        <v>147</v>
      </c>
      <c r="E282" s="240" t="s">
        <v>1</v>
      </c>
      <c r="F282" s="241" t="s">
        <v>166</v>
      </c>
      <c r="G282" s="239"/>
      <c r="H282" s="240" t="s">
        <v>1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147</v>
      </c>
      <c r="AU282" s="247" t="s">
        <v>86</v>
      </c>
      <c r="AV282" s="13" t="s">
        <v>84</v>
      </c>
      <c r="AW282" s="13" t="s">
        <v>32</v>
      </c>
      <c r="AX282" s="13" t="s">
        <v>76</v>
      </c>
      <c r="AY282" s="247" t="s">
        <v>136</v>
      </c>
    </row>
    <row r="283" s="14" customFormat="1">
      <c r="A283" s="14"/>
      <c r="B283" s="248"/>
      <c r="C283" s="249"/>
      <c r="D283" s="233" t="s">
        <v>147</v>
      </c>
      <c r="E283" s="250" t="s">
        <v>1</v>
      </c>
      <c r="F283" s="251" t="s">
        <v>84</v>
      </c>
      <c r="G283" s="249"/>
      <c r="H283" s="252">
        <v>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147</v>
      </c>
      <c r="AU283" s="258" t="s">
        <v>86</v>
      </c>
      <c r="AV283" s="14" t="s">
        <v>86</v>
      </c>
      <c r="AW283" s="14" t="s">
        <v>32</v>
      </c>
      <c r="AX283" s="14" t="s">
        <v>84</v>
      </c>
      <c r="AY283" s="258" t="s">
        <v>136</v>
      </c>
    </row>
    <row r="284" s="12" customFormat="1" ht="22.8" customHeight="1">
      <c r="A284" s="12"/>
      <c r="B284" s="203"/>
      <c r="C284" s="204"/>
      <c r="D284" s="205" t="s">
        <v>75</v>
      </c>
      <c r="E284" s="217" t="s">
        <v>366</v>
      </c>
      <c r="F284" s="217" t="s">
        <v>367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SUM(P285:P296)</f>
        <v>0</v>
      </c>
      <c r="Q284" s="211"/>
      <c r="R284" s="212">
        <f>SUM(R285:R296)</f>
        <v>0</v>
      </c>
      <c r="S284" s="211"/>
      <c r="T284" s="213">
        <f>SUM(T285:T296)</f>
        <v>11.3813733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4" t="s">
        <v>86</v>
      </c>
      <c r="AT284" s="215" t="s">
        <v>75</v>
      </c>
      <c r="AU284" s="215" t="s">
        <v>84</v>
      </c>
      <c r="AY284" s="214" t="s">
        <v>136</v>
      </c>
      <c r="BK284" s="216">
        <f>SUM(BK285:BK296)</f>
        <v>0</v>
      </c>
    </row>
    <row r="285" s="2" customFormat="1" ht="24.15" customHeight="1">
      <c r="A285" s="38"/>
      <c r="B285" s="39"/>
      <c r="C285" s="219" t="s">
        <v>368</v>
      </c>
      <c r="D285" s="219" t="s">
        <v>139</v>
      </c>
      <c r="E285" s="220" t="s">
        <v>369</v>
      </c>
      <c r="F285" s="221" t="s">
        <v>370</v>
      </c>
      <c r="G285" s="222" t="s">
        <v>142</v>
      </c>
      <c r="H285" s="223">
        <v>354.73000000000002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0.01721</v>
      </c>
      <c r="T285" s="230">
        <f>S285*H285</f>
        <v>6.1049033000000001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305</v>
      </c>
      <c r="AT285" s="231" t="s">
        <v>139</v>
      </c>
      <c r="AU285" s="231" t="s">
        <v>86</v>
      </c>
      <c r="AY285" s="17" t="s">
        <v>136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305</v>
      </c>
      <c r="BM285" s="231" t="s">
        <v>371</v>
      </c>
    </row>
    <row r="286" s="2" customFormat="1">
      <c r="A286" s="38"/>
      <c r="B286" s="39"/>
      <c r="C286" s="40"/>
      <c r="D286" s="233" t="s">
        <v>145</v>
      </c>
      <c r="E286" s="40"/>
      <c r="F286" s="234" t="s">
        <v>372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145</v>
      </c>
      <c r="AU286" s="17" t="s">
        <v>86</v>
      </c>
    </row>
    <row r="287" s="2" customFormat="1">
      <c r="A287" s="38"/>
      <c r="B287" s="39"/>
      <c r="C287" s="40"/>
      <c r="D287" s="259" t="s">
        <v>156</v>
      </c>
      <c r="E287" s="40"/>
      <c r="F287" s="260" t="s">
        <v>373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156</v>
      </c>
      <c r="AU287" s="17" t="s">
        <v>86</v>
      </c>
    </row>
    <row r="288" s="14" customFormat="1">
      <c r="A288" s="14"/>
      <c r="B288" s="248"/>
      <c r="C288" s="249"/>
      <c r="D288" s="233" t="s">
        <v>147</v>
      </c>
      <c r="E288" s="250" t="s">
        <v>1</v>
      </c>
      <c r="F288" s="251" t="s">
        <v>374</v>
      </c>
      <c r="G288" s="249"/>
      <c r="H288" s="252">
        <v>246.09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147</v>
      </c>
      <c r="AU288" s="258" t="s">
        <v>86</v>
      </c>
      <c r="AV288" s="14" t="s">
        <v>86</v>
      </c>
      <c r="AW288" s="14" t="s">
        <v>32</v>
      </c>
      <c r="AX288" s="14" t="s">
        <v>76</v>
      </c>
      <c r="AY288" s="258" t="s">
        <v>136</v>
      </c>
    </row>
    <row r="289" s="14" customFormat="1">
      <c r="A289" s="14"/>
      <c r="B289" s="248"/>
      <c r="C289" s="249"/>
      <c r="D289" s="233" t="s">
        <v>147</v>
      </c>
      <c r="E289" s="250" t="s">
        <v>1</v>
      </c>
      <c r="F289" s="251" t="s">
        <v>375</v>
      </c>
      <c r="G289" s="249"/>
      <c r="H289" s="252">
        <v>108.64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147</v>
      </c>
      <c r="AU289" s="258" t="s">
        <v>86</v>
      </c>
      <c r="AV289" s="14" t="s">
        <v>86</v>
      </c>
      <c r="AW289" s="14" t="s">
        <v>32</v>
      </c>
      <c r="AX289" s="14" t="s">
        <v>76</v>
      </c>
      <c r="AY289" s="258" t="s">
        <v>136</v>
      </c>
    </row>
    <row r="290" s="15" customFormat="1">
      <c r="A290" s="15"/>
      <c r="B290" s="261"/>
      <c r="C290" s="262"/>
      <c r="D290" s="233" t="s">
        <v>147</v>
      </c>
      <c r="E290" s="263" t="s">
        <v>1</v>
      </c>
      <c r="F290" s="264" t="s">
        <v>192</v>
      </c>
      <c r="G290" s="262"/>
      <c r="H290" s="265">
        <v>354.73000000000002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147</v>
      </c>
      <c r="AU290" s="271" t="s">
        <v>86</v>
      </c>
      <c r="AV290" s="15" t="s">
        <v>143</v>
      </c>
      <c r="AW290" s="15" t="s">
        <v>32</v>
      </c>
      <c r="AX290" s="15" t="s">
        <v>84</v>
      </c>
      <c r="AY290" s="271" t="s">
        <v>136</v>
      </c>
    </row>
    <row r="291" s="2" customFormat="1" ht="24.15" customHeight="1">
      <c r="A291" s="38"/>
      <c r="B291" s="39"/>
      <c r="C291" s="219" t="s">
        <v>376</v>
      </c>
      <c r="D291" s="219" t="s">
        <v>139</v>
      </c>
      <c r="E291" s="220" t="s">
        <v>377</v>
      </c>
      <c r="F291" s="221" t="s">
        <v>378</v>
      </c>
      <c r="G291" s="222" t="s">
        <v>142</v>
      </c>
      <c r="H291" s="223">
        <v>503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0.010489999999999999</v>
      </c>
      <c r="T291" s="230">
        <f>S291*H291</f>
        <v>5.2764699999999998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305</v>
      </c>
      <c r="AT291" s="231" t="s">
        <v>139</v>
      </c>
      <c r="AU291" s="231" t="s">
        <v>86</v>
      </c>
      <c r="AY291" s="17" t="s">
        <v>136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305</v>
      </c>
      <c r="BM291" s="231" t="s">
        <v>379</v>
      </c>
    </row>
    <row r="292" s="2" customFormat="1">
      <c r="A292" s="38"/>
      <c r="B292" s="39"/>
      <c r="C292" s="40"/>
      <c r="D292" s="233" t="s">
        <v>145</v>
      </c>
      <c r="E292" s="40"/>
      <c r="F292" s="234" t="s">
        <v>380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86</v>
      </c>
    </row>
    <row r="293" s="2" customFormat="1">
      <c r="A293" s="38"/>
      <c r="B293" s="39"/>
      <c r="C293" s="40"/>
      <c r="D293" s="259" t="s">
        <v>156</v>
      </c>
      <c r="E293" s="40"/>
      <c r="F293" s="260" t="s">
        <v>381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86</v>
      </c>
    </row>
    <row r="294" s="14" customFormat="1">
      <c r="A294" s="14"/>
      <c r="B294" s="248"/>
      <c r="C294" s="249"/>
      <c r="D294" s="233" t="s">
        <v>147</v>
      </c>
      <c r="E294" s="250" t="s">
        <v>1</v>
      </c>
      <c r="F294" s="251" t="s">
        <v>382</v>
      </c>
      <c r="G294" s="249"/>
      <c r="H294" s="252">
        <v>107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147</v>
      </c>
      <c r="AU294" s="258" t="s">
        <v>86</v>
      </c>
      <c r="AV294" s="14" t="s">
        <v>86</v>
      </c>
      <c r="AW294" s="14" t="s">
        <v>32</v>
      </c>
      <c r="AX294" s="14" t="s">
        <v>76</v>
      </c>
      <c r="AY294" s="258" t="s">
        <v>136</v>
      </c>
    </row>
    <row r="295" s="14" customFormat="1">
      <c r="A295" s="14"/>
      <c r="B295" s="248"/>
      <c r="C295" s="249"/>
      <c r="D295" s="233" t="s">
        <v>147</v>
      </c>
      <c r="E295" s="250" t="s">
        <v>1</v>
      </c>
      <c r="F295" s="251" t="s">
        <v>383</v>
      </c>
      <c r="G295" s="249"/>
      <c r="H295" s="252">
        <v>396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147</v>
      </c>
      <c r="AU295" s="258" t="s">
        <v>86</v>
      </c>
      <c r="AV295" s="14" t="s">
        <v>86</v>
      </c>
      <c r="AW295" s="14" t="s">
        <v>32</v>
      </c>
      <c r="AX295" s="14" t="s">
        <v>76</v>
      </c>
      <c r="AY295" s="258" t="s">
        <v>136</v>
      </c>
    </row>
    <row r="296" s="15" customFormat="1">
      <c r="A296" s="15"/>
      <c r="B296" s="261"/>
      <c r="C296" s="262"/>
      <c r="D296" s="233" t="s">
        <v>147</v>
      </c>
      <c r="E296" s="263" t="s">
        <v>1</v>
      </c>
      <c r="F296" s="264" t="s">
        <v>192</v>
      </c>
      <c r="G296" s="262"/>
      <c r="H296" s="265">
        <v>503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1" t="s">
        <v>147</v>
      </c>
      <c r="AU296" s="271" t="s">
        <v>86</v>
      </c>
      <c r="AV296" s="15" t="s">
        <v>143</v>
      </c>
      <c r="AW296" s="15" t="s">
        <v>32</v>
      </c>
      <c r="AX296" s="15" t="s">
        <v>84</v>
      </c>
      <c r="AY296" s="271" t="s">
        <v>136</v>
      </c>
    </row>
    <row r="297" s="12" customFormat="1" ht="22.8" customHeight="1">
      <c r="A297" s="12"/>
      <c r="B297" s="203"/>
      <c r="C297" s="204"/>
      <c r="D297" s="205" t="s">
        <v>75</v>
      </c>
      <c r="E297" s="217" t="s">
        <v>384</v>
      </c>
      <c r="F297" s="217" t="s">
        <v>385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SUM(P298:P322)</f>
        <v>0</v>
      </c>
      <c r="Q297" s="211"/>
      <c r="R297" s="212">
        <f>SUM(R298:R322)</f>
        <v>0</v>
      </c>
      <c r="S297" s="211"/>
      <c r="T297" s="213">
        <f>SUM(T298:T322)</f>
        <v>0.45799999999999996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86</v>
      </c>
      <c r="AT297" s="215" t="s">
        <v>75</v>
      </c>
      <c r="AU297" s="215" t="s">
        <v>84</v>
      </c>
      <c r="AY297" s="214" t="s">
        <v>136</v>
      </c>
      <c r="BK297" s="216">
        <f>SUM(BK298:BK322)</f>
        <v>0</v>
      </c>
    </row>
    <row r="298" s="2" customFormat="1" ht="33" customHeight="1">
      <c r="A298" s="38"/>
      <c r="B298" s="39"/>
      <c r="C298" s="219" t="s">
        <v>386</v>
      </c>
      <c r="D298" s="219" t="s">
        <v>139</v>
      </c>
      <c r="E298" s="220" t="s">
        <v>387</v>
      </c>
      <c r="F298" s="221" t="s">
        <v>388</v>
      </c>
      <c r="G298" s="222" t="s">
        <v>356</v>
      </c>
      <c r="H298" s="223">
        <v>21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0.0050000000000000001</v>
      </c>
      <c r="T298" s="230">
        <f>S298*H298</f>
        <v>0.105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305</v>
      </c>
      <c r="AT298" s="231" t="s">
        <v>139</v>
      </c>
      <c r="AU298" s="231" t="s">
        <v>86</v>
      </c>
      <c r="AY298" s="17" t="s">
        <v>136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305</v>
      </c>
      <c r="BM298" s="231" t="s">
        <v>389</v>
      </c>
    </row>
    <row r="299" s="2" customFormat="1">
      <c r="A299" s="38"/>
      <c r="B299" s="39"/>
      <c r="C299" s="40"/>
      <c r="D299" s="233" t="s">
        <v>145</v>
      </c>
      <c r="E299" s="40"/>
      <c r="F299" s="234" t="s">
        <v>390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86</v>
      </c>
    </row>
    <row r="300" s="2" customFormat="1">
      <c r="A300" s="38"/>
      <c r="B300" s="39"/>
      <c r="C300" s="40"/>
      <c r="D300" s="259" t="s">
        <v>156</v>
      </c>
      <c r="E300" s="40"/>
      <c r="F300" s="260" t="s">
        <v>391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156</v>
      </c>
      <c r="AU300" s="17" t="s">
        <v>86</v>
      </c>
    </row>
    <row r="301" s="2" customFormat="1" ht="16.5" customHeight="1">
      <c r="A301" s="38"/>
      <c r="B301" s="39"/>
      <c r="C301" s="219" t="s">
        <v>392</v>
      </c>
      <c r="D301" s="219" t="s">
        <v>139</v>
      </c>
      <c r="E301" s="220" t="s">
        <v>393</v>
      </c>
      <c r="F301" s="221" t="s">
        <v>394</v>
      </c>
      <c r="G301" s="222" t="s">
        <v>205</v>
      </c>
      <c r="H301" s="223">
        <v>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0.0050000000000000001</v>
      </c>
      <c r="T301" s="230">
        <f>S301*H301</f>
        <v>0.0050000000000000001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305</v>
      </c>
      <c r="AT301" s="231" t="s">
        <v>139</v>
      </c>
      <c r="AU301" s="231" t="s">
        <v>86</v>
      </c>
      <c r="AY301" s="17" t="s">
        <v>136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305</v>
      </c>
      <c r="BM301" s="231" t="s">
        <v>395</v>
      </c>
    </row>
    <row r="302" s="2" customFormat="1">
      <c r="A302" s="38"/>
      <c r="B302" s="39"/>
      <c r="C302" s="40"/>
      <c r="D302" s="233" t="s">
        <v>145</v>
      </c>
      <c r="E302" s="40"/>
      <c r="F302" s="234" t="s">
        <v>396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145</v>
      </c>
      <c r="AU302" s="17" t="s">
        <v>86</v>
      </c>
    </row>
    <row r="303" s="2" customFormat="1" ht="33" customHeight="1">
      <c r="A303" s="38"/>
      <c r="B303" s="39"/>
      <c r="C303" s="219" t="s">
        <v>397</v>
      </c>
      <c r="D303" s="219" t="s">
        <v>139</v>
      </c>
      <c r="E303" s="220" t="s">
        <v>398</v>
      </c>
      <c r="F303" s="221" t="s">
        <v>399</v>
      </c>
      <c r="G303" s="222" t="s">
        <v>142</v>
      </c>
      <c r="H303" s="223">
        <v>2.7000000000000002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305</v>
      </c>
      <c r="AT303" s="231" t="s">
        <v>139</v>
      </c>
      <c r="AU303" s="231" t="s">
        <v>86</v>
      </c>
      <c r="AY303" s="17" t="s">
        <v>136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305</v>
      </c>
      <c r="BM303" s="231" t="s">
        <v>400</v>
      </c>
    </row>
    <row r="304" s="2" customFormat="1">
      <c r="A304" s="38"/>
      <c r="B304" s="39"/>
      <c r="C304" s="40"/>
      <c r="D304" s="233" t="s">
        <v>145</v>
      </c>
      <c r="E304" s="40"/>
      <c r="F304" s="234" t="s">
        <v>401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145</v>
      </c>
      <c r="AU304" s="17" t="s">
        <v>86</v>
      </c>
    </row>
    <row r="305" s="2" customFormat="1">
      <c r="A305" s="38"/>
      <c r="B305" s="39"/>
      <c r="C305" s="40"/>
      <c r="D305" s="259" t="s">
        <v>156</v>
      </c>
      <c r="E305" s="40"/>
      <c r="F305" s="260" t="s">
        <v>402</v>
      </c>
      <c r="G305" s="40"/>
      <c r="H305" s="40"/>
      <c r="I305" s="235"/>
      <c r="J305" s="40"/>
      <c r="K305" s="40"/>
      <c r="L305" s="44"/>
      <c r="M305" s="236"/>
      <c r="N305" s="23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156</v>
      </c>
      <c r="AU305" s="17" t="s">
        <v>86</v>
      </c>
    </row>
    <row r="306" s="13" customFormat="1">
      <c r="A306" s="13"/>
      <c r="B306" s="238"/>
      <c r="C306" s="239"/>
      <c r="D306" s="233" t="s">
        <v>147</v>
      </c>
      <c r="E306" s="240" t="s">
        <v>1</v>
      </c>
      <c r="F306" s="241" t="s">
        <v>166</v>
      </c>
      <c r="G306" s="239"/>
      <c r="H306" s="240" t="s">
        <v>1</v>
      </c>
      <c r="I306" s="242"/>
      <c r="J306" s="239"/>
      <c r="K306" s="239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147</v>
      </c>
      <c r="AU306" s="247" t="s">
        <v>86</v>
      </c>
      <c r="AV306" s="13" t="s">
        <v>84</v>
      </c>
      <c r="AW306" s="13" t="s">
        <v>32</v>
      </c>
      <c r="AX306" s="13" t="s">
        <v>76</v>
      </c>
      <c r="AY306" s="247" t="s">
        <v>136</v>
      </c>
    </row>
    <row r="307" s="14" customFormat="1">
      <c r="A307" s="14"/>
      <c r="B307" s="248"/>
      <c r="C307" s="249"/>
      <c r="D307" s="233" t="s">
        <v>147</v>
      </c>
      <c r="E307" s="250" t="s">
        <v>1</v>
      </c>
      <c r="F307" s="251" t="s">
        <v>403</v>
      </c>
      <c r="G307" s="249"/>
      <c r="H307" s="252">
        <v>2.7000000000000002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147</v>
      </c>
      <c r="AU307" s="258" t="s">
        <v>86</v>
      </c>
      <c r="AV307" s="14" t="s">
        <v>86</v>
      </c>
      <c r="AW307" s="14" t="s">
        <v>32</v>
      </c>
      <c r="AX307" s="14" t="s">
        <v>84</v>
      </c>
      <c r="AY307" s="258" t="s">
        <v>136</v>
      </c>
    </row>
    <row r="308" s="2" customFormat="1" ht="24.15" customHeight="1">
      <c r="A308" s="38"/>
      <c r="B308" s="39"/>
      <c r="C308" s="219" t="s">
        <v>404</v>
      </c>
      <c r="D308" s="219" t="s">
        <v>139</v>
      </c>
      <c r="E308" s="220" t="s">
        <v>405</v>
      </c>
      <c r="F308" s="221" t="s">
        <v>406</v>
      </c>
      <c r="G308" s="222" t="s">
        <v>356</v>
      </c>
      <c r="H308" s="223">
        <v>62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305</v>
      </c>
      <c r="AT308" s="231" t="s">
        <v>139</v>
      </c>
      <c r="AU308" s="231" t="s">
        <v>86</v>
      </c>
      <c r="AY308" s="17" t="s">
        <v>136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305</v>
      </c>
      <c r="BM308" s="231" t="s">
        <v>407</v>
      </c>
    </row>
    <row r="309" s="2" customFormat="1">
      <c r="A309" s="38"/>
      <c r="B309" s="39"/>
      <c r="C309" s="40"/>
      <c r="D309" s="233" t="s">
        <v>145</v>
      </c>
      <c r="E309" s="40"/>
      <c r="F309" s="234" t="s">
        <v>408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145</v>
      </c>
      <c r="AU309" s="17" t="s">
        <v>86</v>
      </c>
    </row>
    <row r="310" s="2" customFormat="1">
      <c r="A310" s="38"/>
      <c r="B310" s="39"/>
      <c r="C310" s="40"/>
      <c r="D310" s="259" t="s">
        <v>156</v>
      </c>
      <c r="E310" s="40"/>
      <c r="F310" s="260" t="s">
        <v>409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156</v>
      </c>
      <c r="AU310" s="17" t="s">
        <v>86</v>
      </c>
    </row>
    <row r="311" s="14" customFormat="1">
      <c r="A311" s="14"/>
      <c r="B311" s="248"/>
      <c r="C311" s="249"/>
      <c r="D311" s="233" t="s">
        <v>147</v>
      </c>
      <c r="E311" s="250" t="s">
        <v>1</v>
      </c>
      <c r="F311" s="251" t="s">
        <v>150</v>
      </c>
      <c r="G311" s="249"/>
      <c r="H311" s="252">
        <v>9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147</v>
      </c>
      <c r="AU311" s="258" t="s">
        <v>86</v>
      </c>
      <c r="AV311" s="14" t="s">
        <v>86</v>
      </c>
      <c r="AW311" s="14" t="s">
        <v>32</v>
      </c>
      <c r="AX311" s="14" t="s">
        <v>76</v>
      </c>
      <c r="AY311" s="258" t="s">
        <v>136</v>
      </c>
    </row>
    <row r="312" s="14" customFormat="1">
      <c r="A312" s="14"/>
      <c r="B312" s="248"/>
      <c r="C312" s="249"/>
      <c r="D312" s="233" t="s">
        <v>147</v>
      </c>
      <c r="E312" s="250" t="s">
        <v>1</v>
      </c>
      <c r="F312" s="251" t="s">
        <v>202</v>
      </c>
      <c r="G312" s="249"/>
      <c r="H312" s="252">
        <v>5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147</v>
      </c>
      <c r="AU312" s="258" t="s">
        <v>86</v>
      </c>
      <c r="AV312" s="14" t="s">
        <v>86</v>
      </c>
      <c r="AW312" s="14" t="s">
        <v>32</v>
      </c>
      <c r="AX312" s="14" t="s">
        <v>76</v>
      </c>
      <c r="AY312" s="258" t="s">
        <v>136</v>
      </c>
    </row>
    <row r="313" s="14" customFormat="1">
      <c r="A313" s="14"/>
      <c r="B313" s="248"/>
      <c r="C313" s="249"/>
      <c r="D313" s="233" t="s">
        <v>147</v>
      </c>
      <c r="E313" s="250" t="s">
        <v>1</v>
      </c>
      <c r="F313" s="251" t="s">
        <v>283</v>
      </c>
      <c r="G313" s="249"/>
      <c r="H313" s="252">
        <v>13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147</v>
      </c>
      <c r="AU313" s="258" t="s">
        <v>86</v>
      </c>
      <c r="AV313" s="14" t="s">
        <v>86</v>
      </c>
      <c r="AW313" s="14" t="s">
        <v>32</v>
      </c>
      <c r="AX313" s="14" t="s">
        <v>76</v>
      </c>
      <c r="AY313" s="258" t="s">
        <v>136</v>
      </c>
    </row>
    <row r="314" s="14" customFormat="1">
      <c r="A314" s="14"/>
      <c r="B314" s="248"/>
      <c r="C314" s="249"/>
      <c r="D314" s="233" t="s">
        <v>147</v>
      </c>
      <c r="E314" s="250" t="s">
        <v>1</v>
      </c>
      <c r="F314" s="251" t="s">
        <v>295</v>
      </c>
      <c r="G314" s="249"/>
      <c r="H314" s="252">
        <v>15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147</v>
      </c>
      <c r="AU314" s="258" t="s">
        <v>86</v>
      </c>
      <c r="AV314" s="14" t="s">
        <v>86</v>
      </c>
      <c r="AW314" s="14" t="s">
        <v>32</v>
      </c>
      <c r="AX314" s="14" t="s">
        <v>76</v>
      </c>
      <c r="AY314" s="258" t="s">
        <v>136</v>
      </c>
    </row>
    <row r="315" s="14" customFormat="1">
      <c r="A315" s="14"/>
      <c r="B315" s="248"/>
      <c r="C315" s="249"/>
      <c r="D315" s="233" t="s">
        <v>147</v>
      </c>
      <c r="E315" s="250" t="s">
        <v>1</v>
      </c>
      <c r="F315" s="251" t="s">
        <v>158</v>
      </c>
      <c r="G315" s="249"/>
      <c r="H315" s="252">
        <v>3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147</v>
      </c>
      <c r="AU315" s="258" t="s">
        <v>86</v>
      </c>
      <c r="AV315" s="14" t="s">
        <v>86</v>
      </c>
      <c r="AW315" s="14" t="s">
        <v>32</v>
      </c>
      <c r="AX315" s="14" t="s">
        <v>76</v>
      </c>
      <c r="AY315" s="258" t="s">
        <v>136</v>
      </c>
    </row>
    <row r="316" s="14" customFormat="1">
      <c r="A316" s="14"/>
      <c r="B316" s="248"/>
      <c r="C316" s="249"/>
      <c r="D316" s="233" t="s">
        <v>147</v>
      </c>
      <c r="E316" s="250" t="s">
        <v>1</v>
      </c>
      <c r="F316" s="251" t="s">
        <v>143</v>
      </c>
      <c r="G316" s="249"/>
      <c r="H316" s="252">
        <v>4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147</v>
      </c>
      <c r="AU316" s="258" t="s">
        <v>86</v>
      </c>
      <c r="AV316" s="14" t="s">
        <v>86</v>
      </c>
      <c r="AW316" s="14" t="s">
        <v>32</v>
      </c>
      <c r="AX316" s="14" t="s">
        <v>76</v>
      </c>
      <c r="AY316" s="258" t="s">
        <v>136</v>
      </c>
    </row>
    <row r="317" s="14" customFormat="1">
      <c r="A317" s="14"/>
      <c r="B317" s="248"/>
      <c r="C317" s="249"/>
      <c r="D317" s="233" t="s">
        <v>147</v>
      </c>
      <c r="E317" s="250" t="s">
        <v>1</v>
      </c>
      <c r="F317" s="251" t="s">
        <v>86</v>
      </c>
      <c r="G317" s="249"/>
      <c r="H317" s="252">
        <v>2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147</v>
      </c>
      <c r="AU317" s="258" t="s">
        <v>86</v>
      </c>
      <c r="AV317" s="14" t="s">
        <v>86</v>
      </c>
      <c r="AW317" s="14" t="s">
        <v>32</v>
      </c>
      <c r="AX317" s="14" t="s">
        <v>76</v>
      </c>
      <c r="AY317" s="258" t="s">
        <v>136</v>
      </c>
    </row>
    <row r="318" s="14" customFormat="1">
      <c r="A318" s="14"/>
      <c r="B318" s="248"/>
      <c r="C318" s="249"/>
      <c r="D318" s="233" t="s">
        <v>147</v>
      </c>
      <c r="E318" s="250" t="s">
        <v>1</v>
      </c>
      <c r="F318" s="251" t="s">
        <v>271</v>
      </c>
      <c r="G318" s="249"/>
      <c r="H318" s="252">
        <v>11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147</v>
      </c>
      <c r="AU318" s="258" t="s">
        <v>86</v>
      </c>
      <c r="AV318" s="14" t="s">
        <v>86</v>
      </c>
      <c r="AW318" s="14" t="s">
        <v>32</v>
      </c>
      <c r="AX318" s="14" t="s">
        <v>76</v>
      </c>
      <c r="AY318" s="258" t="s">
        <v>136</v>
      </c>
    </row>
    <row r="319" s="15" customFormat="1">
      <c r="A319" s="15"/>
      <c r="B319" s="261"/>
      <c r="C319" s="262"/>
      <c r="D319" s="233" t="s">
        <v>147</v>
      </c>
      <c r="E319" s="263" t="s">
        <v>1</v>
      </c>
      <c r="F319" s="264" t="s">
        <v>192</v>
      </c>
      <c r="G319" s="262"/>
      <c r="H319" s="265">
        <v>62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1" t="s">
        <v>147</v>
      </c>
      <c r="AU319" s="271" t="s">
        <v>86</v>
      </c>
      <c r="AV319" s="15" t="s">
        <v>143</v>
      </c>
      <c r="AW319" s="15" t="s">
        <v>32</v>
      </c>
      <c r="AX319" s="15" t="s">
        <v>84</v>
      </c>
      <c r="AY319" s="271" t="s">
        <v>136</v>
      </c>
    </row>
    <row r="320" s="2" customFormat="1" ht="24.15" customHeight="1">
      <c r="A320" s="38"/>
      <c r="B320" s="39"/>
      <c r="C320" s="219" t="s">
        <v>410</v>
      </c>
      <c r="D320" s="219" t="s">
        <v>139</v>
      </c>
      <c r="E320" s="220" t="s">
        <v>411</v>
      </c>
      <c r="F320" s="221" t="s">
        <v>412</v>
      </c>
      <c r="G320" s="222" t="s">
        <v>356</v>
      </c>
      <c r="H320" s="223">
        <v>2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0.17399999999999999</v>
      </c>
      <c r="T320" s="230">
        <f>S320*H320</f>
        <v>0.34799999999999998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305</v>
      </c>
      <c r="AT320" s="231" t="s">
        <v>139</v>
      </c>
      <c r="AU320" s="231" t="s">
        <v>86</v>
      </c>
      <c r="AY320" s="17" t="s">
        <v>136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305</v>
      </c>
      <c r="BM320" s="231" t="s">
        <v>413</v>
      </c>
    </row>
    <row r="321" s="2" customFormat="1">
      <c r="A321" s="38"/>
      <c r="B321" s="39"/>
      <c r="C321" s="40"/>
      <c r="D321" s="233" t="s">
        <v>145</v>
      </c>
      <c r="E321" s="40"/>
      <c r="F321" s="234" t="s">
        <v>414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145</v>
      </c>
      <c r="AU321" s="17" t="s">
        <v>86</v>
      </c>
    </row>
    <row r="322" s="2" customFormat="1">
      <c r="A322" s="38"/>
      <c r="B322" s="39"/>
      <c r="C322" s="40"/>
      <c r="D322" s="259" t="s">
        <v>156</v>
      </c>
      <c r="E322" s="40"/>
      <c r="F322" s="260" t="s">
        <v>415</v>
      </c>
      <c r="G322" s="40"/>
      <c r="H322" s="40"/>
      <c r="I322" s="235"/>
      <c r="J322" s="40"/>
      <c r="K322" s="40"/>
      <c r="L322" s="44"/>
      <c r="M322" s="236"/>
      <c r="N322" s="23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156</v>
      </c>
      <c r="AU322" s="17" t="s">
        <v>86</v>
      </c>
    </row>
    <row r="323" s="12" customFormat="1" ht="22.8" customHeight="1">
      <c r="A323" s="12"/>
      <c r="B323" s="203"/>
      <c r="C323" s="204"/>
      <c r="D323" s="205" t="s">
        <v>75</v>
      </c>
      <c r="E323" s="217" t="s">
        <v>416</v>
      </c>
      <c r="F323" s="217" t="s">
        <v>417</v>
      </c>
      <c r="G323" s="204"/>
      <c r="H323" s="204"/>
      <c r="I323" s="207"/>
      <c r="J323" s="218">
        <f>BK323</f>
        <v>0</v>
      </c>
      <c r="K323" s="204"/>
      <c r="L323" s="209"/>
      <c r="M323" s="210"/>
      <c r="N323" s="211"/>
      <c r="O323" s="211"/>
      <c r="P323" s="212">
        <f>SUM(P324:P337)</f>
        <v>0</v>
      </c>
      <c r="Q323" s="211"/>
      <c r="R323" s="212">
        <f>SUM(R324:R337)</f>
        <v>0</v>
      </c>
      <c r="S323" s="211"/>
      <c r="T323" s="213">
        <f>SUM(T324:T337)</f>
        <v>13.706601699999998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86</v>
      </c>
      <c r="AT323" s="215" t="s">
        <v>75</v>
      </c>
      <c r="AU323" s="215" t="s">
        <v>84</v>
      </c>
      <c r="AY323" s="214" t="s">
        <v>136</v>
      </c>
      <c r="BK323" s="216">
        <f>SUM(BK324:BK337)</f>
        <v>0</v>
      </c>
    </row>
    <row r="324" s="2" customFormat="1" ht="16.5" customHeight="1">
      <c r="A324" s="38"/>
      <c r="B324" s="39"/>
      <c r="C324" s="219" t="s">
        <v>418</v>
      </c>
      <c r="D324" s="219" t="s">
        <v>139</v>
      </c>
      <c r="E324" s="220" t="s">
        <v>419</v>
      </c>
      <c r="F324" s="221" t="s">
        <v>420</v>
      </c>
      <c r="G324" s="222" t="s">
        <v>142</v>
      </c>
      <c r="H324" s="223">
        <v>388.28899999999999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0.035299999999999998</v>
      </c>
      <c r="T324" s="230">
        <f>S324*H324</f>
        <v>13.706601699999998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305</v>
      </c>
      <c r="AT324" s="231" t="s">
        <v>139</v>
      </c>
      <c r="AU324" s="231" t="s">
        <v>86</v>
      </c>
      <c r="AY324" s="17" t="s">
        <v>136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305</v>
      </c>
      <c r="BM324" s="231" t="s">
        <v>421</v>
      </c>
    </row>
    <row r="325" s="2" customFormat="1">
      <c r="A325" s="38"/>
      <c r="B325" s="39"/>
      <c r="C325" s="40"/>
      <c r="D325" s="233" t="s">
        <v>145</v>
      </c>
      <c r="E325" s="40"/>
      <c r="F325" s="234" t="s">
        <v>420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86</v>
      </c>
    </row>
    <row r="326" s="2" customFormat="1">
      <c r="A326" s="38"/>
      <c r="B326" s="39"/>
      <c r="C326" s="40"/>
      <c r="D326" s="259" t="s">
        <v>156</v>
      </c>
      <c r="E326" s="40"/>
      <c r="F326" s="260" t="s">
        <v>422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86</v>
      </c>
    </row>
    <row r="327" s="13" customFormat="1">
      <c r="A327" s="13"/>
      <c r="B327" s="238"/>
      <c r="C327" s="239"/>
      <c r="D327" s="233" t="s">
        <v>147</v>
      </c>
      <c r="E327" s="240" t="s">
        <v>1</v>
      </c>
      <c r="F327" s="241" t="s">
        <v>240</v>
      </c>
      <c r="G327" s="239"/>
      <c r="H327" s="240" t="s">
        <v>1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147</v>
      </c>
      <c r="AU327" s="247" t="s">
        <v>86</v>
      </c>
      <c r="AV327" s="13" t="s">
        <v>84</v>
      </c>
      <c r="AW327" s="13" t="s">
        <v>32</v>
      </c>
      <c r="AX327" s="13" t="s">
        <v>76</v>
      </c>
      <c r="AY327" s="247" t="s">
        <v>136</v>
      </c>
    </row>
    <row r="328" s="14" customFormat="1">
      <c r="A328" s="14"/>
      <c r="B328" s="248"/>
      <c r="C328" s="249"/>
      <c r="D328" s="233" t="s">
        <v>147</v>
      </c>
      <c r="E328" s="250" t="s">
        <v>1</v>
      </c>
      <c r="F328" s="251" t="s">
        <v>423</v>
      </c>
      <c r="G328" s="249"/>
      <c r="H328" s="252">
        <v>4.7789999999999999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147</v>
      </c>
      <c r="AU328" s="258" t="s">
        <v>86</v>
      </c>
      <c r="AV328" s="14" t="s">
        <v>86</v>
      </c>
      <c r="AW328" s="14" t="s">
        <v>32</v>
      </c>
      <c r="AX328" s="14" t="s">
        <v>76</v>
      </c>
      <c r="AY328" s="258" t="s">
        <v>136</v>
      </c>
    </row>
    <row r="329" s="13" customFormat="1">
      <c r="A329" s="13"/>
      <c r="B329" s="238"/>
      <c r="C329" s="239"/>
      <c r="D329" s="233" t="s">
        <v>147</v>
      </c>
      <c r="E329" s="240" t="s">
        <v>1</v>
      </c>
      <c r="F329" s="241" t="s">
        <v>424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147</v>
      </c>
      <c r="AU329" s="247" t="s">
        <v>86</v>
      </c>
      <c r="AV329" s="13" t="s">
        <v>84</v>
      </c>
      <c r="AW329" s="13" t="s">
        <v>32</v>
      </c>
      <c r="AX329" s="13" t="s">
        <v>76</v>
      </c>
      <c r="AY329" s="247" t="s">
        <v>136</v>
      </c>
    </row>
    <row r="330" s="14" customFormat="1">
      <c r="A330" s="14"/>
      <c r="B330" s="248"/>
      <c r="C330" s="249"/>
      <c r="D330" s="233" t="s">
        <v>147</v>
      </c>
      <c r="E330" s="250" t="s">
        <v>1</v>
      </c>
      <c r="F330" s="251" t="s">
        <v>425</v>
      </c>
      <c r="G330" s="249"/>
      <c r="H330" s="252">
        <v>24.780000000000001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147</v>
      </c>
      <c r="AU330" s="258" t="s">
        <v>86</v>
      </c>
      <c r="AV330" s="14" t="s">
        <v>86</v>
      </c>
      <c r="AW330" s="14" t="s">
        <v>32</v>
      </c>
      <c r="AX330" s="14" t="s">
        <v>76</v>
      </c>
      <c r="AY330" s="258" t="s">
        <v>136</v>
      </c>
    </row>
    <row r="331" s="13" customFormat="1">
      <c r="A331" s="13"/>
      <c r="B331" s="238"/>
      <c r="C331" s="239"/>
      <c r="D331" s="233" t="s">
        <v>147</v>
      </c>
      <c r="E331" s="240" t="s">
        <v>1</v>
      </c>
      <c r="F331" s="241" t="s">
        <v>426</v>
      </c>
      <c r="G331" s="239"/>
      <c r="H331" s="240" t="s">
        <v>1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147</v>
      </c>
      <c r="AU331" s="247" t="s">
        <v>86</v>
      </c>
      <c r="AV331" s="13" t="s">
        <v>84</v>
      </c>
      <c r="AW331" s="13" t="s">
        <v>32</v>
      </c>
      <c r="AX331" s="13" t="s">
        <v>76</v>
      </c>
      <c r="AY331" s="247" t="s">
        <v>136</v>
      </c>
    </row>
    <row r="332" s="14" customFormat="1">
      <c r="A332" s="14"/>
      <c r="B332" s="248"/>
      <c r="C332" s="249"/>
      <c r="D332" s="233" t="s">
        <v>147</v>
      </c>
      <c r="E332" s="250" t="s">
        <v>1</v>
      </c>
      <c r="F332" s="251" t="s">
        <v>427</v>
      </c>
      <c r="G332" s="249"/>
      <c r="H332" s="252">
        <v>109.59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147</v>
      </c>
      <c r="AU332" s="258" t="s">
        <v>86</v>
      </c>
      <c r="AV332" s="14" t="s">
        <v>86</v>
      </c>
      <c r="AW332" s="14" t="s">
        <v>32</v>
      </c>
      <c r="AX332" s="14" t="s">
        <v>76</v>
      </c>
      <c r="AY332" s="258" t="s">
        <v>136</v>
      </c>
    </row>
    <row r="333" s="13" customFormat="1">
      <c r="A333" s="13"/>
      <c r="B333" s="238"/>
      <c r="C333" s="239"/>
      <c r="D333" s="233" t="s">
        <v>147</v>
      </c>
      <c r="E333" s="240" t="s">
        <v>1</v>
      </c>
      <c r="F333" s="241" t="s">
        <v>428</v>
      </c>
      <c r="G333" s="239"/>
      <c r="H333" s="240" t="s">
        <v>1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147</v>
      </c>
      <c r="AU333" s="247" t="s">
        <v>86</v>
      </c>
      <c r="AV333" s="13" t="s">
        <v>84</v>
      </c>
      <c r="AW333" s="13" t="s">
        <v>32</v>
      </c>
      <c r="AX333" s="13" t="s">
        <v>76</v>
      </c>
      <c r="AY333" s="247" t="s">
        <v>136</v>
      </c>
    </row>
    <row r="334" s="14" customFormat="1">
      <c r="A334" s="14"/>
      <c r="B334" s="248"/>
      <c r="C334" s="249"/>
      <c r="D334" s="233" t="s">
        <v>147</v>
      </c>
      <c r="E334" s="250" t="s">
        <v>1</v>
      </c>
      <c r="F334" s="251" t="s">
        <v>429</v>
      </c>
      <c r="G334" s="249"/>
      <c r="H334" s="252">
        <v>27.899999999999999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147</v>
      </c>
      <c r="AU334" s="258" t="s">
        <v>86</v>
      </c>
      <c r="AV334" s="14" t="s">
        <v>86</v>
      </c>
      <c r="AW334" s="14" t="s">
        <v>32</v>
      </c>
      <c r="AX334" s="14" t="s">
        <v>76</v>
      </c>
      <c r="AY334" s="258" t="s">
        <v>136</v>
      </c>
    </row>
    <row r="335" s="13" customFormat="1">
      <c r="A335" s="13"/>
      <c r="B335" s="238"/>
      <c r="C335" s="239"/>
      <c r="D335" s="233" t="s">
        <v>147</v>
      </c>
      <c r="E335" s="240" t="s">
        <v>1</v>
      </c>
      <c r="F335" s="241" t="s">
        <v>430</v>
      </c>
      <c r="G335" s="239"/>
      <c r="H335" s="240" t="s">
        <v>1</v>
      </c>
      <c r="I335" s="242"/>
      <c r="J335" s="239"/>
      <c r="K335" s="239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147</v>
      </c>
      <c r="AU335" s="247" t="s">
        <v>86</v>
      </c>
      <c r="AV335" s="13" t="s">
        <v>84</v>
      </c>
      <c r="AW335" s="13" t="s">
        <v>32</v>
      </c>
      <c r="AX335" s="13" t="s">
        <v>76</v>
      </c>
      <c r="AY335" s="247" t="s">
        <v>136</v>
      </c>
    </row>
    <row r="336" s="14" customFormat="1">
      <c r="A336" s="14"/>
      <c r="B336" s="248"/>
      <c r="C336" s="249"/>
      <c r="D336" s="233" t="s">
        <v>147</v>
      </c>
      <c r="E336" s="250" t="s">
        <v>1</v>
      </c>
      <c r="F336" s="251" t="s">
        <v>431</v>
      </c>
      <c r="G336" s="249"/>
      <c r="H336" s="252">
        <v>221.24000000000001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8" t="s">
        <v>147</v>
      </c>
      <c r="AU336" s="258" t="s">
        <v>86</v>
      </c>
      <c r="AV336" s="14" t="s">
        <v>86</v>
      </c>
      <c r="AW336" s="14" t="s">
        <v>32</v>
      </c>
      <c r="AX336" s="14" t="s">
        <v>76</v>
      </c>
      <c r="AY336" s="258" t="s">
        <v>136</v>
      </c>
    </row>
    <row r="337" s="15" customFormat="1">
      <c r="A337" s="15"/>
      <c r="B337" s="261"/>
      <c r="C337" s="262"/>
      <c r="D337" s="233" t="s">
        <v>147</v>
      </c>
      <c r="E337" s="263" t="s">
        <v>1</v>
      </c>
      <c r="F337" s="264" t="s">
        <v>192</v>
      </c>
      <c r="G337" s="262"/>
      <c r="H337" s="265">
        <v>388.28899999999999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1" t="s">
        <v>147</v>
      </c>
      <c r="AU337" s="271" t="s">
        <v>86</v>
      </c>
      <c r="AV337" s="15" t="s">
        <v>143</v>
      </c>
      <c r="AW337" s="15" t="s">
        <v>32</v>
      </c>
      <c r="AX337" s="15" t="s">
        <v>84</v>
      </c>
      <c r="AY337" s="271" t="s">
        <v>136</v>
      </c>
    </row>
    <row r="338" s="12" customFormat="1" ht="22.8" customHeight="1">
      <c r="A338" s="12"/>
      <c r="B338" s="203"/>
      <c r="C338" s="204"/>
      <c r="D338" s="205" t="s">
        <v>75</v>
      </c>
      <c r="E338" s="217" t="s">
        <v>432</v>
      </c>
      <c r="F338" s="217" t="s">
        <v>433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SUM(P339:P347)</f>
        <v>0</v>
      </c>
      <c r="Q338" s="211"/>
      <c r="R338" s="212">
        <f>SUM(R339:R347)</f>
        <v>0</v>
      </c>
      <c r="S338" s="211"/>
      <c r="T338" s="213">
        <f>SUM(T339:T347)</f>
        <v>1.5922260000000001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86</v>
      </c>
      <c r="AT338" s="215" t="s">
        <v>75</v>
      </c>
      <c r="AU338" s="215" t="s">
        <v>84</v>
      </c>
      <c r="AY338" s="214" t="s">
        <v>136</v>
      </c>
      <c r="BK338" s="216">
        <f>SUM(BK339:BK347)</f>
        <v>0</v>
      </c>
    </row>
    <row r="339" s="2" customFormat="1" ht="24.15" customHeight="1">
      <c r="A339" s="38"/>
      <c r="B339" s="39"/>
      <c r="C339" s="219" t="s">
        <v>434</v>
      </c>
      <c r="D339" s="219" t="s">
        <v>139</v>
      </c>
      <c r="E339" s="220" t="s">
        <v>435</v>
      </c>
      <c r="F339" s="221" t="s">
        <v>436</v>
      </c>
      <c r="G339" s="222" t="s">
        <v>142</v>
      </c>
      <c r="H339" s="223">
        <v>442.34199999999998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0.0030000000000000001</v>
      </c>
      <c r="T339" s="230">
        <f>S339*H339</f>
        <v>1.327026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305</v>
      </c>
      <c r="AT339" s="231" t="s">
        <v>139</v>
      </c>
      <c r="AU339" s="231" t="s">
        <v>86</v>
      </c>
      <c r="AY339" s="17" t="s">
        <v>136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305</v>
      </c>
      <c r="BM339" s="231" t="s">
        <v>437</v>
      </c>
    </row>
    <row r="340" s="2" customFormat="1">
      <c r="A340" s="38"/>
      <c r="B340" s="39"/>
      <c r="C340" s="40"/>
      <c r="D340" s="233" t="s">
        <v>145</v>
      </c>
      <c r="E340" s="40"/>
      <c r="F340" s="234" t="s">
        <v>438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145</v>
      </c>
      <c r="AU340" s="17" t="s">
        <v>86</v>
      </c>
    </row>
    <row r="341" s="2" customFormat="1">
      <c r="A341" s="38"/>
      <c r="B341" s="39"/>
      <c r="C341" s="40"/>
      <c r="D341" s="259" t="s">
        <v>156</v>
      </c>
      <c r="E341" s="40"/>
      <c r="F341" s="260" t="s">
        <v>439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156</v>
      </c>
      <c r="AU341" s="17" t="s">
        <v>86</v>
      </c>
    </row>
    <row r="342" s="13" customFormat="1">
      <c r="A342" s="13"/>
      <c r="B342" s="238"/>
      <c r="C342" s="239"/>
      <c r="D342" s="233" t="s">
        <v>147</v>
      </c>
      <c r="E342" s="240" t="s">
        <v>1</v>
      </c>
      <c r="F342" s="241" t="s">
        <v>440</v>
      </c>
      <c r="G342" s="239"/>
      <c r="H342" s="240" t="s">
        <v>1</v>
      </c>
      <c r="I342" s="242"/>
      <c r="J342" s="239"/>
      <c r="K342" s="239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147</v>
      </c>
      <c r="AU342" s="247" t="s">
        <v>86</v>
      </c>
      <c r="AV342" s="13" t="s">
        <v>84</v>
      </c>
      <c r="AW342" s="13" t="s">
        <v>32</v>
      </c>
      <c r="AX342" s="13" t="s">
        <v>76</v>
      </c>
      <c r="AY342" s="247" t="s">
        <v>136</v>
      </c>
    </row>
    <row r="343" s="14" customFormat="1">
      <c r="A343" s="14"/>
      <c r="B343" s="248"/>
      <c r="C343" s="249"/>
      <c r="D343" s="233" t="s">
        <v>147</v>
      </c>
      <c r="E343" s="250" t="s">
        <v>1</v>
      </c>
      <c r="F343" s="251" t="s">
        <v>441</v>
      </c>
      <c r="G343" s="249"/>
      <c r="H343" s="252">
        <v>442.34199999999998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147</v>
      </c>
      <c r="AU343" s="258" t="s">
        <v>86</v>
      </c>
      <c r="AV343" s="14" t="s">
        <v>86</v>
      </c>
      <c r="AW343" s="14" t="s">
        <v>32</v>
      </c>
      <c r="AX343" s="14" t="s">
        <v>76</v>
      </c>
      <c r="AY343" s="258" t="s">
        <v>136</v>
      </c>
    </row>
    <row r="344" s="15" customFormat="1">
      <c r="A344" s="15"/>
      <c r="B344" s="261"/>
      <c r="C344" s="262"/>
      <c r="D344" s="233" t="s">
        <v>147</v>
      </c>
      <c r="E344" s="263" t="s">
        <v>1</v>
      </c>
      <c r="F344" s="264" t="s">
        <v>192</v>
      </c>
      <c r="G344" s="262"/>
      <c r="H344" s="265">
        <v>442.34199999999998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1" t="s">
        <v>147</v>
      </c>
      <c r="AU344" s="271" t="s">
        <v>86</v>
      </c>
      <c r="AV344" s="15" t="s">
        <v>143</v>
      </c>
      <c r="AW344" s="15" t="s">
        <v>32</v>
      </c>
      <c r="AX344" s="15" t="s">
        <v>84</v>
      </c>
      <c r="AY344" s="271" t="s">
        <v>136</v>
      </c>
    </row>
    <row r="345" s="2" customFormat="1" ht="21.75" customHeight="1">
      <c r="A345" s="38"/>
      <c r="B345" s="39"/>
      <c r="C345" s="219" t="s">
        <v>442</v>
      </c>
      <c r="D345" s="219" t="s">
        <v>139</v>
      </c>
      <c r="E345" s="220" t="s">
        <v>443</v>
      </c>
      <c r="F345" s="221" t="s">
        <v>444</v>
      </c>
      <c r="G345" s="222" t="s">
        <v>210</v>
      </c>
      <c r="H345" s="223">
        <v>884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0.00029999999999999997</v>
      </c>
      <c r="T345" s="230">
        <f>S345*H345</f>
        <v>0.26519999999999999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305</v>
      </c>
      <c r="AT345" s="231" t="s">
        <v>139</v>
      </c>
      <c r="AU345" s="231" t="s">
        <v>86</v>
      </c>
      <c r="AY345" s="17" t="s">
        <v>136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305</v>
      </c>
      <c r="BM345" s="231" t="s">
        <v>445</v>
      </c>
    </row>
    <row r="346" s="2" customFormat="1">
      <c r="A346" s="38"/>
      <c r="B346" s="39"/>
      <c r="C346" s="40"/>
      <c r="D346" s="233" t="s">
        <v>145</v>
      </c>
      <c r="E346" s="40"/>
      <c r="F346" s="234" t="s">
        <v>446</v>
      </c>
      <c r="G346" s="40"/>
      <c r="H346" s="40"/>
      <c r="I346" s="235"/>
      <c r="J346" s="40"/>
      <c r="K346" s="40"/>
      <c r="L346" s="44"/>
      <c r="M346" s="236"/>
      <c r="N346" s="23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145</v>
      </c>
      <c r="AU346" s="17" t="s">
        <v>86</v>
      </c>
    </row>
    <row r="347" s="2" customFormat="1">
      <c r="A347" s="38"/>
      <c r="B347" s="39"/>
      <c r="C347" s="40"/>
      <c r="D347" s="259" t="s">
        <v>156</v>
      </c>
      <c r="E347" s="40"/>
      <c r="F347" s="260" t="s">
        <v>447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156</v>
      </c>
      <c r="AU347" s="17" t="s">
        <v>86</v>
      </c>
    </row>
    <row r="348" s="12" customFormat="1" ht="22.8" customHeight="1">
      <c r="A348" s="12"/>
      <c r="B348" s="203"/>
      <c r="C348" s="204"/>
      <c r="D348" s="205" t="s">
        <v>75</v>
      </c>
      <c r="E348" s="217" t="s">
        <v>448</v>
      </c>
      <c r="F348" s="217" t="s">
        <v>449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SUM(P349:P396)</f>
        <v>0</v>
      </c>
      <c r="Q348" s="211"/>
      <c r="R348" s="212">
        <f>SUM(R349:R396)</f>
        <v>0</v>
      </c>
      <c r="S348" s="211"/>
      <c r="T348" s="213">
        <f>SUM(T349:T396)</f>
        <v>15.693638399999999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86</v>
      </c>
      <c r="AT348" s="215" t="s">
        <v>75</v>
      </c>
      <c r="AU348" s="215" t="s">
        <v>84</v>
      </c>
      <c r="AY348" s="214" t="s">
        <v>136</v>
      </c>
      <c r="BK348" s="216">
        <f>SUM(BK349:BK396)</f>
        <v>0</v>
      </c>
    </row>
    <row r="349" s="2" customFormat="1" ht="24.15" customHeight="1">
      <c r="A349" s="38"/>
      <c r="B349" s="39"/>
      <c r="C349" s="219" t="s">
        <v>450</v>
      </c>
      <c r="D349" s="219" t="s">
        <v>139</v>
      </c>
      <c r="E349" s="220" t="s">
        <v>451</v>
      </c>
      <c r="F349" s="221" t="s">
        <v>452</v>
      </c>
      <c r="G349" s="222" t="s">
        <v>142</v>
      </c>
      <c r="H349" s="223">
        <v>576.97199999999998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41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0.027199999999999998</v>
      </c>
      <c r="T349" s="230">
        <f>S349*H349</f>
        <v>15.693638399999999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305</v>
      </c>
      <c r="AT349" s="231" t="s">
        <v>139</v>
      </c>
      <c r="AU349" s="231" t="s">
        <v>86</v>
      </c>
      <c r="AY349" s="17" t="s">
        <v>136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305</v>
      </c>
      <c r="BM349" s="231" t="s">
        <v>453</v>
      </c>
    </row>
    <row r="350" s="2" customFormat="1">
      <c r="A350" s="38"/>
      <c r="B350" s="39"/>
      <c r="C350" s="40"/>
      <c r="D350" s="233" t="s">
        <v>145</v>
      </c>
      <c r="E350" s="40"/>
      <c r="F350" s="234" t="s">
        <v>454</v>
      </c>
      <c r="G350" s="40"/>
      <c r="H350" s="40"/>
      <c r="I350" s="235"/>
      <c r="J350" s="40"/>
      <c r="K350" s="40"/>
      <c r="L350" s="44"/>
      <c r="M350" s="236"/>
      <c r="N350" s="237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145</v>
      </c>
      <c r="AU350" s="17" t="s">
        <v>86</v>
      </c>
    </row>
    <row r="351" s="2" customFormat="1">
      <c r="A351" s="38"/>
      <c r="B351" s="39"/>
      <c r="C351" s="40"/>
      <c r="D351" s="259" t="s">
        <v>156</v>
      </c>
      <c r="E351" s="40"/>
      <c r="F351" s="260" t="s">
        <v>455</v>
      </c>
      <c r="G351" s="40"/>
      <c r="H351" s="40"/>
      <c r="I351" s="235"/>
      <c r="J351" s="40"/>
      <c r="K351" s="40"/>
      <c r="L351" s="44"/>
      <c r="M351" s="236"/>
      <c r="N351" s="23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156</v>
      </c>
      <c r="AU351" s="17" t="s">
        <v>86</v>
      </c>
    </row>
    <row r="352" s="13" customFormat="1">
      <c r="A352" s="13"/>
      <c r="B352" s="238"/>
      <c r="C352" s="239"/>
      <c r="D352" s="233" t="s">
        <v>147</v>
      </c>
      <c r="E352" s="240" t="s">
        <v>1</v>
      </c>
      <c r="F352" s="241" t="s">
        <v>164</v>
      </c>
      <c r="G352" s="239"/>
      <c r="H352" s="240" t="s">
        <v>1</v>
      </c>
      <c r="I352" s="242"/>
      <c r="J352" s="239"/>
      <c r="K352" s="239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147</v>
      </c>
      <c r="AU352" s="247" t="s">
        <v>86</v>
      </c>
      <c r="AV352" s="13" t="s">
        <v>84</v>
      </c>
      <c r="AW352" s="13" t="s">
        <v>32</v>
      </c>
      <c r="AX352" s="13" t="s">
        <v>76</v>
      </c>
      <c r="AY352" s="247" t="s">
        <v>136</v>
      </c>
    </row>
    <row r="353" s="14" customFormat="1">
      <c r="A353" s="14"/>
      <c r="B353" s="248"/>
      <c r="C353" s="249"/>
      <c r="D353" s="233" t="s">
        <v>147</v>
      </c>
      <c r="E353" s="250" t="s">
        <v>1</v>
      </c>
      <c r="F353" s="251" t="s">
        <v>456</v>
      </c>
      <c r="G353" s="249"/>
      <c r="H353" s="252">
        <v>3.8999999999999999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8" t="s">
        <v>147</v>
      </c>
      <c r="AU353" s="258" t="s">
        <v>86</v>
      </c>
      <c r="AV353" s="14" t="s">
        <v>86</v>
      </c>
      <c r="AW353" s="14" t="s">
        <v>32</v>
      </c>
      <c r="AX353" s="14" t="s">
        <v>76</v>
      </c>
      <c r="AY353" s="258" t="s">
        <v>136</v>
      </c>
    </row>
    <row r="354" s="13" customFormat="1">
      <c r="A354" s="13"/>
      <c r="B354" s="238"/>
      <c r="C354" s="239"/>
      <c r="D354" s="233" t="s">
        <v>147</v>
      </c>
      <c r="E354" s="240" t="s">
        <v>1</v>
      </c>
      <c r="F354" s="241" t="s">
        <v>166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147</v>
      </c>
      <c r="AU354" s="247" t="s">
        <v>86</v>
      </c>
      <c r="AV354" s="13" t="s">
        <v>84</v>
      </c>
      <c r="AW354" s="13" t="s">
        <v>32</v>
      </c>
      <c r="AX354" s="13" t="s">
        <v>76</v>
      </c>
      <c r="AY354" s="247" t="s">
        <v>136</v>
      </c>
    </row>
    <row r="355" s="14" customFormat="1">
      <c r="A355" s="14"/>
      <c r="B355" s="248"/>
      <c r="C355" s="249"/>
      <c r="D355" s="233" t="s">
        <v>147</v>
      </c>
      <c r="E355" s="250" t="s">
        <v>1</v>
      </c>
      <c r="F355" s="251" t="s">
        <v>457</v>
      </c>
      <c r="G355" s="249"/>
      <c r="H355" s="252">
        <v>6.75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8" t="s">
        <v>147</v>
      </c>
      <c r="AU355" s="258" t="s">
        <v>86</v>
      </c>
      <c r="AV355" s="14" t="s">
        <v>86</v>
      </c>
      <c r="AW355" s="14" t="s">
        <v>32</v>
      </c>
      <c r="AX355" s="14" t="s">
        <v>76</v>
      </c>
      <c r="AY355" s="258" t="s">
        <v>136</v>
      </c>
    </row>
    <row r="356" s="13" customFormat="1">
      <c r="A356" s="13"/>
      <c r="B356" s="238"/>
      <c r="C356" s="239"/>
      <c r="D356" s="233" t="s">
        <v>147</v>
      </c>
      <c r="E356" s="240" t="s">
        <v>1</v>
      </c>
      <c r="F356" s="241" t="s">
        <v>254</v>
      </c>
      <c r="G356" s="239"/>
      <c r="H356" s="240" t="s">
        <v>1</v>
      </c>
      <c r="I356" s="242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147</v>
      </c>
      <c r="AU356" s="247" t="s">
        <v>86</v>
      </c>
      <c r="AV356" s="13" t="s">
        <v>84</v>
      </c>
      <c r="AW356" s="13" t="s">
        <v>32</v>
      </c>
      <c r="AX356" s="13" t="s">
        <v>76</v>
      </c>
      <c r="AY356" s="247" t="s">
        <v>136</v>
      </c>
    </row>
    <row r="357" s="14" customFormat="1">
      <c r="A357" s="14"/>
      <c r="B357" s="248"/>
      <c r="C357" s="249"/>
      <c r="D357" s="233" t="s">
        <v>147</v>
      </c>
      <c r="E357" s="250" t="s">
        <v>1</v>
      </c>
      <c r="F357" s="251" t="s">
        <v>458</v>
      </c>
      <c r="G357" s="249"/>
      <c r="H357" s="252">
        <v>140.47999999999999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8" t="s">
        <v>147</v>
      </c>
      <c r="AU357" s="258" t="s">
        <v>86</v>
      </c>
      <c r="AV357" s="14" t="s">
        <v>86</v>
      </c>
      <c r="AW357" s="14" t="s">
        <v>32</v>
      </c>
      <c r="AX357" s="14" t="s">
        <v>76</v>
      </c>
      <c r="AY357" s="258" t="s">
        <v>136</v>
      </c>
    </row>
    <row r="358" s="13" customFormat="1">
      <c r="A358" s="13"/>
      <c r="B358" s="238"/>
      <c r="C358" s="239"/>
      <c r="D358" s="233" t="s">
        <v>147</v>
      </c>
      <c r="E358" s="240" t="s">
        <v>1</v>
      </c>
      <c r="F358" s="241" t="s">
        <v>459</v>
      </c>
      <c r="G358" s="239"/>
      <c r="H358" s="240" t="s">
        <v>1</v>
      </c>
      <c r="I358" s="242"/>
      <c r="J358" s="239"/>
      <c r="K358" s="239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147</v>
      </c>
      <c r="AU358" s="247" t="s">
        <v>86</v>
      </c>
      <c r="AV358" s="13" t="s">
        <v>84</v>
      </c>
      <c r="AW358" s="13" t="s">
        <v>32</v>
      </c>
      <c r="AX358" s="13" t="s">
        <v>76</v>
      </c>
      <c r="AY358" s="247" t="s">
        <v>136</v>
      </c>
    </row>
    <row r="359" s="14" customFormat="1">
      <c r="A359" s="14"/>
      <c r="B359" s="248"/>
      <c r="C359" s="249"/>
      <c r="D359" s="233" t="s">
        <v>147</v>
      </c>
      <c r="E359" s="250" t="s">
        <v>1</v>
      </c>
      <c r="F359" s="251" t="s">
        <v>460</v>
      </c>
      <c r="G359" s="249"/>
      <c r="H359" s="252">
        <v>25.824000000000002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147</v>
      </c>
      <c r="AU359" s="258" t="s">
        <v>86</v>
      </c>
      <c r="AV359" s="14" t="s">
        <v>86</v>
      </c>
      <c r="AW359" s="14" t="s">
        <v>32</v>
      </c>
      <c r="AX359" s="14" t="s">
        <v>76</v>
      </c>
      <c r="AY359" s="258" t="s">
        <v>136</v>
      </c>
    </row>
    <row r="360" s="13" customFormat="1">
      <c r="A360" s="13"/>
      <c r="B360" s="238"/>
      <c r="C360" s="239"/>
      <c r="D360" s="233" t="s">
        <v>147</v>
      </c>
      <c r="E360" s="240" t="s">
        <v>1</v>
      </c>
      <c r="F360" s="241" t="s">
        <v>250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147</v>
      </c>
      <c r="AU360" s="247" t="s">
        <v>86</v>
      </c>
      <c r="AV360" s="13" t="s">
        <v>84</v>
      </c>
      <c r="AW360" s="13" t="s">
        <v>32</v>
      </c>
      <c r="AX360" s="13" t="s">
        <v>76</v>
      </c>
      <c r="AY360" s="247" t="s">
        <v>136</v>
      </c>
    </row>
    <row r="361" s="14" customFormat="1">
      <c r="A361" s="14"/>
      <c r="B361" s="248"/>
      <c r="C361" s="249"/>
      <c r="D361" s="233" t="s">
        <v>147</v>
      </c>
      <c r="E361" s="250" t="s">
        <v>1</v>
      </c>
      <c r="F361" s="251" t="s">
        <v>461</v>
      </c>
      <c r="G361" s="249"/>
      <c r="H361" s="252">
        <v>147.68000000000001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8" t="s">
        <v>147</v>
      </c>
      <c r="AU361" s="258" t="s">
        <v>86</v>
      </c>
      <c r="AV361" s="14" t="s">
        <v>86</v>
      </c>
      <c r="AW361" s="14" t="s">
        <v>32</v>
      </c>
      <c r="AX361" s="14" t="s">
        <v>76</v>
      </c>
      <c r="AY361" s="258" t="s">
        <v>136</v>
      </c>
    </row>
    <row r="362" s="13" customFormat="1">
      <c r="A362" s="13"/>
      <c r="B362" s="238"/>
      <c r="C362" s="239"/>
      <c r="D362" s="233" t="s">
        <v>147</v>
      </c>
      <c r="E362" s="240" t="s">
        <v>1</v>
      </c>
      <c r="F362" s="241" t="s">
        <v>168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147</v>
      </c>
      <c r="AU362" s="247" t="s">
        <v>86</v>
      </c>
      <c r="AV362" s="13" t="s">
        <v>84</v>
      </c>
      <c r="AW362" s="13" t="s">
        <v>32</v>
      </c>
      <c r="AX362" s="13" t="s">
        <v>76</v>
      </c>
      <c r="AY362" s="247" t="s">
        <v>136</v>
      </c>
    </row>
    <row r="363" s="14" customFormat="1">
      <c r="A363" s="14"/>
      <c r="B363" s="248"/>
      <c r="C363" s="249"/>
      <c r="D363" s="233" t="s">
        <v>147</v>
      </c>
      <c r="E363" s="250" t="s">
        <v>1</v>
      </c>
      <c r="F363" s="251" t="s">
        <v>462</v>
      </c>
      <c r="G363" s="249"/>
      <c r="H363" s="252">
        <v>5.25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8" t="s">
        <v>147</v>
      </c>
      <c r="AU363" s="258" t="s">
        <v>86</v>
      </c>
      <c r="AV363" s="14" t="s">
        <v>86</v>
      </c>
      <c r="AW363" s="14" t="s">
        <v>32</v>
      </c>
      <c r="AX363" s="14" t="s">
        <v>76</v>
      </c>
      <c r="AY363" s="258" t="s">
        <v>136</v>
      </c>
    </row>
    <row r="364" s="13" customFormat="1">
      <c r="A364" s="13"/>
      <c r="B364" s="238"/>
      <c r="C364" s="239"/>
      <c r="D364" s="233" t="s">
        <v>147</v>
      </c>
      <c r="E364" s="240" t="s">
        <v>1</v>
      </c>
      <c r="F364" s="241" t="s">
        <v>463</v>
      </c>
      <c r="G364" s="239"/>
      <c r="H364" s="240" t="s">
        <v>1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147</v>
      </c>
      <c r="AU364" s="247" t="s">
        <v>86</v>
      </c>
      <c r="AV364" s="13" t="s">
        <v>84</v>
      </c>
      <c r="AW364" s="13" t="s">
        <v>32</v>
      </c>
      <c r="AX364" s="13" t="s">
        <v>76</v>
      </c>
      <c r="AY364" s="247" t="s">
        <v>136</v>
      </c>
    </row>
    <row r="365" s="14" customFormat="1">
      <c r="A365" s="14"/>
      <c r="B365" s="248"/>
      <c r="C365" s="249"/>
      <c r="D365" s="233" t="s">
        <v>147</v>
      </c>
      <c r="E365" s="250" t="s">
        <v>1</v>
      </c>
      <c r="F365" s="251" t="s">
        <v>464</v>
      </c>
      <c r="G365" s="249"/>
      <c r="H365" s="252">
        <v>10.5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147</v>
      </c>
      <c r="AU365" s="258" t="s">
        <v>86</v>
      </c>
      <c r="AV365" s="14" t="s">
        <v>86</v>
      </c>
      <c r="AW365" s="14" t="s">
        <v>32</v>
      </c>
      <c r="AX365" s="14" t="s">
        <v>76</v>
      </c>
      <c r="AY365" s="258" t="s">
        <v>136</v>
      </c>
    </row>
    <row r="366" s="13" customFormat="1">
      <c r="A366" s="13"/>
      <c r="B366" s="238"/>
      <c r="C366" s="239"/>
      <c r="D366" s="233" t="s">
        <v>147</v>
      </c>
      <c r="E366" s="240" t="s">
        <v>1</v>
      </c>
      <c r="F366" s="241" t="s">
        <v>465</v>
      </c>
      <c r="G366" s="239"/>
      <c r="H366" s="240" t="s">
        <v>1</v>
      </c>
      <c r="I366" s="242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147</v>
      </c>
      <c r="AU366" s="247" t="s">
        <v>86</v>
      </c>
      <c r="AV366" s="13" t="s">
        <v>84</v>
      </c>
      <c r="AW366" s="13" t="s">
        <v>32</v>
      </c>
      <c r="AX366" s="13" t="s">
        <v>76</v>
      </c>
      <c r="AY366" s="247" t="s">
        <v>136</v>
      </c>
    </row>
    <row r="367" s="14" customFormat="1">
      <c r="A367" s="14"/>
      <c r="B367" s="248"/>
      <c r="C367" s="249"/>
      <c r="D367" s="233" t="s">
        <v>147</v>
      </c>
      <c r="E367" s="250" t="s">
        <v>1</v>
      </c>
      <c r="F367" s="251" t="s">
        <v>466</v>
      </c>
      <c r="G367" s="249"/>
      <c r="H367" s="252">
        <v>9.7200000000000006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8" t="s">
        <v>147</v>
      </c>
      <c r="AU367" s="258" t="s">
        <v>86</v>
      </c>
      <c r="AV367" s="14" t="s">
        <v>86</v>
      </c>
      <c r="AW367" s="14" t="s">
        <v>32</v>
      </c>
      <c r="AX367" s="14" t="s">
        <v>76</v>
      </c>
      <c r="AY367" s="258" t="s">
        <v>136</v>
      </c>
    </row>
    <row r="368" s="13" customFormat="1">
      <c r="A368" s="13"/>
      <c r="B368" s="238"/>
      <c r="C368" s="239"/>
      <c r="D368" s="233" t="s">
        <v>147</v>
      </c>
      <c r="E368" s="240" t="s">
        <v>1</v>
      </c>
      <c r="F368" s="241" t="s">
        <v>174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147</v>
      </c>
      <c r="AU368" s="247" t="s">
        <v>86</v>
      </c>
      <c r="AV368" s="13" t="s">
        <v>84</v>
      </c>
      <c r="AW368" s="13" t="s">
        <v>32</v>
      </c>
      <c r="AX368" s="13" t="s">
        <v>76</v>
      </c>
      <c r="AY368" s="247" t="s">
        <v>136</v>
      </c>
    </row>
    <row r="369" s="14" customFormat="1">
      <c r="A369" s="14"/>
      <c r="B369" s="248"/>
      <c r="C369" s="249"/>
      <c r="D369" s="233" t="s">
        <v>147</v>
      </c>
      <c r="E369" s="250" t="s">
        <v>1</v>
      </c>
      <c r="F369" s="251" t="s">
        <v>467</v>
      </c>
      <c r="G369" s="249"/>
      <c r="H369" s="252">
        <v>32.603000000000002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147</v>
      </c>
      <c r="AU369" s="258" t="s">
        <v>86</v>
      </c>
      <c r="AV369" s="14" t="s">
        <v>86</v>
      </c>
      <c r="AW369" s="14" t="s">
        <v>32</v>
      </c>
      <c r="AX369" s="14" t="s">
        <v>76</v>
      </c>
      <c r="AY369" s="258" t="s">
        <v>136</v>
      </c>
    </row>
    <row r="370" s="13" customFormat="1">
      <c r="A370" s="13"/>
      <c r="B370" s="238"/>
      <c r="C370" s="239"/>
      <c r="D370" s="233" t="s">
        <v>147</v>
      </c>
      <c r="E370" s="240" t="s">
        <v>1</v>
      </c>
      <c r="F370" s="241" t="s">
        <v>468</v>
      </c>
      <c r="G370" s="239"/>
      <c r="H370" s="240" t="s">
        <v>1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147</v>
      </c>
      <c r="AU370" s="247" t="s">
        <v>86</v>
      </c>
      <c r="AV370" s="13" t="s">
        <v>84</v>
      </c>
      <c r="AW370" s="13" t="s">
        <v>32</v>
      </c>
      <c r="AX370" s="13" t="s">
        <v>76</v>
      </c>
      <c r="AY370" s="247" t="s">
        <v>136</v>
      </c>
    </row>
    <row r="371" s="14" customFormat="1">
      <c r="A371" s="14"/>
      <c r="B371" s="248"/>
      <c r="C371" s="249"/>
      <c r="D371" s="233" t="s">
        <v>147</v>
      </c>
      <c r="E371" s="250" t="s">
        <v>1</v>
      </c>
      <c r="F371" s="251" t="s">
        <v>469</v>
      </c>
      <c r="G371" s="249"/>
      <c r="H371" s="252">
        <v>42.856000000000002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147</v>
      </c>
      <c r="AU371" s="258" t="s">
        <v>86</v>
      </c>
      <c r="AV371" s="14" t="s">
        <v>86</v>
      </c>
      <c r="AW371" s="14" t="s">
        <v>32</v>
      </c>
      <c r="AX371" s="14" t="s">
        <v>76</v>
      </c>
      <c r="AY371" s="258" t="s">
        <v>136</v>
      </c>
    </row>
    <row r="372" s="13" customFormat="1">
      <c r="A372" s="13"/>
      <c r="B372" s="238"/>
      <c r="C372" s="239"/>
      <c r="D372" s="233" t="s">
        <v>147</v>
      </c>
      <c r="E372" s="240" t="s">
        <v>1</v>
      </c>
      <c r="F372" s="241" t="s">
        <v>176</v>
      </c>
      <c r="G372" s="239"/>
      <c r="H372" s="240" t="s">
        <v>1</v>
      </c>
      <c r="I372" s="242"/>
      <c r="J372" s="239"/>
      <c r="K372" s="239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147</v>
      </c>
      <c r="AU372" s="247" t="s">
        <v>86</v>
      </c>
      <c r="AV372" s="13" t="s">
        <v>84</v>
      </c>
      <c r="AW372" s="13" t="s">
        <v>32</v>
      </c>
      <c r="AX372" s="13" t="s">
        <v>76</v>
      </c>
      <c r="AY372" s="247" t="s">
        <v>136</v>
      </c>
    </row>
    <row r="373" s="14" customFormat="1">
      <c r="A373" s="14"/>
      <c r="B373" s="248"/>
      <c r="C373" s="249"/>
      <c r="D373" s="233" t="s">
        <v>147</v>
      </c>
      <c r="E373" s="250" t="s">
        <v>1</v>
      </c>
      <c r="F373" s="251" t="s">
        <v>470</v>
      </c>
      <c r="G373" s="249"/>
      <c r="H373" s="252">
        <v>36.054000000000002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147</v>
      </c>
      <c r="AU373" s="258" t="s">
        <v>86</v>
      </c>
      <c r="AV373" s="14" t="s">
        <v>86</v>
      </c>
      <c r="AW373" s="14" t="s">
        <v>32</v>
      </c>
      <c r="AX373" s="14" t="s">
        <v>76</v>
      </c>
      <c r="AY373" s="258" t="s">
        <v>136</v>
      </c>
    </row>
    <row r="374" s="13" customFormat="1">
      <c r="A374" s="13"/>
      <c r="B374" s="238"/>
      <c r="C374" s="239"/>
      <c r="D374" s="233" t="s">
        <v>147</v>
      </c>
      <c r="E374" s="240" t="s">
        <v>1</v>
      </c>
      <c r="F374" s="241" t="s">
        <v>471</v>
      </c>
      <c r="G374" s="239"/>
      <c r="H374" s="240" t="s">
        <v>1</v>
      </c>
      <c r="I374" s="242"/>
      <c r="J374" s="239"/>
      <c r="K374" s="239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147</v>
      </c>
      <c r="AU374" s="247" t="s">
        <v>86</v>
      </c>
      <c r="AV374" s="13" t="s">
        <v>84</v>
      </c>
      <c r="AW374" s="13" t="s">
        <v>32</v>
      </c>
      <c r="AX374" s="13" t="s">
        <v>76</v>
      </c>
      <c r="AY374" s="247" t="s">
        <v>136</v>
      </c>
    </row>
    <row r="375" s="14" customFormat="1">
      <c r="A375" s="14"/>
      <c r="B375" s="248"/>
      <c r="C375" s="249"/>
      <c r="D375" s="233" t="s">
        <v>147</v>
      </c>
      <c r="E375" s="250" t="s">
        <v>1</v>
      </c>
      <c r="F375" s="251" t="s">
        <v>472</v>
      </c>
      <c r="G375" s="249"/>
      <c r="H375" s="252">
        <v>12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8" t="s">
        <v>147</v>
      </c>
      <c r="AU375" s="258" t="s">
        <v>86</v>
      </c>
      <c r="AV375" s="14" t="s">
        <v>86</v>
      </c>
      <c r="AW375" s="14" t="s">
        <v>32</v>
      </c>
      <c r="AX375" s="14" t="s">
        <v>76</v>
      </c>
      <c r="AY375" s="258" t="s">
        <v>136</v>
      </c>
    </row>
    <row r="376" s="13" customFormat="1">
      <c r="A376" s="13"/>
      <c r="B376" s="238"/>
      <c r="C376" s="239"/>
      <c r="D376" s="233" t="s">
        <v>147</v>
      </c>
      <c r="E376" s="240" t="s">
        <v>1</v>
      </c>
      <c r="F376" s="241" t="s">
        <v>178</v>
      </c>
      <c r="G376" s="239"/>
      <c r="H376" s="240" t="s">
        <v>1</v>
      </c>
      <c r="I376" s="242"/>
      <c r="J376" s="239"/>
      <c r="K376" s="239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147</v>
      </c>
      <c r="AU376" s="247" t="s">
        <v>86</v>
      </c>
      <c r="AV376" s="13" t="s">
        <v>84</v>
      </c>
      <c r="AW376" s="13" t="s">
        <v>32</v>
      </c>
      <c r="AX376" s="13" t="s">
        <v>76</v>
      </c>
      <c r="AY376" s="247" t="s">
        <v>136</v>
      </c>
    </row>
    <row r="377" s="14" customFormat="1">
      <c r="A377" s="14"/>
      <c r="B377" s="248"/>
      <c r="C377" s="249"/>
      <c r="D377" s="233" t="s">
        <v>147</v>
      </c>
      <c r="E377" s="250" t="s">
        <v>1</v>
      </c>
      <c r="F377" s="251" t="s">
        <v>473</v>
      </c>
      <c r="G377" s="249"/>
      <c r="H377" s="252">
        <v>13.640000000000001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147</v>
      </c>
      <c r="AU377" s="258" t="s">
        <v>86</v>
      </c>
      <c r="AV377" s="14" t="s">
        <v>86</v>
      </c>
      <c r="AW377" s="14" t="s">
        <v>32</v>
      </c>
      <c r="AX377" s="14" t="s">
        <v>76</v>
      </c>
      <c r="AY377" s="258" t="s">
        <v>136</v>
      </c>
    </row>
    <row r="378" s="13" customFormat="1">
      <c r="A378" s="13"/>
      <c r="B378" s="238"/>
      <c r="C378" s="239"/>
      <c r="D378" s="233" t="s">
        <v>147</v>
      </c>
      <c r="E378" s="240" t="s">
        <v>1</v>
      </c>
      <c r="F378" s="241" t="s">
        <v>474</v>
      </c>
      <c r="G378" s="239"/>
      <c r="H378" s="240" t="s">
        <v>1</v>
      </c>
      <c r="I378" s="242"/>
      <c r="J378" s="239"/>
      <c r="K378" s="239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147</v>
      </c>
      <c r="AU378" s="247" t="s">
        <v>86</v>
      </c>
      <c r="AV378" s="13" t="s">
        <v>84</v>
      </c>
      <c r="AW378" s="13" t="s">
        <v>32</v>
      </c>
      <c r="AX378" s="13" t="s">
        <v>76</v>
      </c>
      <c r="AY378" s="247" t="s">
        <v>136</v>
      </c>
    </row>
    <row r="379" s="14" customFormat="1">
      <c r="A379" s="14"/>
      <c r="B379" s="248"/>
      <c r="C379" s="249"/>
      <c r="D379" s="233" t="s">
        <v>147</v>
      </c>
      <c r="E379" s="250" t="s">
        <v>1</v>
      </c>
      <c r="F379" s="251" t="s">
        <v>475</v>
      </c>
      <c r="G379" s="249"/>
      <c r="H379" s="252">
        <v>8.5999999999999996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8" t="s">
        <v>147</v>
      </c>
      <c r="AU379" s="258" t="s">
        <v>86</v>
      </c>
      <c r="AV379" s="14" t="s">
        <v>86</v>
      </c>
      <c r="AW379" s="14" t="s">
        <v>32</v>
      </c>
      <c r="AX379" s="14" t="s">
        <v>76</v>
      </c>
      <c r="AY379" s="258" t="s">
        <v>136</v>
      </c>
    </row>
    <row r="380" s="13" customFormat="1">
      <c r="A380" s="13"/>
      <c r="B380" s="238"/>
      <c r="C380" s="239"/>
      <c r="D380" s="233" t="s">
        <v>147</v>
      </c>
      <c r="E380" s="240" t="s">
        <v>1</v>
      </c>
      <c r="F380" s="241" t="s">
        <v>476</v>
      </c>
      <c r="G380" s="239"/>
      <c r="H380" s="240" t="s">
        <v>1</v>
      </c>
      <c r="I380" s="242"/>
      <c r="J380" s="239"/>
      <c r="K380" s="239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147</v>
      </c>
      <c r="AU380" s="247" t="s">
        <v>86</v>
      </c>
      <c r="AV380" s="13" t="s">
        <v>84</v>
      </c>
      <c r="AW380" s="13" t="s">
        <v>32</v>
      </c>
      <c r="AX380" s="13" t="s">
        <v>76</v>
      </c>
      <c r="AY380" s="247" t="s">
        <v>136</v>
      </c>
    </row>
    <row r="381" s="14" customFormat="1">
      <c r="A381" s="14"/>
      <c r="B381" s="248"/>
      <c r="C381" s="249"/>
      <c r="D381" s="233" t="s">
        <v>147</v>
      </c>
      <c r="E381" s="250" t="s">
        <v>1</v>
      </c>
      <c r="F381" s="251" t="s">
        <v>477</v>
      </c>
      <c r="G381" s="249"/>
      <c r="H381" s="252">
        <v>9.1600000000000001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147</v>
      </c>
      <c r="AU381" s="258" t="s">
        <v>86</v>
      </c>
      <c r="AV381" s="14" t="s">
        <v>86</v>
      </c>
      <c r="AW381" s="14" t="s">
        <v>32</v>
      </c>
      <c r="AX381" s="14" t="s">
        <v>76</v>
      </c>
      <c r="AY381" s="258" t="s">
        <v>136</v>
      </c>
    </row>
    <row r="382" s="13" customFormat="1">
      <c r="A382" s="13"/>
      <c r="B382" s="238"/>
      <c r="C382" s="239"/>
      <c r="D382" s="233" t="s">
        <v>147</v>
      </c>
      <c r="E382" s="240" t="s">
        <v>1</v>
      </c>
      <c r="F382" s="241" t="s">
        <v>478</v>
      </c>
      <c r="G382" s="239"/>
      <c r="H382" s="240" t="s">
        <v>1</v>
      </c>
      <c r="I382" s="242"/>
      <c r="J382" s="239"/>
      <c r="K382" s="239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147</v>
      </c>
      <c r="AU382" s="247" t="s">
        <v>86</v>
      </c>
      <c r="AV382" s="13" t="s">
        <v>84</v>
      </c>
      <c r="AW382" s="13" t="s">
        <v>32</v>
      </c>
      <c r="AX382" s="13" t="s">
        <v>76</v>
      </c>
      <c r="AY382" s="247" t="s">
        <v>136</v>
      </c>
    </row>
    <row r="383" s="14" customFormat="1">
      <c r="A383" s="14"/>
      <c r="B383" s="248"/>
      <c r="C383" s="249"/>
      <c r="D383" s="233" t="s">
        <v>147</v>
      </c>
      <c r="E383" s="250" t="s">
        <v>1</v>
      </c>
      <c r="F383" s="251" t="s">
        <v>479</v>
      </c>
      <c r="G383" s="249"/>
      <c r="H383" s="252">
        <v>2.7000000000000002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8" t="s">
        <v>147</v>
      </c>
      <c r="AU383" s="258" t="s">
        <v>86</v>
      </c>
      <c r="AV383" s="14" t="s">
        <v>86</v>
      </c>
      <c r="AW383" s="14" t="s">
        <v>32</v>
      </c>
      <c r="AX383" s="14" t="s">
        <v>76</v>
      </c>
      <c r="AY383" s="258" t="s">
        <v>136</v>
      </c>
    </row>
    <row r="384" s="13" customFormat="1">
      <c r="A384" s="13"/>
      <c r="B384" s="238"/>
      <c r="C384" s="239"/>
      <c r="D384" s="233" t="s">
        <v>147</v>
      </c>
      <c r="E384" s="240" t="s">
        <v>1</v>
      </c>
      <c r="F384" s="241" t="s">
        <v>240</v>
      </c>
      <c r="G384" s="239"/>
      <c r="H384" s="240" t="s">
        <v>1</v>
      </c>
      <c r="I384" s="242"/>
      <c r="J384" s="239"/>
      <c r="K384" s="239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147</v>
      </c>
      <c r="AU384" s="247" t="s">
        <v>86</v>
      </c>
      <c r="AV384" s="13" t="s">
        <v>84</v>
      </c>
      <c r="AW384" s="13" t="s">
        <v>32</v>
      </c>
      <c r="AX384" s="13" t="s">
        <v>76</v>
      </c>
      <c r="AY384" s="247" t="s">
        <v>136</v>
      </c>
    </row>
    <row r="385" s="14" customFormat="1">
      <c r="A385" s="14"/>
      <c r="B385" s="248"/>
      <c r="C385" s="249"/>
      <c r="D385" s="233" t="s">
        <v>147</v>
      </c>
      <c r="E385" s="250" t="s">
        <v>1</v>
      </c>
      <c r="F385" s="251" t="s">
        <v>480</v>
      </c>
      <c r="G385" s="249"/>
      <c r="H385" s="252">
        <v>12.380000000000001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147</v>
      </c>
      <c r="AU385" s="258" t="s">
        <v>86</v>
      </c>
      <c r="AV385" s="14" t="s">
        <v>86</v>
      </c>
      <c r="AW385" s="14" t="s">
        <v>32</v>
      </c>
      <c r="AX385" s="14" t="s">
        <v>76</v>
      </c>
      <c r="AY385" s="258" t="s">
        <v>136</v>
      </c>
    </row>
    <row r="386" s="13" customFormat="1">
      <c r="A386" s="13"/>
      <c r="B386" s="238"/>
      <c r="C386" s="239"/>
      <c r="D386" s="233" t="s">
        <v>147</v>
      </c>
      <c r="E386" s="240" t="s">
        <v>1</v>
      </c>
      <c r="F386" s="241" t="s">
        <v>242</v>
      </c>
      <c r="G386" s="239"/>
      <c r="H386" s="240" t="s">
        <v>1</v>
      </c>
      <c r="I386" s="242"/>
      <c r="J386" s="239"/>
      <c r="K386" s="239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147</v>
      </c>
      <c r="AU386" s="247" t="s">
        <v>86</v>
      </c>
      <c r="AV386" s="13" t="s">
        <v>84</v>
      </c>
      <c r="AW386" s="13" t="s">
        <v>32</v>
      </c>
      <c r="AX386" s="13" t="s">
        <v>76</v>
      </c>
      <c r="AY386" s="247" t="s">
        <v>136</v>
      </c>
    </row>
    <row r="387" s="14" customFormat="1">
      <c r="A387" s="14"/>
      <c r="B387" s="248"/>
      <c r="C387" s="249"/>
      <c r="D387" s="233" t="s">
        <v>147</v>
      </c>
      <c r="E387" s="250" t="s">
        <v>1</v>
      </c>
      <c r="F387" s="251" t="s">
        <v>481</v>
      </c>
      <c r="G387" s="249"/>
      <c r="H387" s="252">
        <v>14.199999999999999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147</v>
      </c>
      <c r="AU387" s="258" t="s">
        <v>86</v>
      </c>
      <c r="AV387" s="14" t="s">
        <v>86</v>
      </c>
      <c r="AW387" s="14" t="s">
        <v>32</v>
      </c>
      <c r="AX387" s="14" t="s">
        <v>76</v>
      </c>
      <c r="AY387" s="258" t="s">
        <v>136</v>
      </c>
    </row>
    <row r="388" s="13" customFormat="1">
      <c r="A388" s="13"/>
      <c r="B388" s="238"/>
      <c r="C388" s="239"/>
      <c r="D388" s="233" t="s">
        <v>147</v>
      </c>
      <c r="E388" s="240" t="s">
        <v>1</v>
      </c>
      <c r="F388" s="241" t="s">
        <v>186</v>
      </c>
      <c r="G388" s="239"/>
      <c r="H388" s="240" t="s">
        <v>1</v>
      </c>
      <c r="I388" s="242"/>
      <c r="J388" s="239"/>
      <c r="K388" s="239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147</v>
      </c>
      <c r="AU388" s="247" t="s">
        <v>86</v>
      </c>
      <c r="AV388" s="13" t="s">
        <v>84</v>
      </c>
      <c r="AW388" s="13" t="s">
        <v>32</v>
      </c>
      <c r="AX388" s="13" t="s">
        <v>76</v>
      </c>
      <c r="AY388" s="247" t="s">
        <v>136</v>
      </c>
    </row>
    <row r="389" s="14" customFormat="1">
      <c r="A389" s="14"/>
      <c r="B389" s="248"/>
      <c r="C389" s="249"/>
      <c r="D389" s="233" t="s">
        <v>147</v>
      </c>
      <c r="E389" s="250" t="s">
        <v>1</v>
      </c>
      <c r="F389" s="251" t="s">
        <v>482</v>
      </c>
      <c r="G389" s="249"/>
      <c r="H389" s="252">
        <v>1.875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147</v>
      </c>
      <c r="AU389" s="258" t="s">
        <v>86</v>
      </c>
      <c r="AV389" s="14" t="s">
        <v>86</v>
      </c>
      <c r="AW389" s="14" t="s">
        <v>32</v>
      </c>
      <c r="AX389" s="14" t="s">
        <v>76</v>
      </c>
      <c r="AY389" s="258" t="s">
        <v>136</v>
      </c>
    </row>
    <row r="390" s="13" customFormat="1">
      <c r="A390" s="13"/>
      <c r="B390" s="238"/>
      <c r="C390" s="239"/>
      <c r="D390" s="233" t="s">
        <v>147</v>
      </c>
      <c r="E390" s="240" t="s">
        <v>1</v>
      </c>
      <c r="F390" s="241" t="s">
        <v>483</v>
      </c>
      <c r="G390" s="239"/>
      <c r="H390" s="240" t="s">
        <v>1</v>
      </c>
      <c r="I390" s="242"/>
      <c r="J390" s="239"/>
      <c r="K390" s="239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147</v>
      </c>
      <c r="AU390" s="247" t="s">
        <v>86</v>
      </c>
      <c r="AV390" s="13" t="s">
        <v>84</v>
      </c>
      <c r="AW390" s="13" t="s">
        <v>32</v>
      </c>
      <c r="AX390" s="13" t="s">
        <v>76</v>
      </c>
      <c r="AY390" s="247" t="s">
        <v>136</v>
      </c>
    </row>
    <row r="391" s="14" customFormat="1">
      <c r="A391" s="14"/>
      <c r="B391" s="248"/>
      <c r="C391" s="249"/>
      <c r="D391" s="233" t="s">
        <v>147</v>
      </c>
      <c r="E391" s="250" t="s">
        <v>1</v>
      </c>
      <c r="F391" s="251" t="s">
        <v>484</v>
      </c>
      <c r="G391" s="249"/>
      <c r="H391" s="252">
        <v>18.800000000000001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147</v>
      </c>
      <c r="AU391" s="258" t="s">
        <v>86</v>
      </c>
      <c r="AV391" s="14" t="s">
        <v>86</v>
      </c>
      <c r="AW391" s="14" t="s">
        <v>32</v>
      </c>
      <c r="AX391" s="14" t="s">
        <v>76</v>
      </c>
      <c r="AY391" s="258" t="s">
        <v>136</v>
      </c>
    </row>
    <row r="392" s="13" customFormat="1">
      <c r="A392" s="13"/>
      <c r="B392" s="238"/>
      <c r="C392" s="239"/>
      <c r="D392" s="233" t="s">
        <v>147</v>
      </c>
      <c r="E392" s="240" t="s">
        <v>1</v>
      </c>
      <c r="F392" s="241" t="s">
        <v>188</v>
      </c>
      <c r="G392" s="239"/>
      <c r="H392" s="240" t="s">
        <v>1</v>
      </c>
      <c r="I392" s="242"/>
      <c r="J392" s="239"/>
      <c r="K392" s="239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147</v>
      </c>
      <c r="AU392" s="247" t="s">
        <v>86</v>
      </c>
      <c r="AV392" s="13" t="s">
        <v>84</v>
      </c>
      <c r="AW392" s="13" t="s">
        <v>32</v>
      </c>
      <c r="AX392" s="13" t="s">
        <v>76</v>
      </c>
      <c r="AY392" s="247" t="s">
        <v>136</v>
      </c>
    </row>
    <row r="393" s="14" customFormat="1">
      <c r="A393" s="14"/>
      <c r="B393" s="248"/>
      <c r="C393" s="249"/>
      <c r="D393" s="233" t="s">
        <v>147</v>
      </c>
      <c r="E393" s="250" t="s">
        <v>1</v>
      </c>
      <c r="F393" s="251" t="s">
        <v>485</v>
      </c>
      <c r="G393" s="249"/>
      <c r="H393" s="252">
        <v>18.300000000000001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147</v>
      </c>
      <c r="AU393" s="258" t="s">
        <v>86</v>
      </c>
      <c r="AV393" s="14" t="s">
        <v>86</v>
      </c>
      <c r="AW393" s="14" t="s">
        <v>32</v>
      </c>
      <c r="AX393" s="14" t="s">
        <v>76</v>
      </c>
      <c r="AY393" s="258" t="s">
        <v>136</v>
      </c>
    </row>
    <row r="394" s="13" customFormat="1">
      <c r="A394" s="13"/>
      <c r="B394" s="238"/>
      <c r="C394" s="239"/>
      <c r="D394" s="233" t="s">
        <v>147</v>
      </c>
      <c r="E394" s="240" t="s">
        <v>1</v>
      </c>
      <c r="F394" s="241" t="s">
        <v>190</v>
      </c>
      <c r="G394" s="239"/>
      <c r="H394" s="240" t="s">
        <v>1</v>
      </c>
      <c r="I394" s="242"/>
      <c r="J394" s="239"/>
      <c r="K394" s="239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147</v>
      </c>
      <c r="AU394" s="247" t="s">
        <v>86</v>
      </c>
      <c r="AV394" s="13" t="s">
        <v>84</v>
      </c>
      <c r="AW394" s="13" t="s">
        <v>32</v>
      </c>
      <c r="AX394" s="13" t="s">
        <v>76</v>
      </c>
      <c r="AY394" s="247" t="s">
        <v>136</v>
      </c>
    </row>
    <row r="395" s="14" customFormat="1">
      <c r="A395" s="14"/>
      <c r="B395" s="248"/>
      <c r="C395" s="249"/>
      <c r="D395" s="233" t="s">
        <v>147</v>
      </c>
      <c r="E395" s="250" t="s">
        <v>1</v>
      </c>
      <c r="F395" s="251" t="s">
        <v>486</v>
      </c>
      <c r="G395" s="249"/>
      <c r="H395" s="252">
        <v>3.7000000000000002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8" t="s">
        <v>147</v>
      </c>
      <c r="AU395" s="258" t="s">
        <v>86</v>
      </c>
      <c r="AV395" s="14" t="s">
        <v>86</v>
      </c>
      <c r="AW395" s="14" t="s">
        <v>32</v>
      </c>
      <c r="AX395" s="14" t="s">
        <v>76</v>
      </c>
      <c r="AY395" s="258" t="s">
        <v>136</v>
      </c>
    </row>
    <row r="396" s="15" customFormat="1">
      <c r="A396" s="15"/>
      <c r="B396" s="261"/>
      <c r="C396" s="262"/>
      <c r="D396" s="233" t="s">
        <v>147</v>
      </c>
      <c r="E396" s="263" t="s">
        <v>1</v>
      </c>
      <c r="F396" s="264" t="s">
        <v>192</v>
      </c>
      <c r="G396" s="262"/>
      <c r="H396" s="265">
        <v>576.97200000000009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1" t="s">
        <v>147</v>
      </c>
      <c r="AU396" s="271" t="s">
        <v>86</v>
      </c>
      <c r="AV396" s="15" t="s">
        <v>143</v>
      </c>
      <c r="AW396" s="15" t="s">
        <v>32</v>
      </c>
      <c r="AX396" s="15" t="s">
        <v>84</v>
      </c>
      <c r="AY396" s="271" t="s">
        <v>136</v>
      </c>
    </row>
    <row r="397" s="12" customFormat="1" ht="22.8" customHeight="1">
      <c r="A397" s="12"/>
      <c r="B397" s="203"/>
      <c r="C397" s="204"/>
      <c r="D397" s="205" t="s">
        <v>75</v>
      </c>
      <c r="E397" s="217" t="s">
        <v>487</v>
      </c>
      <c r="F397" s="217" t="s">
        <v>488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SUM(P398:P405)</f>
        <v>0</v>
      </c>
      <c r="Q397" s="211"/>
      <c r="R397" s="212">
        <f>SUM(R398:R405)</f>
        <v>0.17718799999999998</v>
      </c>
      <c r="S397" s="211"/>
      <c r="T397" s="213">
        <f>SUM(T398:T405)</f>
        <v>0.054928279999999996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84</v>
      </c>
      <c r="AY397" s="214" t="s">
        <v>136</v>
      </c>
      <c r="BK397" s="216">
        <f>SUM(BK398:BK405)</f>
        <v>0</v>
      </c>
    </row>
    <row r="398" s="2" customFormat="1" ht="16.5" customHeight="1">
      <c r="A398" s="38"/>
      <c r="B398" s="39"/>
      <c r="C398" s="219" t="s">
        <v>489</v>
      </c>
      <c r="D398" s="219" t="s">
        <v>139</v>
      </c>
      <c r="E398" s="220" t="s">
        <v>490</v>
      </c>
      <c r="F398" s="221" t="s">
        <v>491</v>
      </c>
      <c r="G398" s="222" t="s">
        <v>142</v>
      </c>
      <c r="H398" s="223">
        <v>177.18799999999999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0.001</v>
      </c>
      <c r="R398" s="229">
        <f>Q398*H398</f>
        <v>0.17718799999999998</v>
      </c>
      <c r="S398" s="229">
        <v>0.00031</v>
      </c>
      <c r="T398" s="230">
        <f>S398*H398</f>
        <v>0.054928279999999996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305</v>
      </c>
      <c r="AT398" s="231" t="s">
        <v>139</v>
      </c>
      <c r="AU398" s="231" t="s">
        <v>86</v>
      </c>
      <c r="AY398" s="17" t="s">
        <v>136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305</v>
      </c>
      <c r="BM398" s="231" t="s">
        <v>492</v>
      </c>
    </row>
    <row r="399" s="2" customFormat="1">
      <c r="A399" s="38"/>
      <c r="B399" s="39"/>
      <c r="C399" s="40"/>
      <c r="D399" s="233" t="s">
        <v>145</v>
      </c>
      <c r="E399" s="40"/>
      <c r="F399" s="234" t="s">
        <v>493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145</v>
      </c>
      <c r="AU399" s="17" t="s">
        <v>86</v>
      </c>
    </row>
    <row r="400" s="2" customFormat="1">
      <c r="A400" s="38"/>
      <c r="B400" s="39"/>
      <c r="C400" s="40"/>
      <c r="D400" s="259" t="s">
        <v>156</v>
      </c>
      <c r="E400" s="40"/>
      <c r="F400" s="260" t="s">
        <v>494</v>
      </c>
      <c r="G400" s="40"/>
      <c r="H400" s="40"/>
      <c r="I400" s="235"/>
      <c r="J400" s="40"/>
      <c r="K400" s="40"/>
      <c r="L400" s="44"/>
      <c r="M400" s="236"/>
      <c r="N400" s="23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156</v>
      </c>
      <c r="AU400" s="17" t="s">
        <v>86</v>
      </c>
    </row>
    <row r="401" s="13" customFormat="1">
      <c r="A401" s="13"/>
      <c r="B401" s="238"/>
      <c r="C401" s="239"/>
      <c r="D401" s="233" t="s">
        <v>147</v>
      </c>
      <c r="E401" s="240" t="s">
        <v>1</v>
      </c>
      <c r="F401" s="241" t="s">
        <v>164</v>
      </c>
      <c r="G401" s="239"/>
      <c r="H401" s="240" t="s">
        <v>1</v>
      </c>
      <c r="I401" s="242"/>
      <c r="J401" s="239"/>
      <c r="K401" s="239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147</v>
      </c>
      <c r="AU401" s="247" t="s">
        <v>86</v>
      </c>
      <c r="AV401" s="13" t="s">
        <v>84</v>
      </c>
      <c r="AW401" s="13" t="s">
        <v>32</v>
      </c>
      <c r="AX401" s="13" t="s">
        <v>76</v>
      </c>
      <c r="AY401" s="247" t="s">
        <v>136</v>
      </c>
    </row>
    <row r="402" s="14" customFormat="1">
      <c r="A402" s="14"/>
      <c r="B402" s="248"/>
      <c r="C402" s="249"/>
      <c r="D402" s="233" t="s">
        <v>147</v>
      </c>
      <c r="E402" s="250" t="s">
        <v>1</v>
      </c>
      <c r="F402" s="251" t="s">
        <v>495</v>
      </c>
      <c r="G402" s="249"/>
      <c r="H402" s="252">
        <v>119.88800000000001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8" t="s">
        <v>147</v>
      </c>
      <c r="AU402" s="258" t="s">
        <v>86</v>
      </c>
      <c r="AV402" s="14" t="s">
        <v>86</v>
      </c>
      <c r="AW402" s="14" t="s">
        <v>32</v>
      </c>
      <c r="AX402" s="14" t="s">
        <v>76</v>
      </c>
      <c r="AY402" s="258" t="s">
        <v>136</v>
      </c>
    </row>
    <row r="403" s="13" customFormat="1">
      <c r="A403" s="13"/>
      <c r="B403" s="238"/>
      <c r="C403" s="239"/>
      <c r="D403" s="233" t="s">
        <v>147</v>
      </c>
      <c r="E403" s="240" t="s">
        <v>1</v>
      </c>
      <c r="F403" s="241" t="s">
        <v>164</v>
      </c>
      <c r="G403" s="239"/>
      <c r="H403" s="240" t="s">
        <v>1</v>
      </c>
      <c r="I403" s="242"/>
      <c r="J403" s="239"/>
      <c r="K403" s="239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147</v>
      </c>
      <c r="AU403" s="247" t="s">
        <v>86</v>
      </c>
      <c r="AV403" s="13" t="s">
        <v>84</v>
      </c>
      <c r="AW403" s="13" t="s">
        <v>32</v>
      </c>
      <c r="AX403" s="13" t="s">
        <v>76</v>
      </c>
      <c r="AY403" s="247" t="s">
        <v>136</v>
      </c>
    </row>
    <row r="404" s="14" customFormat="1">
      <c r="A404" s="14"/>
      <c r="B404" s="248"/>
      <c r="C404" s="249"/>
      <c r="D404" s="233" t="s">
        <v>147</v>
      </c>
      <c r="E404" s="250" t="s">
        <v>1</v>
      </c>
      <c r="F404" s="251" t="s">
        <v>496</v>
      </c>
      <c r="G404" s="249"/>
      <c r="H404" s="252">
        <v>57.299999999999997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8" t="s">
        <v>147</v>
      </c>
      <c r="AU404" s="258" t="s">
        <v>86</v>
      </c>
      <c r="AV404" s="14" t="s">
        <v>86</v>
      </c>
      <c r="AW404" s="14" t="s">
        <v>32</v>
      </c>
      <c r="AX404" s="14" t="s">
        <v>76</v>
      </c>
      <c r="AY404" s="258" t="s">
        <v>136</v>
      </c>
    </row>
    <row r="405" s="15" customFormat="1">
      <c r="A405" s="15"/>
      <c r="B405" s="261"/>
      <c r="C405" s="262"/>
      <c r="D405" s="233" t="s">
        <v>147</v>
      </c>
      <c r="E405" s="263" t="s">
        <v>1</v>
      </c>
      <c r="F405" s="264" t="s">
        <v>192</v>
      </c>
      <c r="G405" s="262"/>
      <c r="H405" s="265">
        <v>177.18799999999999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1" t="s">
        <v>147</v>
      </c>
      <c r="AU405" s="271" t="s">
        <v>86</v>
      </c>
      <c r="AV405" s="15" t="s">
        <v>143</v>
      </c>
      <c r="AW405" s="15" t="s">
        <v>32</v>
      </c>
      <c r="AX405" s="15" t="s">
        <v>84</v>
      </c>
      <c r="AY405" s="271" t="s">
        <v>136</v>
      </c>
    </row>
    <row r="406" s="12" customFormat="1" ht="25.92" customHeight="1">
      <c r="A406" s="12"/>
      <c r="B406" s="203"/>
      <c r="C406" s="204"/>
      <c r="D406" s="205" t="s">
        <v>75</v>
      </c>
      <c r="E406" s="206" t="s">
        <v>497</v>
      </c>
      <c r="F406" s="206" t="s">
        <v>498</v>
      </c>
      <c r="G406" s="204"/>
      <c r="H406" s="204"/>
      <c r="I406" s="207"/>
      <c r="J406" s="208">
        <f>BK406</f>
        <v>0</v>
      </c>
      <c r="K406" s="204"/>
      <c r="L406" s="209"/>
      <c r="M406" s="210"/>
      <c r="N406" s="211"/>
      <c r="O406" s="211"/>
      <c r="P406" s="212">
        <f>SUM(P407:P414)</f>
        <v>0</v>
      </c>
      <c r="Q406" s="211"/>
      <c r="R406" s="212">
        <f>SUM(R407:R414)</f>
        <v>0</v>
      </c>
      <c r="S406" s="211"/>
      <c r="T406" s="213">
        <f>SUM(T407:T414)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143</v>
      </c>
      <c r="AT406" s="215" t="s">
        <v>75</v>
      </c>
      <c r="AU406" s="215" t="s">
        <v>76</v>
      </c>
      <c r="AY406" s="214" t="s">
        <v>136</v>
      </c>
      <c r="BK406" s="216">
        <f>SUM(BK407:BK414)</f>
        <v>0</v>
      </c>
    </row>
    <row r="407" s="2" customFormat="1" ht="24.15" customHeight="1">
      <c r="A407" s="38"/>
      <c r="B407" s="39"/>
      <c r="C407" s="219" t="s">
        <v>499</v>
      </c>
      <c r="D407" s="219" t="s">
        <v>139</v>
      </c>
      <c r="E407" s="220" t="s">
        <v>500</v>
      </c>
      <c r="F407" s="221" t="s">
        <v>501</v>
      </c>
      <c r="G407" s="222" t="s">
        <v>205</v>
      </c>
      <c r="H407" s="223">
        <v>1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41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502</v>
      </c>
      <c r="AT407" s="231" t="s">
        <v>139</v>
      </c>
      <c r="AU407" s="231" t="s">
        <v>84</v>
      </c>
      <c r="AY407" s="17" t="s">
        <v>136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84</v>
      </c>
      <c r="BK407" s="232">
        <f>ROUND(I407*H407,2)</f>
        <v>0</v>
      </c>
      <c r="BL407" s="17" t="s">
        <v>502</v>
      </c>
      <c r="BM407" s="231" t="s">
        <v>503</v>
      </c>
    </row>
    <row r="408" s="2" customFormat="1">
      <c r="A408" s="38"/>
      <c r="B408" s="39"/>
      <c r="C408" s="40"/>
      <c r="D408" s="233" t="s">
        <v>145</v>
      </c>
      <c r="E408" s="40"/>
      <c r="F408" s="234" t="s">
        <v>504</v>
      </c>
      <c r="G408" s="40"/>
      <c r="H408" s="40"/>
      <c r="I408" s="235"/>
      <c r="J408" s="40"/>
      <c r="K408" s="40"/>
      <c r="L408" s="44"/>
      <c r="M408" s="236"/>
      <c r="N408" s="237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84</v>
      </c>
    </row>
    <row r="409" s="2" customFormat="1" ht="24.15" customHeight="1">
      <c r="A409" s="38"/>
      <c r="B409" s="39"/>
      <c r="C409" s="219" t="s">
        <v>505</v>
      </c>
      <c r="D409" s="219" t="s">
        <v>139</v>
      </c>
      <c r="E409" s="220" t="s">
        <v>506</v>
      </c>
      <c r="F409" s="221" t="s">
        <v>507</v>
      </c>
      <c r="G409" s="222" t="s">
        <v>205</v>
      </c>
      <c r="H409" s="223">
        <v>1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502</v>
      </c>
      <c r="AT409" s="231" t="s">
        <v>139</v>
      </c>
      <c r="AU409" s="231" t="s">
        <v>84</v>
      </c>
      <c r="AY409" s="17" t="s">
        <v>136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502</v>
      </c>
      <c r="BM409" s="231" t="s">
        <v>508</v>
      </c>
    </row>
    <row r="410" s="2" customFormat="1">
      <c r="A410" s="38"/>
      <c r="B410" s="39"/>
      <c r="C410" s="40"/>
      <c r="D410" s="233" t="s">
        <v>145</v>
      </c>
      <c r="E410" s="40"/>
      <c r="F410" s="234" t="s">
        <v>509</v>
      </c>
      <c r="G410" s="40"/>
      <c r="H410" s="40"/>
      <c r="I410" s="235"/>
      <c r="J410" s="40"/>
      <c r="K410" s="40"/>
      <c r="L410" s="44"/>
      <c r="M410" s="236"/>
      <c r="N410" s="237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145</v>
      </c>
      <c r="AU410" s="17" t="s">
        <v>84</v>
      </c>
    </row>
    <row r="411" s="2" customFormat="1" ht="16.5" customHeight="1">
      <c r="A411" s="38"/>
      <c r="B411" s="39"/>
      <c r="C411" s="219" t="s">
        <v>510</v>
      </c>
      <c r="D411" s="219" t="s">
        <v>139</v>
      </c>
      <c r="E411" s="220" t="s">
        <v>511</v>
      </c>
      <c r="F411" s="221" t="s">
        <v>512</v>
      </c>
      <c r="G411" s="222" t="s">
        <v>205</v>
      </c>
      <c r="H411" s="223">
        <v>1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41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502</v>
      </c>
      <c r="AT411" s="231" t="s">
        <v>139</v>
      </c>
      <c r="AU411" s="231" t="s">
        <v>84</v>
      </c>
      <c r="AY411" s="17" t="s">
        <v>136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84</v>
      </c>
      <c r="BK411" s="232">
        <f>ROUND(I411*H411,2)</f>
        <v>0</v>
      </c>
      <c r="BL411" s="17" t="s">
        <v>502</v>
      </c>
      <c r="BM411" s="231" t="s">
        <v>513</v>
      </c>
    </row>
    <row r="412" s="2" customFormat="1">
      <c r="A412" s="38"/>
      <c r="B412" s="39"/>
      <c r="C412" s="40"/>
      <c r="D412" s="233" t="s">
        <v>145</v>
      </c>
      <c r="E412" s="40"/>
      <c r="F412" s="234" t="s">
        <v>514</v>
      </c>
      <c r="G412" s="40"/>
      <c r="H412" s="40"/>
      <c r="I412" s="235"/>
      <c r="J412" s="40"/>
      <c r="K412" s="40"/>
      <c r="L412" s="44"/>
      <c r="M412" s="236"/>
      <c r="N412" s="23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145</v>
      </c>
      <c r="AU412" s="17" t="s">
        <v>84</v>
      </c>
    </row>
    <row r="413" s="2" customFormat="1" ht="24.15" customHeight="1">
      <c r="A413" s="38"/>
      <c r="B413" s="39"/>
      <c r="C413" s="219" t="s">
        <v>515</v>
      </c>
      <c r="D413" s="219" t="s">
        <v>139</v>
      </c>
      <c r="E413" s="220" t="s">
        <v>516</v>
      </c>
      <c r="F413" s="221" t="s">
        <v>517</v>
      </c>
      <c r="G413" s="222" t="s">
        <v>205</v>
      </c>
      <c r="H413" s="223">
        <v>1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41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502</v>
      </c>
      <c r="AT413" s="231" t="s">
        <v>139</v>
      </c>
      <c r="AU413" s="231" t="s">
        <v>84</v>
      </c>
      <c r="AY413" s="17" t="s">
        <v>136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84</v>
      </c>
      <c r="BK413" s="232">
        <f>ROUND(I413*H413,2)</f>
        <v>0</v>
      </c>
      <c r="BL413" s="17" t="s">
        <v>502</v>
      </c>
      <c r="BM413" s="231" t="s">
        <v>518</v>
      </c>
    </row>
    <row r="414" s="2" customFormat="1">
      <c r="A414" s="38"/>
      <c r="B414" s="39"/>
      <c r="C414" s="40"/>
      <c r="D414" s="233" t="s">
        <v>145</v>
      </c>
      <c r="E414" s="40"/>
      <c r="F414" s="234" t="s">
        <v>519</v>
      </c>
      <c r="G414" s="40"/>
      <c r="H414" s="40"/>
      <c r="I414" s="235"/>
      <c r="J414" s="40"/>
      <c r="K414" s="40"/>
      <c r="L414" s="44"/>
      <c r="M414" s="272"/>
      <c r="N414" s="273"/>
      <c r="O414" s="274"/>
      <c r="P414" s="274"/>
      <c r="Q414" s="274"/>
      <c r="R414" s="274"/>
      <c r="S414" s="274"/>
      <c r="T414" s="27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145</v>
      </c>
      <c r="AU414" s="17" t="s">
        <v>84</v>
      </c>
    </row>
    <row r="415" s="2" customFormat="1" ht="6.96" customHeight="1">
      <c r="A415" s="38"/>
      <c r="B415" s="66"/>
      <c r="C415" s="67"/>
      <c r="D415" s="67"/>
      <c r="E415" s="67"/>
      <c r="F415" s="67"/>
      <c r="G415" s="67"/>
      <c r="H415" s="67"/>
      <c r="I415" s="67"/>
      <c r="J415" s="67"/>
      <c r="K415" s="67"/>
      <c r="L415" s="44"/>
      <c r="M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</sheetData>
  <sheetProtection sheet="1" autoFilter="0" formatColumns="0" formatRows="0" objects="1" scenarios="1" spinCount="100000" saltValue="DVOS4YUcq7WVxX7GeuSIAul7h6yX2MLA6XvcrxXQh80H6n9T+EgtoRckFyJFSfoQOmV44eMWxDsJ1XagMVJXJQ==" hashValue="SkyfIKALUiXCNz8dBwqJO5bukGLJiDcJXMnAm2M++RXbrmCY5d8P3GO0iuSO0zVHmATbyc4LSfrCAkeomE991w==" algorithmName="SHA-512" password="CC63"/>
  <autoFilter ref="C129:K41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40" r:id="rId1" display="https://podminky.urs.cz/item/CS_URS_2023_02/949101111"/>
    <hyperlink ref="F143" r:id="rId2" display="https://podminky.urs.cz/item/CS_URS_2023_02/962031136"/>
    <hyperlink ref="F175" r:id="rId3" display="https://podminky.urs.cz/item/CS_URS_2023_02/962032431"/>
    <hyperlink ref="F185" r:id="rId4" display="https://podminky.urs.cz/item/CS_URS_2023_02/965081611"/>
    <hyperlink ref="F188" r:id="rId5" display="https://podminky.urs.cz/item/CS_URS_2023_02/968072455"/>
    <hyperlink ref="F199" r:id="rId6" display="https://podminky.urs.cz/item/CS_URS_2023_02/978013191"/>
    <hyperlink ref="F230" r:id="rId7" display="https://podminky.urs.cz/item/CS_URS_2023_02/997013151"/>
    <hyperlink ref="F233" r:id="rId8" display="https://podminky.urs.cz/item/CS_URS_2023_02/997013501"/>
    <hyperlink ref="F236" r:id="rId9" display="https://podminky.urs.cz/item/CS_URS_2023_02/997013509"/>
    <hyperlink ref="F240" r:id="rId10" display="https://podminky.urs.cz/item/CS_URS_2023_02/997013603"/>
    <hyperlink ref="F243" r:id="rId11" display="https://podminky.urs.cz/item/CS_URS_2023_02/997013631"/>
    <hyperlink ref="F246" r:id="rId12" display="https://podminky.urs.cz/item/CS_URS_2023_02/997013811"/>
    <hyperlink ref="F249" r:id="rId13" display="https://podminky.urs.cz/item/CS_URS_2023_02/997013812"/>
    <hyperlink ref="F254" r:id="rId14" display="https://podminky.urs.cz/item/CS_URS_2023_02/725110814"/>
    <hyperlink ref="F257" r:id="rId15" display="https://podminky.urs.cz/item/CS_URS_2023_02/725210821"/>
    <hyperlink ref="F260" r:id="rId16" display="https://podminky.urs.cz/item/CS_URS_2023_02/725240811"/>
    <hyperlink ref="F263" r:id="rId17" display="https://podminky.urs.cz/item/CS_URS_2023_02/725240812"/>
    <hyperlink ref="F266" r:id="rId18" display="https://podminky.urs.cz/item/CS_URS_2023_02/725310823"/>
    <hyperlink ref="F269" r:id="rId19" display="https://podminky.urs.cz/item/CS_URS_2023_02/725330820"/>
    <hyperlink ref="F272" r:id="rId20" display="https://podminky.urs.cz/item/CS_URS_2023_02/725820801"/>
    <hyperlink ref="F275" r:id="rId21" display="https://podminky.urs.cz/item/CS_URS_2023_02/725820802"/>
    <hyperlink ref="F278" r:id="rId22" display="https://podminky.urs.cz/item/CS_URS_2023_02/725840850"/>
    <hyperlink ref="F287" r:id="rId23" display="https://podminky.urs.cz/item/CS_URS_2023_02/763131821"/>
    <hyperlink ref="F293" r:id="rId24" display="https://podminky.urs.cz/item/CS_URS_2023_02/763135812"/>
    <hyperlink ref="F300" r:id="rId25" display="https://podminky.urs.cz/item/CS_URS_2023_02/766441821"/>
    <hyperlink ref="F305" r:id="rId26" display="https://podminky.urs.cz/item/CS_URS_2023_02/766622833"/>
    <hyperlink ref="F310" r:id="rId27" display="https://podminky.urs.cz/item/CS_URS_2023_02/766622862"/>
    <hyperlink ref="F322" r:id="rId28" display="https://podminky.urs.cz/item/CS_URS_2023_02/766812840"/>
    <hyperlink ref="F326" r:id="rId29" display="https://podminky.urs.cz/item/CS_URS_2023_02/771573810"/>
    <hyperlink ref="F341" r:id="rId30" display="https://podminky.urs.cz/item/CS_URS_2023_02/776201812"/>
    <hyperlink ref="F347" r:id="rId31" display="https://podminky.urs.cz/item/CS_URS_2023_02/776410811"/>
    <hyperlink ref="F351" r:id="rId32" display="https://podminky.urs.cz/item/CS_URS_2023_02/781473810"/>
    <hyperlink ref="F400" r:id="rId33" display="https://podminky.urs.cz/item/CS_URS_2023_02/78412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ROUND((SUM(BE132:BE678)),  2)</f>
        <v>0</v>
      </c>
      <c r="G33" s="38"/>
      <c r="H33" s="38"/>
      <c r="I33" s="155">
        <v>0.20999999999999999</v>
      </c>
      <c r="J33" s="154">
        <f>ROUND(((SUM(BE132:BE678))*I33),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ROUND((SUM(BF132:BF678)),  2)</f>
        <v>0</v>
      </c>
      <c r="G34" s="38"/>
      <c r="H34" s="38"/>
      <c r="I34" s="155">
        <v>0.12</v>
      </c>
      <c r="J34" s="154">
        <f>ROUND(((SUM(BF132:BF678))*I34),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ROUND((SUM(BG132:BG678)),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ROUND((SUM(BH132:BH678)),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ROUND((SUM(BI132:BI678)),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9. 4. 2025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521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522</v>
      </c>
      <c r="E99" s="188"/>
      <c r="F99" s="188"/>
      <c r="G99" s="188"/>
      <c r="H99" s="188"/>
      <c r="I99" s="188"/>
      <c r="J99" s="189">
        <f>J241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J258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J329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523</v>
      </c>
      <c r="E102" s="188"/>
      <c r="F102" s="188"/>
      <c r="G102" s="188"/>
      <c r="H102" s="188"/>
      <c r="I102" s="188"/>
      <c r="J102" s="189">
        <f>J335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111</v>
      </c>
      <c r="E103" s="182"/>
      <c r="F103" s="182"/>
      <c r="G103" s="182"/>
      <c r="H103" s="182"/>
      <c r="I103" s="182"/>
      <c r="J103" s="183">
        <f>J339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524</v>
      </c>
      <c r="E104" s="188"/>
      <c r="F104" s="188"/>
      <c r="G104" s="188"/>
      <c r="H104" s="188"/>
      <c r="I104" s="188"/>
      <c r="J104" s="189">
        <f>J340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J364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8"/>
      <c r="J106" s="189">
        <f>J388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525</v>
      </c>
      <c r="E107" s="188"/>
      <c r="F107" s="188"/>
      <c r="G107" s="188"/>
      <c r="H107" s="188"/>
      <c r="I107" s="188"/>
      <c r="J107" s="189">
        <f>J451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J474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J532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J569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526</v>
      </c>
      <c r="E111" s="188"/>
      <c r="F111" s="188"/>
      <c r="G111" s="188"/>
      <c r="H111" s="188"/>
      <c r="I111" s="188"/>
      <c r="J111" s="189">
        <f>J620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119</v>
      </c>
      <c r="E112" s="188"/>
      <c r="F112" s="188"/>
      <c r="G112" s="188"/>
      <c r="H112" s="188"/>
      <c r="I112" s="188"/>
      <c r="J112" s="189">
        <f>J646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74" t="str">
        <f>E7</f>
        <v>Přestavba prostor pro neurorehabilitaci a revitalizace akutní rehabilitace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100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02 - Stavební práce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Ústí nad Labem</v>
      </c>
      <c r="G126" s="40"/>
      <c r="H126" s="40"/>
      <c r="I126" s="32" t="s">
        <v>22</v>
      </c>
      <c r="J126" s="79" t="str">
        <f>IF(J12="","",J12)</f>
        <v>9. 4. 2025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>Krajská zdravotní, a.s. Masarykova nemocnice</v>
      </c>
      <c r="G128" s="40"/>
      <c r="H128" s="40"/>
      <c r="I128" s="32" t="s">
        <v>30</v>
      </c>
      <c r="J128" s="36" t="str">
        <f>E21</f>
        <v>Ing. Ondřej Hampejs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Hampejs projekty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122</v>
      </c>
      <c r="D131" s="194" t="s">
        <v>61</v>
      </c>
      <c r="E131" s="194" t="s">
        <v>57</v>
      </c>
      <c r="F131" s="194" t="s">
        <v>58</v>
      </c>
      <c r="G131" s="194" t="s">
        <v>123</v>
      </c>
      <c r="H131" s="194" t="s">
        <v>124</v>
      </c>
      <c r="I131" s="194" t="s">
        <v>125</v>
      </c>
      <c r="J131" s="195" t="s">
        <v>104</v>
      </c>
      <c r="K131" s="196" t="s">
        <v>126</v>
      </c>
      <c r="L131" s="197"/>
      <c r="M131" s="100" t="s">
        <v>1</v>
      </c>
      <c r="N131" s="101" t="s">
        <v>40</v>
      </c>
      <c r="O131" s="101" t="s">
        <v>127</v>
      </c>
      <c r="P131" s="101" t="s">
        <v>128</v>
      </c>
      <c r="Q131" s="101" t="s">
        <v>129</v>
      </c>
      <c r="R131" s="101" t="s">
        <v>130</v>
      </c>
      <c r="S131" s="101" t="s">
        <v>131</v>
      </c>
      <c r="T131" s="102" t="s">
        <v>132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133</v>
      </c>
      <c r="D132" s="40"/>
      <c r="E132" s="40"/>
      <c r="F132" s="40"/>
      <c r="G132" s="40"/>
      <c r="H132" s="40"/>
      <c r="I132" s="40"/>
      <c r="J132" s="198">
        <f>BK132</f>
        <v>0</v>
      </c>
      <c r="K132" s="40"/>
      <c r="L132" s="44"/>
      <c r="M132" s="103"/>
      <c r="N132" s="199"/>
      <c r="O132" s="104"/>
      <c r="P132" s="200">
        <f>P133+P339</f>
        <v>0</v>
      </c>
      <c r="Q132" s="104"/>
      <c r="R132" s="200">
        <f>R133+R339</f>
        <v>163.56779643749999</v>
      </c>
      <c r="S132" s="104"/>
      <c r="T132" s="201">
        <f>T133+T339</f>
        <v>0.0042000000000000006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106</v>
      </c>
      <c r="BK132" s="202">
        <f>BK133+BK339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134</v>
      </c>
      <c r="F133" s="206" t="s">
        <v>135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P134+P241+P258+P329+P335</f>
        <v>0</v>
      </c>
      <c r="Q133" s="211"/>
      <c r="R133" s="212">
        <f>R134+R241+R258+R329+R335</f>
        <v>104.37908965999999</v>
      </c>
      <c r="S133" s="211"/>
      <c r="T133" s="213">
        <f>T134+T241+T258+T329+T335</f>
        <v>0.0042000000000000006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136</v>
      </c>
      <c r="BK133" s="216">
        <f>BK134+BK241+BK258+BK329+BK335</f>
        <v>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158</v>
      </c>
      <c r="F134" s="217" t="s">
        <v>527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SUM(P135:P240)</f>
        <v>0</v>
      </c>
      <c r="Q134" s="211"/>
      <c r="R134" s="212">
        <f>SUM(R135:R240)</f>
        <v>44.037160059999998</v>
      </c>
      <c r="S134" s="211"/>
      <c r="T134" s="213">
        <f>SUM(T135:T240)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84</v>
      </c>
      <c r="AT134" s="215" t="s">
        <v>75</v>
      </c>
      <c r="AU134" s="215" t="s">
        <v>84</v>
      </c>
      <c r="AY134" s="214" t="s">
        <v>136</v>
      </c>
      <c r="BK134" s="216">
        <f>SUM(BK135:BK240)</f>
        <v>0</v>
      </c>
    </row>
    <row r="135" s="2" customFormat="1" ht="33" customHeight="1">
      <c r="A135" s="38"/>
      <c r="B135" s="39"/>
      <c r="C135" s="219" t="s">
        <v>84</v>
      </c>
      <c r="D135" s="219" t="s">
        <v>139</v>
      </c>
      <c r="E135" s="220" t="s">
        <v>528</v>
      </c>
      <c r="F135" s="221" t="s">
        <v>529</v>
      </c>
      <c r="G135" s="222" t="s">
        <v>142</v>
      </c>
      <c r="H135" s="223">
        <v>1.3500000000000001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0.22044</v>
      </c>
      <c r="R135" s="229">
        <f>Q135*H135</f>
        <v>0.29759400000000003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143</v>
      </c>
      <c r="AT135" s="231" t="s">
        <v>139</v>
      </c>
      <c r="AU135" s="231" t="s">
        <v>86</v>
      </c>
      <c r="AY135" s="17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143</v>
      </c>
      <c r="BM135" s="231" t="s">
        <v>530</v>
      </c>
    </row>
    <row r="136" s="2" customFormat="1">
      <c r="A136" s="38"/>
      <c r="B136" s="39"/>
      <c r="C136" s="40"/>
      <c r="D136" s="233" t="s">
        <v>145</v>
      </c>
      <c r="E136" s="40"/>
      <c r="F136" s="234" t="s">
        <v>531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86</v>
      </c>
    </row>
    <row r="137" s="2" customFormat="1">
      <c r="A137" s="38"/>
      <c r="B137" s="39"/>
      <c r="C137" s="40"/>
      <c r="D137" s="259" t="s">
        <v>156</v>
      </c>
      <c r="E137" s="40"/>
      <c r="F137" s="260" t="s">
        <v>532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86</v>
      </c>
    </row>
    <row r="138" s="13" customFormat="1">
      <c r="A138" s="13"/>
      <c r="B138" s="238"/>
      <c r="C138" s="239"/>
      <c r="D138" s="233" t="s">
        <v>147</v>
      </c>
      <c r="E138" s="240" t="s">
        <v>1</v>
      </c>
      <c r="F138" s="241" t="s">
        <v>533</v>
      </c>
      <c r="G138" s="239"/>
      <c r="H138" s="240" t="s">
        <v>1</v>
      </c>
      <c r="I138" s="242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147</v>
      </c>
      <c r="AU138" s="247" t="s">
        <v>86</v>
      </c>
      <c r="AV138" s="13" t="s">
        <v>84</v>
      </c>
      <c r="AW138" s="13" t="s">
        <v>32</v>
      </c>
      <c r="AX138" s="13" t="s">
        <v>76</v>
      </c>
      <c r="AY138" s="247" t="s">
        <v>136</v>
      </c>
    </row>
    <row r="139" s="14" customFormat="1">
      <c r="A139" s="14"/>
      <c r="B139" s="248"/>
      <c r="C139" s="249"/>
      <c r="D139" s="233" t="s">
        <v>147</v>
      </c>
      <c r="E139" s="250" t="s">
        <v>1</v>
      </c>
      <c r="F139" s="251" t="s">
        <v>534</v>
      </c>
      <c r="G139" s="249"/>
      <c r="H139" s="252">
        <v>1.3500000000000001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147</v>
      </c>
      <c r="AU139" s="258" t="s">
        <v>86</v>
      </c>
      <c r="AV139" s="14" t="s">
        <v>86</v>
      </c>
      <c r="AW139" s="14" t="s">
        <v>32</v>
      </c>
      <c r="AX139" s="14" t="s">
        <v>84</v>
      </c>
      <c r="AY139" s="258" t="s">
        <v>136</v>
      </c>
    </row>
    <row r="140" s="2" customFormat="1" ht="24.15" customHeight="1">
      <c r="A140" s="38"/>
      <c r="B140" s="39"/>
      <c r="C140" s="219" t="s">
        <v>86</v>
      </c>
      <c r="D140" s="219" t="s">
        <v>139</v>
      </c>
      <c r="E140" s="220" t="s">
        <v>535</v>
      </c>
      <c r="F140" s="221" t="s">
        <v>536</v>
      </c>
      <c r="G140" s="222" t="s">
        <v>210</v>
      </c>
      <c r="H140" s="223">
        <v>172.31999999999999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0.0049800000000000001</v>
      </c>
      <c r="R140" s="229">
        <f>Q140*H140</f>
        <v>0.85815359999999996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143</v>
      </c>
      <c r="AT140" s="231" t="s">
        <v>139</v>
      </c>
      <c r="AU140" s="231" t="s">
        <v>86</v>
      </c>
      <c r="AY140" s="17" t="s">
        <v>136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143</v>
      </c>
      <c r="BM140" s="231" t="s">
        <v>537</v>
      </c>
    </row>
    <row r="141" s="2" customFormat="1">
      <c r="A141" s="38"/>
      <c r="B141" s="39"/>
      <c r="C141" s="40"/>
      <c r="D141" s="233" t="s">
        <v>145</v>
      </c>
      <c r="E141" s="40"/>
      <c r="F141" s="234" t="s">
        <v>538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86</v>
      </c>
    </row>
    <row r="142" s="13" customFormat="1">
      <c r="A142" s="13"/>
      <c r="B142" s="238"/>
      <c r="C142" s="239"/>
      <c r="D142" s="233" t="s">
        <v>147</v>
      </c>
      <c r="E142" s="240" t="s">
        <v>1</v>
      </c>
      <c r="F142" s="241" t="s">
        <v>539</v>
      </c>
      <c r="G142" s="239"/>
      <c r="H142" s="240" t="s">
        <v>1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147</v>
      </c>
      <c r="AU142" s="247" t="s">
        <v>86</v>
      </c>
      <c r="AV142" s="13" t="s">
        <v>84</v>
      </c>
      <c r="AW142" s="13" t="s">
        <v>32</v>
      </c>
      <c r="AX142" s="13" t="s">
        <v>76</v>
      </c>
      <c r="AY142" s="247" t="s">
        <v>136</v>
      </c>
    </row>
    <row r="143" s="14" customFormat="1">
      <c r="A143" s="14"/>
      <c r="B143" s="248"/>
      <c r="C143" s="249"/>
      <c r="D143" s="233" t="s">
        <v>147</v>
      </c>
      <c r="E143" s="250" t="s">
        <v>1</v>
      </c>
      <c r="F143" s="251" t="s">
        <v>540</v>
      </c>
      <c r="G143" s="249"/>
      <c r="H143" s="252">
        <v>1.8999999999999999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147</v>
      </c>
      <c r="AU143" s="258" t="s">
        <v>86</v>
      </c>
      <c r="AV143" s="14" t="s">
        <v>86</v>
      </c>
      <c r="AW143" s="14" t="s">
        <v>32</v>
      </c>
      <c r="AX143" s="14" t="s">
        <v>76</v>
      </c>
      <c r="AY143" s="258" t="s">
        <v>136</v>
      </c>
    </row>
    <row r="144" s="13" customFormat="1">
      <c r="A144" s="13"/>
      <c r="B144" s="238"/>
      <c r="C144" s="239"/>
      <c r="D144" s="233" t="s">
        <v>147</v>
      </c>
      <c r="E144" s="240" t="s">
        <v>1</v>
      </c>
      <c r="F144" s="241" t="s">
        <v>541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147</v>
      </c>
      <c r="AU144" s="247" t="s">
        <v>86</v>
      </c>
      <c r="AV144" s="13" t="s">
        <v>84</v>
      </c>
      <c r="AW144" s="13" t="s">
        <v>32</v>
      </c>
      <c r="AX144" s="13" t="s">
        <v>76</v>
      </c>
      <c r="AY144" s="247" t="s">
        <v>136</v>
      </c>
    </row>
    <row r="145" s="14" customFormat="1">
      <c r="A145" s="14"/>
      <c r="B145" s="248"/>
      <c r="C145" s="249"/>
      <c r="D145" s="233" t="s">
        <v>147</v>
      </c>
      <c r="E145" s="250" t="s">
        <v>1</v>
      </c>
      <c r="F145" s="251" t="s">
        <v>542</v>
      </c>
      <c r="G145" s="249"/>
      <c r="H145" s="252">
        <v>2.0499999999999998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86</v>
      </c>
      <c r="AV145" s="14" t="s">
        <v>86</v>
      </c>
      <c r="AW145" s="14" t="s">
        <v>32</v>
      </c>
      <c r="AX145" s="14" t="s">
        <v>76</v>
      </c>
      <c r="AY145" s="258" t="s">
        <v>136</v>
      </c>
    </row>
    <row r="146" s="13" customFormat="1">
      <c r="A146" s="13"/>
      <c r="B146" s="238"/>
      <c r="C146" s="239"/>
      <c r="D146" s="233" t="s">
        <v>147</v>
      </c>
      <c r="E146" s="240" t="s">
        <v>1</v>
      </c>
      <c r="F146" s="241" t="s">
        <v>543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147</v>
      </c>
      <c r="AU146" s="247" t="s">
        <v>86</v>
      </c>
      <c r="AV146" s="13" t="s">
        <v>84</v>
      </c>
      <c r="AW146" s="13" t="s">
        <v>32</v>
      </c>
      <c r="AX146" s="13" t="s">
        <v>76</v>
      </c>
      <c r="AY146" s="247" t="s">
        <v>136</v>
      </c>
    </row>
    <row r="147" s="14" customFormat="1">
      <c r="A147" s="14"/>
      <c r="B147" s="248"/>
      <c r="C147" s="249"/>
      <c r="D147" s="233" t="s">
        <v>147</v>
      </c>
      <c r="E147" s="250" t="s">
        <v>1</v>
      </c>
      <c r="F147" s="251" t="s">
        <v>544</v>
      </c>
      <c r="G147" s="249"/>
      <c r="H147" s="252">
        <v>19.18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147</v>
      </c>
      <c r="AU147" s="258" t="s">
        <v>86</v>
      </c>
      <c r="AV147" s="14" t="s">
        <v>86</v>
      </c>
      <c r="AW147" s="14" t="s">
        <v>32</v>
      </c>
      <c r="AX147" s="14" t="s">
        <v>76</v>
      </c>
      <c r="AY147" s="258" t="s">
        <v>136</v>
      </c>
    </row>
    <row r="148" s="13" customFormat="1">
      <c r="A148" s="13"/>
      <c r="B148" s="238"/>
      <c r="C148" s="239"/>
      <c r="D148" s="233" t="s">
        <v>147</v>
      </c>
      <c r="E148" s="240" t="s">
        <v>1</v>
      </c>
      <c r="F148" s="241" t="s">
        <v>545</v>
      </c>
      <c r="G148" s="239"/>
      <c r="H148" s="240" t="s">
        <v>1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147</v>
      </c>
      <c r="AU148" s="247" t="s">
        <v>86</v>
      </c>
      <c r="AV148" s="13" t="s">
        <v>84</v>
      </c>
      <c r="AW148" s="13" t="s">
        <v>32</v>
      </c>
      <c r="AX148" s="13" t="s">
        <v>76</v>
      </c>
      <c r="AY148" s="247" t="s">
        <v>136</v>
      </c>
    </row>
    <row r="149" s="14" customFormat="1">
      <c r="A149" s="14"/>
      <c r="B149" s="248"/>
      <c r="C149" s="249"/>
      <c r="D149" s="233" t="s">
        <v>147</v>
      </c>
      <c r="E149" s="250" t="s">
        <v>1</v>
      </c>
      <c r="F149" s="251" t="s">
        <v>546</v>
      </c>
      <c r="G149" s="249"/>
      <c r="H149" s="252">
        <v>15.94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147</v>
      </c>
      <c r="AU149" s="258" t="s">
        <v>86</v>
      </c>
      <c r="AV149" s="14" t="s">
        <v>86</v>
      </c>
      <c r="AW149" s="14" t="s">
        <v>32</v>
      </c>
      <c r="AX149" s="14" t="s">
        <v>76</v>
      </c>
      <c r="AY149" s="258" t="s">
        <v>136</v>
      </c>
    </row>
    <row r="150" s="13" customFormat="1">
      <c r="A150" s="13"/>
      <c r="B150" s="238"/>
      <c r="C150" s="239"/>
      <c r="D150" s="233" t="s">
        <v>147</v>
      </c>
      <c r="E150" s="240" t="s">
        <v>1</v>
      </c>
      <c r="F150" s="241" t="s">
        <v>547</v>
      </c>
      <c r="G150" s="239"/>
      <c r="H150" s="240" t="s">
        <v>1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86</v>
      </c>
      <c r="AV150" s="13" t="s">
        <v>84</v>
      </c>
      <c r="AW150" s="13" t="s">
        <v>32</v>
      </c>
      <c r="AX150" s="13" t="s">
        <v>76</v>
      </c>
      <c r="AY150" s="247" t="s">
        <v>136</v>
      </c>
    </row>
    <row r="151" s="14" customFormat="1">
      <c r="A151" s="14"/>
      <c r="B151" s="248"/>
      <c r="C151" s="249"/>
      <c r="D151" s="233" t="s">
        <v>147</v>
      </c>
      <c r="E151" s="250" t="s">
        <v>1</v>
      </c>
      <c r="F151" s="251" t="s">
        <v>548</v>
      </c>
      <c r="G151" s="249"/>
      <c r="H151" s="252">
        <v>11.59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147</v>
      </c>
      <c r="AU151" s="258" t="s">
        <v>86</v>
      </c>
      <c r="AV151" s="14" t="s">
        <v>86</v>
      </c>
      <c r="AW151" s="14" t="s">
        <v>32</v>
      </c>
      <c r="AX151" s="14" t="s">
        <v>76</v>
      </c>
      <c r="AY151" s="258" t="s">
        <v>136</v>
      </c>
    </row>
    <row r="152" s="13" customFormat="1">
      <c r="A152" s="13"/>
      <c r="B152" s="238"/>
      <c r="C152" s="239"/>
      <c r="D152" s="233" t="s">
        <v>147</v>
      </c>
      <c r="E152" s="240" t="s">
        <v>1</v>
      </c>
      <c r="F152" s="241" t="s">
        <v>549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147</v>
      </c>
      <c r="AU152" s="247" t="s">
        <v>86</v>
      </c>
      <c r="AV152" s="13" t="s">
        <v>84</v>
      </c>
      <c r="AW152" s="13" t="s">
        <v>32</v>
      </c>
      <c r="AX152" s="13" t="s">
        <v>76</v>
      </c>
      <c r="AY152" s="247" t="s">
        <v>136</v>
      </c>
    </row>
    <row r="153" s="14" customFormat="1">
      <c r="A153" s="14"/>
      <c r="B153" s="248"/>
      <c r="C153" s="249"/>
      <c r="D153" s="233" t="s">
        <v>147</v>
      </c>
      <c r="E153" s="250" t="s">
        <v>1</v>
      </c>
      <c r="F153" s="251" t="s">
        <v>550</v>
      </c>
      <c r="G153" s="249"/>
      <c r="H153" s="252">
        <v>21.704999999999998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86</v>
      </c>
      <c r="AV153" s="14" t="s">
        <v>86</v>
      </c>
      <c r="AW153" s="14" t="s">
        <v>32</v>
      </c>
      <c r="AX153" s="14" t="s">
        <v>76</v>
      </c>
      <c r="AY153" s="258" t="s">
        <v>136</v>
      </c>
    </row>
    <row r="154" s="13" customFormat="1">
      <c r="A154" s="13"/>
      <c r="B154" s="238"/>
      <c r="C154" s="239"/>
      <c r="D154" s="233" t="s">
        <v>147</v>
      </c>
      <c r="E154" s="240" t="s">
        <v>1</v>
      </c>
      <c r="F154" s="241" t="s">
        <v>551</v>
      </c>
      <c r="G154" s="239"/>
      <c r="H154" s="240" t="s">
        <v>1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86</v>
      </c>
      <c r="AV154" s="13" t="s">
        <v>84</v>
      </c>
      <c r="AW154" s="13" t="s">
        <v>32</v>
      </c>
      <c r="AX154" s="13" t="s">
        <v>76</v>
      </c>
      <c r="AY154" s="247" t="s">
        <v>136</v>
      </c>
    </row>
    <row r="155" s="14" customFormat="1">
      <c r="A155" s="14"/>
      <c r="B155" s="248"/>
      <c r="C155" s="249"/>
      <c r="D155" s="233" t="s">
        <v>147</v>
      </c>
      <c r="E155" s="250" t="s">
        <v>1</v>
      </c>
      <c r="F155" s="251" t="s">
        <v>552</v>
      </c>
      <c r="G155" s="249"/>
      <c r="H155" s="252">
        <v>13.02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147</v>
      </c>
      <c r="AU155" s="258" t="s">
        <v>86</v>
      </c>
      <c r="AV155" s="14" t="s">
        <v>86</v>
      </c>
      <c r="AW155" s="14" t="s">
        <v>32</v>
      </c>
      <c r="AX155" s="14" t="s">
        <v>76</v>
      </c>
      <c r="AY155" s="258" t="s">
        <v>136</v>
      </c>
    </row>
    <row r="156" s="13" customFormat="1">
      <c r="A156" s="13"/>
      <c r="B156" s="238"/>
      <c r="C156" s="239"/>
      <c r="D156" s="233" t="s">
        <v>147</v>
      </c>
      <c r="E156" s="240" t="s">
        <v>1</v>
      </c>
      <c r="F156" s="241" t="s">
        <v>553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147</v>
      </c>
      <c r="AU156" s="247" t="s">
        <v>86</v>
      </c>
      <c r="AV156" s="13" t="s">
        <v>84</v>
      </c>
      <c r="AW156" s="13" t="s">
        <v>32</v>
      </c>
      <c r="AX156" s="13" t="s">
        <v>76</v>
      </c>
      <c r="AY156" s="247" t="s">
        <v>136</v>
      </c>
    </row>
    <row r="157" s="14" customFormat="1">
      <c r="A157" s="14"/>
      <c r="B157" s="248"/>
      <c r="C157" s="249"/>
      <c r="D157" s="233" t="s">
        <v>147</v>
      </c>
      <c r="E157" s="250" t="s">
        <v>1</v>
      </c>
      <c r="F157" s="251" t="s">
        <v>554</v>
      </c>
      <c r="G157" s="249"/>
      <c r="H157" s="252">
        <v>37.545000000000002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147</v>
      </c>
      <c r="AU157" s="258" t="s">
        <v>86</v>
      </c>
      <c r="AV157" s="14" t="s">
        <v>86</v>
      </c>
      <c r="AW157" s="14" t="s">
        <v>32</v>
      </c>
      <c r="AX157" s="14" t="s">
        <v>76</v>
      </c>
      <c r="AY157" s="258" t="s">
        <v>136</v>
      </c>
    </row>
    <row r="158" s="14" customFormat="1">
      <c r="A158" s="14"/>
      <c r="B158" s="248"/>
      <c r="C158" s="249"/>
      <c r="D158" s="233" t="s">
        <v>147</v>
      </c>
      <c r="E158" s="250" t="s">
        <v>1</v>
      </c>
      <c r="F158" s="251" t="s">
        <v>555</v>
      </c>
      <c r="G158" s="249"/>
      <c r="H158" s="252">
        <v>1.8999999999999999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86</v>
      </c>
      <c r="AV158" s="14" t="s">
        <v>86</v>
      </c>
      <c r="AW158" s="14" t="s">
        <v>32</v>
      </c>
      <c r="AX158" s="14" t="s">
        <v>76</v>
      </c>
      <c r="AY158" s="258" t="s">
        <v>136</v>
      </c>
    </row>
    <row r="159" s="13" customFormat="1">
      <c r="A159" s="13"/>
      <c r="B159" s="238"/>
      <c r="C159" s="239"/>
      <c r="D159" s="233" t="s">
        <v>147</v>
      </c>
      <c r="E159" s="240" t="s">
        <v>1</v>
      </c>
      <c r="F159" s="241" t="s">
        <v>556</v>
      </c>
      <c r="G159" s="239"/>
      <c r="H159" s="240" t="s">
        <v>1</v>
      </c>
      <c r="I159" s="242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147</v>
      </c>
      <c r="AU159" s="247" t="s">
        <v>86</v>
      </c>
      <c r="AV159" s="13" t="s">
        <v>84</v>
      </c>
      <c r="AW159" s="13" t="s">
        <v>32</v>
      </c>
      <c r="AX159" s="13" t="s">
        <v>76</v>
      </c>
      <c r="AY159" s="247" t="s">
        <v>136</v>
      </c>
    </row>
    <row r="160" s="14" customFormat="1">
      <c r="A160" s="14"/>
      <c r="B160" s="248"/>
      <c r="C160" s="249"/>
      <c r="D160" s="233" t="s">
        <v>147</v>
      </c>
      <c r="E160" s="250" t="s">
        <v>1</v>
      </c>
      <c r="F160" s="251" t="s">
        <v>557</v>
      </c>
      <c r="G160" s="249"/>
      <c r="H160" s="252">
        <v>3.0750000000000002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147</v>
      </c>
      <c r="AU160" s="258" t="s">
        <v>86</v>
      </c>
      <c r="AV160" s="14" t="s">
        <v>86</v>
      </c>
      <c r="AW160" s="14" t="s">
        <v>32</v>
      </c>
      <c r="AX160" s="14" t="s">
        <v>76</v>
      </c>
      <c r="AY160" s="258" t="s">
        <v>136</v>
      </c>
    </row>
    <row r="161" s="13" customFormat="1">
      <c r="A161" s="13"/>
      <c r="B161" s="238"/>
      <c r="C161" s="239"/>
      <c r="D161" s="233" t="s">
        <v>147</v>
      </c>
      <c r="E161" s="240" t="s">
        <v>1</v>
      </c>
      <c r="F161" s="241" t="s">
        <v>558</v>
      </c>
      <c r="G161" s="239"/>
      <c r="H161" s="240" t="s">
        <v>1</v>
      </c>
      <c r="I161" s="242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147</v>
      </c>
      <c r="AU161" s="247" t="s">
        <v>86</v>
      </c>
      <c r="AV161" s="13" t="s">
        <v>84</v>
      </c>
      <c r="AW161" s="13" t="s">
        <v>32</v>
      </c>
      <c r="AX161" s="13" t="s">
        <v>76</v>
      </c>
      <c r="AY161" s="247" t="s">
        <v>136</v>
      </c>
    </row>
    <row r="162" s="14" customFormat="1">
      <c r="A162" s="14"/>
      <c r="B162" s="248"/>
      <c r="C162" s="249"/>
      <c r="D162" s="233" t="s">
        <v>147</v>
      </c>
      <c r="E162" s="250" t="s">
        <v>1</v>
      </c>
      <c r="F162" s="251" t="s">
        <v>559</v>
      </c>
      <c r="G162" s="249"/>
      <c r="H162" s="252">
        <v>4.4649999999999999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86</v>
      </c>
      <c r="AV162" s="14" t="s">
        <v>86</v>
      </c>
      <c r="AW162" s="14" t="s">
        <v>32</v>
      </c>
      <c r="AX162" s="14" t="s">
        <v>76</v>
      </c>
      <c r="AY162" s="258" t="s">
        <v>136</v>
      </c>
    </row>
    <row r="163" s="13" customFormat="1">
      <c r="A163" s="13"/>
      <c r="B163" s="238"/>
      <c r="C163" s="239"/>
      <c r="D163" s="233" t="s">
        <v>147</v>
      </c>
      <c r="E163" s="240" t="s">
        <v>1</v>
      </c>
      <c r="F163" s="241" t="s">
        <v>560</v>
      </c>
      <c r="G163" s="239"/>
      <c r="H163" s="240" t="s">
        <v>1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147</v>
      </c>
      <c r="AU163" s="247" t="s">
        <v>86</v>
      </c>
      <c r="AV163" s="13" t="s">
        <v>84</v>
      </c>
      <c r="AW163" s="13" t="s">
        <v>32</v>
      </c>
      <c r="AX163" s="13" t="s">
        <v>76</v>
      </c>
      <c r="AY163" s="247" t="s">
        <v>136</v>
      </c>
    </row>
    <row r="164" s="14" customFormat="1">
      <c r="A164" s="14"/>
      <c r="B164" s="248"/>
      <c r="C164" s="249"/>
      <c r="D164" s="233" t="s">
        <v>147</v>
      </c>
      <c r="E164" s="250" t="s">
        <v>1</v>
      </c>
      <c r="F164" s="251" t="s">
        <v>561</v>
      </c>
      <c r="G164" s="249"/>
      <c r="H164" s="252">
        <v>34.549999999999997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147</v>
      </c>
      <c r="AU164" s="258" t="s">
        <v>86</v>
      </c>
      <c r="AV164" s="14" t="s">
        <v>86</v>
      </c>
      <c r="AW164" s="14" t="s">
        <v>32</v>
      </c>
      <c r="AX164" s="14" t="s">
        <v>76</v>
      </c>
      <c r="AY164" s="258" t="s">
        <v>136</v>
      </c>
    </row>
    <row r="165" s="13" customFormat="1">
      <c r="A165" s="13"/>
      <c r="B165" s="238"/>
      <c r="C165" s="239"/>
      <c r="D165" s="233" t="s">
        <v>147</v>
      </c>
      <c r="E165" s="240" t="s">
        <v>1</v>
      </c>
      <c r="F165" s="241" t="s">
        <v>562</v>
      </c>
      <c r="G165" s="239"/>
      <c r="H165" s="240" t="s">
        <v>1</v>
      </c>
      <c r="I165" s="242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147</v>
      </c>
      <c r="AU165" s="247" t="s">
        <v>86</v>
      </c>
      <c r="AV165" s="13" t="s">
        <v>84</v>
      </c>
      <c r="AW165" s="13" t="s">
        <v>32</v>
      </c>
      <c r="AX165" s="13" t="s">
        <v>76</v>
      </c>
      <c r="AY165" s="247" t="s">
        <v>136</v>
      </c>
    </row>
    <row r="166" s="14" customFormat="1">
      <c r="A166" s="14"/>
      <c r="B166" s="248"/>
      <c r="C166" s="249"/>
      <c r="D166" s="233" t="s">
        <v>147</v>
      </c>
      <c r="E166" s="250" t="s">
        <v>1</v>
      </c>
      <c r="F166" s="251" t="s">
        <v>563</v>
      </c>
      <c r="G166" s="249"/>
      <c r="H166" s="252">
        <v>0.90000000000000002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147</v>
      </c>
      <c r="AU166" s="258" t="s">
        <v>86</v>
      </c>
      <c r="AV166" s="14" t="s">
        <v>86</v>
      </c>
      <c r="AW166" s="14" t="s">
        <v>32</v>
      </c>
      <c r="AX166" s="14" t="s">
        <v>76</v>
      </c>
      <c r="AY166" s="258" t="s">
        <v>136</v>
      </c>
    </row>
    <row r="167" s="13" customFormat="1">
      <c r="A167" s="13"/>
      <c r="B167" s="238"/>
      <c r="C167" s="239"/>
      <c r="D167" s="233" t="s">
        <v>147</v>
      </c>
      <c r="E167" s="240" t="s">
        <v>1</v>
      </c>
      <c r="F167" s="241" t="s">
        <v>564</v>
      </c>
      <c r="G167" s="239"/>
      <c r="H167" s="240" t="s">
        <v>1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147</v>
      </c>
      <c r="AU167" s="247" t="s">
        <v>86</v>
      </c>
      <c r="AV167" s="13" t="s">
        <v>84</v>
      </c>
      <c r="AW167" s="13" t="s">
        <v>32</v>
      </c>
      <c r="AX167" s="13" t="s">
        <v>76</v>
      </c>
      <c r="AY167" s="247" t="s">
        <v>136</v>
      </c>
    </row>
    <row r="168" s="14" customFormat="1">
      <c r="A168" s="14"/>
      <c r="B168" s="248"/>
      <c r="C168" s="249"/>
      <c r="D168" s="233" t="s">
        <v>147</v>
      </c>
      <c r="E168" s="250" t="s">
        <v>1</v>
      </c>
      <c r="F168" s="251" t="s">
        <v>565</v>
      </c>
      <c r="G168" s="249"/>
      <c r="H168" s="252">
        <v>4.5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147</v>
      </c>
      <c r="AU168" s="258" t="s">
        <v>86</v>
      </c>
      <c r="AV168" s="14" t="s">
        <v>86</v>
      </c>
      <c r="AW168" s="14" t="s">
        <v>32</v>
      </c>
      <c r="AX168" s="14" t="s">
        <v>76</v>
      </c>
      <c r="AY168" s="258" t="s">
        <v>136</v>
      </c>
    </row>
    <row r="169" s="15" customFormat="1">
      <c r="A169" s="15"/>
      <c r="B169" s="261"/>
      <c r="C169" s="262"/>
      <c r="D169" s="233" t="s">
        <v>147</v>
      </c>
      <c r="E169" s="263" t="s">
        <v>1</v>
      </c>
      <c r="F169" s="264" t="s">
        <v>192</v>
      </c>
      <c r="G169" s="262"/>
      <c r="H169" s="265">
        <v>172.31999999999999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147</v>
      </c>
      <c r="AU169" s="271" t="s">
        <v>86</v>
      </c>
      <c r="AV169" s="15" t="s">
        <v>143</v>
      </c>
      <c r="AW169" s="15" t="s">
        <v>32</v>
      </c>
      <c r="AX169" s="15" t="s">
        <v>84</v>
      </c>
      <c r="AY169" s="271" t="s">
        <v>136</v>
      </c>
    </row>
    <row r="170" s="2" customFormat="1" ht="21.75" customHeight="1">
      <c r="A170" s="38"/>
      <c r="B170" s="39"/>
      <c r="C170" s="219" t="s">
        <v>158</v>
      </c>
      <c r="D170" s="219" t="s">
        <v>139</v>
      </c>
      <c r="E170" s="220" t="s">
        <v>566</v>
      </c>
      <c r="F170" s="221" t="s">
        <v>567</v>
      </c>
      <c r="G170" s="222" t="s">
        <v>356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0.022780000000000002</v>
      </c>
      <c r="R170" s="229">
        <f>Q170*H170</f>
        <v>0.022780000000000002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143</v>
      </c>
      <c r="AT170" s="231" t="s">
        <v>139</v>
      </c>
      <c r="AU170" s="231" t="s">
        <v>86</v>
      </c>
      <c r="AY170" s="17" t="s">
        <v>136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143</v>
      </c>
      <c r="BM170" s="231" t="s">
        <v>568</v>
      </c>
    </row>
    <row r="171" s="2" customFormat="1">
      <c r="A171" s="38"/>
      <c r="B171" s="39"/>
      <c r="C171" s="40"/>
      <c r="D171" s="233" t="s">
        <v>145</v>
      </c>
      <c r="E171" s="40"/>
      <c r="F171" s="234" t="s">
        <v>569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86</v>
      </c>
    </row>
    <row r="172" s="2" customFormat="1">
      <c r="A172" s="38"/>
      <c r="B172" s="39"/>
      <c r="C172" s="40"/>
      <c r="D172" s="259" t="s">
        <v>156</v>
      </c>
      <c r="E172" s="40"/>
      <c r="F172" s="260" t="s">
        <v>570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86</v>
      </c>
    </row>
    <row r="173" s="2" customFormat="1" ht="21.75" customHeight="1">
      <c r="A173" s="38"/>
      <c r="B173" s="39"/>
      <c r="C173" s="219" t="s">
        <v>143</v>
      </c>
      <c r="D173" s="219" t="s">
        <v>139</v>
      </c>
      <c r="E173" s="220" t="s">
        <v>571</v>
      </c>
      <c r="F173" s="221" t="s">
        <v>572</v>
      </c>
      <c r="G173" s="222" t="s">
        <v>356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0.027109999999999999</v>
      </c>
      <c r="R173" s="229">
        <f>Q173*H173</f>
        <v>0.054219999999999997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143</v>
      </c>
      <c r="AT173" s="231" t="s">
        <v>139</v>
      </c>
      <c r="AU173" s="231" t="s">
        <v>86</v>
      </c>
      <c r="AY173" s="17" t="s">
        <v>136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143</v>
      </c>
      <c r="BM173" s="231" t="s">
        <v>573</v>
      </c>
    </row>
    <row r="174" s="2" customFormat="1">
      <c r="A174" s="38"/>
      <c r="B174" s="39"/>
      <c r="C174" s="40"/>
      <c r="D174" s="233" t="s">
        <v>145</v>
      </c>
      <c r="E174" s="40"/>
      <c r="F174" s="234" t="s">
        <v>574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86</v>
      </c>
    </row>
    <row r="175" s="2" customFormat="1">
      <c r="A175" s="38"/>
      <c r="B175" s="39"/>
      <c r="C175" s="40"/>
      <c r="D175" s="259" t="s">
        <v>156</v>
      </c>
      <c r="E175" s="40"/>
      <c r="F175" s="260" t="s">
        <v>575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86</v>
      </c>
    </row>
    <row r="176" s="2" customFormat="1" ht="21.75" customHeight="1">
      <c r="A176" s="38"/>
      <c r="B176" s="39"/>
      <c r="C176" s="219" t="s">
        <v>202</v>
      </c>
      <c r="D176" s="219" t="s">
        <v>139</v>
      </c>
      <c r="E176" s="220" t="s">
        <v>576</v>
      </c>
      <c r="F176" s="221" t="s">
        <v>577</v>
      </c>
      <c r="G176" s="222" t="s">
        <v>356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0.035639999999999998</v>
      </c>
      <c r="R176" s="229">
        <f>Q176*H176</f>
        <v>0.071279999999999996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143</v>
      </c>
      <c r="AT176" s="231" t="s">
        <v>139</v>
      </c>
      <c r="AU176" s="231" t="s">
        <v>86</v>
      </c>
      <c r="AY176" s="17" t="s">
        <v>136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143</v>
      </c>
      <c r="BM176" s="231" t="s">
        <v>578</v>
      </c>
    </row>
    <row r="177" s="2" customFormat="1">
      <c r="A177" s="38"/>
      <c r="B177" s="39"/>
      <c r="C177" s="40"/>
      <c r="D177" s="233" t="s">
        <v>145</v>
      </c>
      <c r="E177" s="40"/>
      <c r="F177" s="234" t="s">
        <v>579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86</v>
      </c>
    </row>
    <row r="178" s="2" customFormat="1">
      <c r="A178" s="38"/>
      <c r="B178" s="39"/>
      <c r="C178" s="40"/>
      <c r="D178" s="259" t="s">
        <v>156</v>
      </c>
      <c r="E178" s="40"/>
      <c r="F178" s="260" t="s">
        <v>580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86</v>
      </c>
    </row>
    <row r="179" s="2" customFormat="1" ht="33" customHeight="1">
      <c r="A179" s="38"/>
      <c r="B179" s="39"/>
      <c r="C179" s="219" t="s">
        <v>137</v>
      </c>
      <c r="D179" s="219" t="s">
        <v>139</v>
      </c>
      <c r="E179" s="220" t="s">
        <v>581</v>
      </c>
      <c r="F179" s="221" t="s">
        <v>582</v>
      </c>
      <c r="G179" s="222" t="s">
        <v>261</v>
      </c>
      <c r="H179" s="223">
        <v>0.125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0.019539999999999998</v>
      </c>
      <c r="R179" s="229">
        <f>Q179*H179</f>
        <v>0.0024424999999999998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143</v>
      </c>
      <c r="AT179" s="231" t="s">
        <v>139</v>
      </c>
      <c r="AU179" s="231" t="s">
        <v>86</v>
      </c>
      <c r="AY179" s="17" t="s">
        <v>136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143</v>
      </c>
      <c r="BM179" s="231" t="s">
        <v>583</v>
      </c>
    </row>
    <row r="180" s="2" customFormat="1">
      <c r="A180" s="38"/>
      <c r="B180" s="39"/>
      <c r="C180" s="40"/>
      <c r="D180" s="233" t="s">
        <v>145</v>
      </c>
      <c r="E180" s="40"/>
      <c r="F180" s="234" t="s">
        <v>584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86</v>
      </c>
    </row>
    <row r="181" s="2" customFormat="1">
      <c r="A181" s="38"/>
      <c r="B181" s="39"/>
      <c r="C181" s="40"/>
      <c r="D181" s="259" t="s">
        <v>156</v>
      </c>
      <c r="E181" s="40"/>
      <c r="F181" s="260" t="s">
        <v>585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86</v>
      </c>
    </row>
    <row r="182" s="13" customFormat="1">
      <c r="A182" s="13"/>
      <c r="B182" s="238"/>
      <c r="C182" s="239"/>
      <c r="D182" s="233" t="s">
        <v>147</v>
      </c>
      <c r="E182" s="240" t="s">
        <v>1</v>
      </c>
      <c r="F182" s="241" t="s">
        <v>586</v>
      </c>
      <c r="G182" s="239"/>
      <c r="H182" s="240" t="s">
        <v>1</v>
      </c>
      <c r="I182" s="242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147</v>
      </c>
      <c r="AU182" s="247" t="s">
        <v>86</v>
      </c>
      <c r="AV182" s="13" t="s">
        <v>84</v>
      </c>
      <c r="AW182" s="13" t="s">
        <v>32</v>
      </c>
      <c r="AX182" s="13" t="s">
        <v>76</v>
      </c>
      <c r="AY182" s="247" t="s">
        <v>136</v>
      </c>
    </row>
    <row r="183" s="14" customFormat="1">
      <c r="A183" s="14"/>
      <c r="B183" s="248"/>
      <c r="C183" s="249"/>
      <c r="D183" s="233" t="s">
        <v>147</v>
      </c>
      <c r="E183" s="250" t="s">
        <v>1</v>
      </c>
      <c r="F183" s="251" t="s">
        <v>587</v>
      </c>
      <c r="G183" s="249"/>
      <c r="H183" s="252">
        <v>0.055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147</v>
      </c>
      <c r="AU183" s="258" t="s">
        <v>86</v>
      </c>
      <c r="AV183" s="14" t="s">
        <v>86</v>
      </c>
      <c r="AW183" s="14" t="s">
        <v>32</v>
      </c>
      <c r="AX183" s="14" t="s">
        <v>76</v>
      </c>
      <c r="AY183" s="258" t="s">
        <v>136</v>
      </c>
    </row>
    <row r="184" s="13" customFormat="1">
      <c r="A184" s="13"/>
      <c r="B184" s="238"/>
      <c r="C184" s="239"/>
      <c r="D184" s="233" t="s">
        <v>147</v>
      </c>
      <c r="E184" s="240" t="s">
        <v>1</v>
      </c>
      <c r="F184" s="241" t="s">
        <v>588</v>
      </c>
      <c r="G184" s="239"/>
      <c r="H184" s="240" t="s">
        <v>1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147</v>
      </c>
      <c r="AU184" s="247" t="s">
        <v>86</v>
      </c>
      <c r="AV184" s="13" t="s">
        <v>84</v>
      </c>
      <c r="AW184" s="13" t="s">
        <v>32</v>
      </c>
      <c r="AX184" s="13" t="s">
        <v>76</v>
      </c>
      <c r="AY184" s="247" t="s">
        <v>136</v>
      </c>
    </row>
    <row r="185" s="14" customFormat="1">
      <c r="A185" s="14"/>
      <c r="B185" s="248"/>
      <c r="C185" s="249"/>
      <c r="D185" s="233" t="s">
        <v>147</v>
      </c>
      <c r="E185" s="250" t="s">
        <v>1</v>
      </c>
      <c r="F185" s="251" t="s">
        <v>589</v>
      </c>
      <c r="G185" s="249"/>
      <c r="H185" s="252">
        <v>0.070000000000000007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147</v>
      </c>
      <c r="AU185" s="258" t="s">
        <v>86</v>
      </c>
      <c r="AV185" s="14" t="s">
        <v>86</v>
      </c>
      <c r="AW185" s="14" t="s">
        <v>32</v>
      </c>
      <c r="AX185" s="14" t="s">
        <v>76</v>
      </c>
      <c r="AY185" s="258" t="s">
        <v>136</v>
      </c>
    </row>
    <row r="186" s="15" customFormat="1">
      <c r="A186" s="15"/>
      <c r="B186" s="261"/>
      <c r="C186" s="262"/>
      <c r="D186" s="233" t="s">
        <v>147</v>
      </c>
      <c r="E186" s="263" t="s">
        <v>1</v>
      </c>
      <c r="F186" s="264" t="s">
        <v>192</v>
      </c>
      <c r="G186" s="262"/>
      <c r="H186" s="265">
        <v>0.125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1" t="s">
        <v>147</v>
      </c>
      <c r="AU186" s="271" t="s">
        <v>86</v>
      </c>
      <c r="AV186" s="15" t="s">
        <v>143</v>
      </c>
      <c r="AW186" s="15" t="s">
        <v>32</v>
      </c>
      <c r="AX186" s="15" t="s">
        <v>84</v>
      </c>
      <c r="AY186" s="271" t="s">
        <v>136</v>
      </c>
    </row>
    <row r="187" s="2" customFormat="1" ht="24.15" customHeight="1">
      <c r="A187" s="38"/>
      <c r="B187" s="39"/>
      <c r="C187" s="276" t="s">
        <v>214</v>
      </c>
      <c r="D187" s="276" t="s">
        <v>590</v>
      </c>
      <c r="E187" s="277" t="s">
        <v>591</v>
      </c>
      <c r="F187" s="278" t="s">
        <v>592</v>
      </c>
      <c r="G187" s="279" t="s">
        <v>261</v>
      </c>
      <c r="H187" s="280">
        <v>0.13800000000000001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41</v>
      </c>
      <c r="O187" s="91"/>
      <c r="P187" s="229">
        <f>O187*H187</f>
        <v>0</v>
      </c>
      <c r="Q187" s="229">
        <v>1</v>
      </c>
      <c r="R187" s="229">
        <f>Q187*H187</f>
        <v>0.13800000000000001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227</v>
      </c>
      <c r="AT187" s="231" t="s">
        <v>590</v>
      </c>
      <c r="AU187" s="231" t="s">
        <v>86</v>
      </c>
      <c r="AY187" s="17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143</v>
      </c>
      <c r="BM187" s="231" t="s">
        <v>593</v>
      </c>
    </row>
    <row r="188" s="2" customFormat="1">
      <c r="A188" s="38"/>
      <c r="B188" s="39"/>
      <c r="C188" s="40"/>
      <c r="D188" s="233" t="s">
        <v>145</v>
      </c>
      <c r="E188" s="40"/>
      <c r="F188" s="234" t="s">
        <v>592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86</v>
      </c>
    </row>
    <row r="189" s="14" customFormat="1">
      <c r="A189" s="14"/>
      <c r="B189" s="248"/>
      <c r="C189" s="249"/>
      <c r="D189" s="233" t="s">
        <v>147</v>
      </c>
      <c r="E189" s="249"/>
      <c r="F189" s="251" t="s">
        <v>594</v>
      </c>
      <c r="G189" s="249"/>
      <c r="H189" s="252">
        <v>0.13800000000000001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147</v>
      </c>
      <c r="AU189" s="258" t="s">
        <v>86</v>
      </c>
      <c r="AV189" s="14" t="s">
        <v>86</v>
      </c>
      <c r="AW189" s="14" t="s">
        <v>4</v>
      </c>
      <c r="AX189" s="14" t="s">
        <v>84</v>
      </c>
      <c r="AY189" s="258" t="s">
        <v>136</v>
      </c>
    </row>
    <row r="190" s="2" customFormat="1" ht="24.15" customHeight="1">
      <c r="A190" s="38"/>
      <c r="B190" s="39"/>
      <c r="C190" s="219" t="s">
        <v>227</v>
      </c>
      <c r="D190" s="219" t="s">
        <v>139</v>
      </c>
      <c r="E190" s="220" t="s">
        <v>595</v>
      </c>
      <c r="F190" s="221" t="s">
        <v>596</v>
      </c>
      <c r="G190" s="222" t="s">
        <v>142</v>
      </c>
      <c r="H190" s="223">
        <v>69.941000000000002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0.061719999999999997</v>
      </c>
      <c r="R190" s="229">
        <f>Q190*H190</f>
        <v>4.3167585199999996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143</v>
      </c>
      <c r="AT190" s="231" t="s">
        <v>139</v>
      </c>
      <c r="AU190" s="231" t="s">
        <v>86</v>
      </c>
      <c r="AY190" s="17" t="s">
        <v>136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143</v>
      </c>
      <c r="BM190" s="231" t="s">
        <v>597</v>
      </c>
    </row>
    <row r="191" s="2" customFormat="1">
      <c r="A191" s="38"/>
      <c r="B191" s="39"/>
      <c r="C191" s="40"/>
      <c r="D191" s="233" t="s">
        <v>145</v>
      </c>
      <c r="E191" s="40"/>
      <c r="F191" s="234" t="s">
        <v>598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86</v>
      </c>
    </row>
    <row r="192" s="2" customFormat="1">
      <c r="A192" s="38"/>
      <c r="B192" s="39"/>
      <c r="C192" s="40"/>
      <c r="D192" s="259" t="s">
        <v>156</v>
      </c>
      <c r="E192" s="40"/>
      <c r="F192" s="260" t="s">
        <v>599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86</v>
      </c>
    </row>
    <row r="193" s="13" customFormat="1">
      <c r="A193" s="13"/>
      <c r="B193" s="238"/>
      <c r="C193" s="239"/>
      <c r="D193" s="233" t="s">
        <v>147</v>
      </c>
      <c r="E193" s="240" t="s">
        <v>1</v>
      </c>
      <c r="F193" s="241" t="s">
        <v>539</v>
      </c>
      <c r="G193" s="239"/>
      <c r="H193" s="240" t="s">
        <v>1</v>
      </c>
      <c r="I193" s="242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147</v>
      </c>
      <c r="AU193" s="247" t="s">
        <v>86</v>
      </c>
      <c r="AV193" s="13" t="s">
        <v>84</v>
      </c>
      <c r="AW193" s="13" t="s">
        <v>32</v>
      </c>
      <c r="AX193" s="13" t="s">
        <v>76</v>
      </c>
      <c r="AY193" s="247" t="s">
        <v>136</v>
      </c>
    </row>
    <row r="194" s="14" customFormat="1">
      <c r="A194" s="14"/>
      <c r="B194" s="248"/>
      <c r="C194" s="249"/>
      <c r="D194" s="233" t="s">
        <v>147</v>
      </c>
      <c r="E194" s="250" t="s">
        <v>1</v>
      </c>
      <c r="F194" s="251" t="s">
        <v>600</v>
      </c>
      <c r="G194" s="249"/>
      <c r="H194" s="252">
        <v>2.5800000000000001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86</v>
      </c>
      <c r="AV194" s="14" t="s">
        <v>86</v>
      </c>
      <c r="AW194" s="14" t="s">
        <v>32</v>
      </c>
      <c r="AX194" s="14" t="s">
        <v>76</v>
      </c>
      <c r="AY194" s="258" t="s">
        <v>136</v>
      </c>
    </row>
    <row r="195" s="13" customFormat="1">
      <c r="A195" s="13"/>
      <c r="B195" s="238"/>
      <c r="C195" s="239"/>
      <c r="D195" s="233" t="s">
        <v>147</v>
      </c>
      <c r="E195" s="240" t="s">
        <v>1</v>
      </c>
      <c r="F195" s="241" t="s">
        <v>541</v>
      </c>
      <c r="G195" s="239"/>
      <c r="H195" s="240" t="s">
        <v>1</v>
      </c>
      <c r="I195" s="242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147</v>
      </c>
      <c r="AU195" s="247" t="s">
        <v>86</v>
      </c>
      <c r="AV195" s="13" t="s">
        <v>84</v>
      </c>
      <c r="AW195" s="13" t="s">
        <v>32</v>
      </c>
      <c r="AX195" s="13" t="s">
        <v>76</v>
      </c>
      <c r="AY195" s="247" t="s">
        <v>136</v>
      </c>
    </row>
    <row r="196" s="14" customFormat="1">
      <c r="A196" s="14"/>
      <c r="B196" s="248"/>
      <c r="C196" s="249"/>
      <c r="D196" s="233" t="s">
        <v>147</v>
      </c>
      <c r="E196" s="250" t="s">
        <v>1</v>
      </c>
      <c r="F196" s="251" t="s">
        <v>601</v>
      </c>
      <c r="G196" s="249"/>
      <c r="H196" s="252">
        <v>2.9100000000000001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147</v>
      </c>
      <c r="AU196" s="258" t="s">
        <v>86</v>
      </c>
      <c r="AV196" s="14" t="s">
        <v>86</v>
      </c>
      <c r="AW196" s="14" t="s">
        <v>32</v>
      </c>
      <c r="AX196" s="14" t="s">
        <v>76</v>
      </c>
      <c r="AY196" s="258" t="s">
        <v>136</v>
      </c>
    </row>
    <row r="197" s="13" customFormat="1">
      <c r="A197" s="13"/>
      <c r="B197" s="238"/>
      <c r="C197" s="239"/>
      <c r="D197" s="233" t="s">
        <v>147</v>
      </c>
      <c r="E197" s="240" t="s">
        <v>1</v>
      </c>
      <c r="F197" s="241" t="s">
        <v>543</v>
      </c>
      <c r="G197" s="239"/>
      <c r="H197" s="240" t="s">
        <v>1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147</v>
      </c>
      <c r="AU197" s="247" t="s">
        <v>86</v>
      </c>
      <c r="AV197" s="13" t="s">
        <v>84</v>
      </c>
      <c r="AW197" s="13" t="s">
        <v>32</v>
      </c>
      <c r="AX197" s="13" t="s">
        <v>76</v>
      </c>
      <c r="AY197" s="247" t="s">
        <v>136</v>
      </c>
    </row>
    <row r="198" s="14" customFormat="1">
      <c r="A198" s="14"/>
      <c r="B198" s="248"/>
      <c r="C198" s="249"/>
      <c r="D198" s="233" t="s">
        <v>147</v>
      </c>
      <c r="E198" s="250" t="s">
        <v>1</v>
      </c>
      <c r="F198" s="251" t="s">
        <v>602</v>
      </c>
      <c r="G198" s="249"/>
      <c r="H198" s="252">
        <v>64.450999999999993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147</v>
      </c>
      <c r="AU198" s="258" t="s">
        <v>86</v>
      </c>
      <c r="AV198" s="14" t="s">
        <v>86</v>
      </c>
      <c r="AW198" s="14" t="s">
        <v>32</v>
      </c>
      <c r="AX198" s="14" t="s">
        <v>76</v>
      </c>
      <c r="AY198" s="258" t="s">
        <v>136</v>
      </c>
    </row>
    <row r="199" s="15" customFormat="1">
      <c r="A199" s="15"/>
      <c r="B199" s="261"/>
      <c r="C199" s="262"/>
      <c r="D199" s="233" t="s">
        <v>147</v>
      </c>
      <c r="E199" s="263" t="s">
        <v>1</v>
      </c>
      <c r="F199" s="264" t="s">
        <v>192</v>
      </c>
      <c r="G199" s="262"/>
      <c r="H199" s="265">
        <v>69.941000000000002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147</v>
      </c>
      <c r="AU199" s="271" t="s">
        <v>86</v>
      </c>
      <c r="AV199" s="15" t="s">
        <v>143</v>
      </c>
      <c r="AW199" s="15" t="s">
        <v>32</v>
      </c>
      <c r="AX199" s="15" t="s">
        <v>84</v>
      </c>
      <c r="AY199" s="271" t="s">
        <v>136</v>
      </c>
    </row>
    <row r="200" s="2" customFormat="1" ht="24.15" customHeight="1">
      <c r="A200" s="38"/>
      <c r="B200" s="39"/>
      <c r="C200" s="219" t="s">
        <v>150</v>
      </c>
      <c r="D200" s="219" t="s">
        <v>139</v>
      </c>
      <c r="E200" s="220" t="s">
        <v>603</v>
      </c>
      <c r="F200" s="221" t="s">
        <v>604</v>
      </c>
      <c r="G200" s="222" t="s">
        <v>142</v>
      </c>
      <c r="H200" s="223">
        <v>505.13999999999999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0.069980000000000001</v>
      </c>
      <c r="R200" s="229">
        <f>Q200*H200</f>
        <v>35.349697200000001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143</v>
      </c>
      <c r="AT200" s="231" t="s">
        <v>139</v>
      </c>
      <c r="AU200" s="231" t="s">
        <v>86</v>
      </c>
      <c r="AY200" s="17" t="s">
        <v>136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143</v>
      </c>
      <c r="BM200" s="231" t="s">
        <v>605</v>
      </c>
    </row>
    <row r="201" s="2" customFormat="1">
      <c r="A201" s="38"/>
      <c r="B201" s="39"/>
      <c r="C201" s="40"/>
      <c r="D201" s="233" t="s">
        <v>145</v>
      </c>
      <c r="E201" s="40"/>
      <c r="F201" s="234" t="s">
        <v>606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86</v>
      </c>
    </row>
    <row r="202" s="2" customFormat="1">
      <c r="A202" s="38"/>
      <c r="B202" s="39"/>
      <c r="C202" s="40"/>
      <c r="D202" s="259" t="s">
        <v>156</v>
      </c>
      <c r="E202" s="40"/>
      <c r="F202" s="260" t="s">
        <v>607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156</v>
      </c>
      <c r="AU202" s="17" t="s">
        <v>86</v>
      </c>
    </row>
    <row r="203" s="13" customFormat="1">
      <c r="A203" s="13"/>
      <c r="B203" s="238"/>
      <c r="C203" s="239"/>
      <c r="D203" s="233" t="s">
        <v>147</v>
      </c>
      <c r="E203" s="240" t="s">
        <v>1</v>
      </c>
      <c r="F203" s="241" t="s">
        <v>545</v>
      </c>
      <c r="G203" s="239"/>
      <c r="H203" s="240" t="s">
        <v>1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147</v>
      </c>
      <c r="AU203" s="247" t="s">
        <v>86</v>
      </c>
      <c r="AV203" s="13" t="s">
        <v>84</v>
      </c>
      <c r="AW203" s="13" t="s">
        <v>32</v>
      </c>
      <c r="AX203" s="13" t="s">
        <v>76</v>
      </c>
      <c r="AY203" s="247" t="s">
        <v>136</v>
      </c>
    </row>
    <row r="204" s="14" customFormat="1">
      <c r="A204" s="14"/>
      <c r="B204" s="248"/>
      <c r="C204" s="249"/>
      <c r="D204" s="233" t="s">
        <v>147</v>
      </c>
      <c r="E204" s="250" t="s">
        <v>1</v>
      </c>
      <c r="F204" s="251" t="s">
        <v>608</v>
      </c>
      <c r="G204" s="249"/>
      <c r="H204" s="252">
        <v>56.569000000000003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147</v>
      </c>
      <c r="AU204" s="258" t="s">
        <v>86</v>
      </c>
      <c r="AV204" s="14" t="s">
        <v>86</v>
      </c>
      <c r="AW204" s="14" t="s">
        <v>32</v>
      </c>
      <c r="AX204" s="14" t="s">
        <v>76</v>
      </c>
      <c r="AY204" s="258" t="s">
        <v>136</v>
      </c>
    </row>
    <row r="205" s="13" customFormat="1">
      <c r="A205" s="13"/>
      <c r="B205" s="238"/>
      <c r="C205" s="239"/>
      <c r="D205" s="233" t="s">
        <v>147</v>
      </c>
      <c r="E205" s="240" t="s">
        <v>1</v>
      </c>
      <c r="F205" s="241" t="s">
        <v>547</v>
      </c>
      <c r="G205" s="239"/>
      <c r="H205" s="240" t="s">
        <v>1</v>
      </c>
      <c r="I205" s="242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147</v>
      </c>
      <c r="AU205" s="247" t="s">
        <v>86</v>
      </c>
      <c r="AV205" s="13" t="s">
        <v>84</v>
      </c>
      <c r="AW205" s="13" t="s">
        <v>32</v>
      </c>
      <c r="AX205" s="13" t="s">
        <v>76</v>
      </c>
      <c r="AY205" s="247" t="s">
        <v>136</v>
      </c>
    </row>
    <row r="206" s="14" customFormat="1">
      <c r="A206" s="14"/>
      <c r="B206" s="248"/>
      <c r="C206" s="249"/>
      <c r="D206" s="233" t="s">
        <v>147</v>
      </c>
      <c r="E206" s="250" t="s">
        <v>1</v>
      </c>
      <c r="F206" s="251" t="s">
        <v>609</v>
      </c>
      <c r="G206" s="249"/>
      <c r="H206" s="252">
        <v>41.106000000000002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147</v>
      </c>
      <c r="AU206" s="258" t="s">
        <v>86</v>
      </c>
      <c r="AV206" s="14" t="s">
        <v>86</v>
      </c>
      <c r="AW206" s="14" t="s">
        <v>32</v>
      </c>
      <c r="AX206" s="14" t="s">
        <v>76</v>
      </c>
      <c r="AY206" s="258" t="s">
        <v>136</v>
      </c>
    </row>
    <row r="207" s="13" customFormat="1">
      <c r="A207" s="13"/>
      <c r="B207" s="238"/>
      <c r="C207" s="239"/>
      <c r="D207" s="233" t="s">
        <v>147</v>
      </c>
      <c r="E207" s="240" t="s">
        <v>1</v>
      </c>
      <c r="F207" s="241" t="s">
        <v>549</v>
      </c>
      <c r="G207" s="239"/>
      <c r="H207" s="240" t="s">
        <v>1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147</v>
      </c>
      <c r="AU207" s="247" t="s">
        <v>86</v>
      </c>
      <c r="AV207" s="13" t="s">
        <v>84</v>
      </c>
      <c r="AW207" s="13" t="s">
        <v>32</v>
      </c>
      <c r="AX207" s="13" t="s">
        <v>76</v>
      </c>
      <c r="AY207" s="247" t="s">
        <v>136</v>
      </c>
    </row>
    <row r="208" s="14" customFormat="1">
      <c r="A208" s="14"/>
      <c r="B208" s="248"/>
      <c r="C208" s="249"/>
      <c r="D208" s="233" t="s">
        <v>147</v>
      </c>
      <c r="E208" s="250" t="s">
        <v>1</v>
      </c>
      <c r="F208" s="251" t="s">
        <v>610</v>
      </c>
      <c r="G208" s="249"/>
      <c r="H208" s="252">
        <v>83.346999999999994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147</v>
      </c>
      <c r="AU208" s="258" t="s">
        <v>86</v>
      </c>
      <c r="AV208" s="14" t="s">
        <v>86</v>
      </c>
      <c r="AW208" s="14" t="s">
        <v>32</v>
      </c>
      <c r="AX208" s="14" t="s">
        <v>76</v>
      </c>
      <c r="AY208" s="258" t="s">
        <v>136</v>
      </c>
    </row>
    <row r="209" s="13" customFormat="1">
      <c r="A209" s="13"/>
      <c r="B209" s="238"/>
      <c r="C209" s="239"/>
      <c r="D209" s="233" t="s">
        <v>147</v>
      </c>
      <c r="E209" s="240" t="s">
        <v>1</v>
      </c>
      <c r="F209" s="241" t="s">
        <v>551</v>
      </c>
      <c r="G209" s="239"/>
      <c r="H209" s="240" t="s">
        <v>1</v>
      </c>
      <c r="I209" s="242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147</v>
      </c>
      <c r="AU209" s="247" t="s">
        <v>86</v>
      </c>
      <c r="AV209" s="13" t="s">
        <v>84</v>
      </c>
      <c r="AW209" s="13" t="s">
        <v>32</v>
      </c>
      <c r="AX209" s="13" t="s">
        <v>76</v>
      </c>
      <c r="AY209" s="247" t="s">
        <v>136</v>
      </c>
    </row>
    <row r="210" s="14" customFormat="1">
      <c r="A210" s="14"/>
      <c r="B210" s="248"/>
      <c r="C210" s="249"/>
      <c r="D210" s="233" t="s">
        <v>147</v>
      </c>
      <c r="E210" s="250" t="s">
        <v>1</v>
      </c>
      <c r="F210" s="251" t="s">
        <v>611</v>
      </c>
      <c r="G210" s="249"/>
      <c r="H210" s="252">
        <v>44.337000000000003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147</v>
      </c>
      <c r="AU210" s="258" t="s">
        <v>86</v>
      </c>
      <c r="AV210" s="14" t="s">
        <v>86</v>
      </c>
      <c r="AW210" s="14" t="s">
        <v>32</v>
      </c>
      <c r="AX210" s="14" t="s">
        <v>76</v>
      </c>
      <c r="AY210" s="258" t="s">
        <v>136</v>
      </c>
    </row>
    <row r="211" s="13" customFormat="1">
      <c r="A211" s="13"/>
      <c r="B211" s="238"/>
      <c r="C211" s="239"/>
      <c r="D211" s="233" t="s">
        <v>147</v>
      </c>
      <c r="E211" s="240" t="s">
        <v>1</v>
      </c>
      <c r="F211" s="241" t="s">
        <v>553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147</v>
      </c>
      <c r="AU211" s="247" t="s">
        <v>86</v>
      </c>
      <c r="AV211" s="13" t="s">
        <v>84</v>
      </c>
      <c r="AW211" s="13" t="s">
        <v>32</v>
      </c>
      <c r="AX211" s="13" t="s">
        <v>76</v>
      </c>
      <c r="AY211" s="247" t="s">
        <v>136</v>
      </c>
    </row>
    <row r="212" s="14" customFormat="1">
      <c r="A212" s="14"/>
      <c r="B212" s="248"/>
      <c r="C212" s="249"/>
      <c r="D212" s="233" t="s">
        <v>147</v>
      </c>
      <c r="E212" s="250" t="s">
        <v>1</v>
      </c>
      <c r="F212" s="251" t="s">
        <v>612</v>
      </c>
      <c r="G212" s="249"/>
      <c r="H212" s="252">
        <v>130.97300000000001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147</v>
      </c>
      <c r="AU212" s="258" t="s">
        <v>86</v>
      </c>
      <c r="AV212" s="14" t="s">
        <v>86</v>
      </c>
      <c r="AW212" s="14" t="s">
        <v>32</v>
      </c>
      <c r="AX212" s="14" t="s">
        <v>76</v>
      </c>
      <c r="AY212" s="258" t="s">
        <v>136</v>
      </c>
    </row>
    <row r="213" s="14" customFormat="1">
      <c r="A213" s="14"/>
      <c r="B213" s="248"/>
      <c r="C213" s="249"/>
      <c r="D213" s="233" t="s">
        <v>147</v>
      </c>
      <c r="E213" s="250" t="s">
        <v>1</v>
      </c>
      <c r="F213" s="251" t="s">
        <v>613</v>
      </c>
      <c r="G213" s="249"/>
      <c r="H213" s="252">
        <v>3.8380000000000001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147</v>
      </c>
      <c r="AU213" s="258" t="s">
        <v>86</v>
      </c>
      <c r="AV213" s="14" t="s">
        <v>86</v>
      </c>
      <c r="AW213" s="14" t="s">
        <v>32</v>
      </c>
      <c r="AX213" s="14" t="s">
        <v>76</v>
      </c>
      <c r="AY213" s="258" t="s">
        <v>136</v>
      </c>
    </row>
    <row r="214" s="13" customFormat="1">
      <c r="A214" s="13"/>
      <c r="B214" s="238"/>
      <c r="C214" s="239"/>
      <c r="D214" s="233" t="s">
        <v>147</v>
      </c>
      <c r="E214" s="240" t="s">
        <v>1</v>
      </c>
      <c r="F214" s="241" t="s">
        <v>556</v>
      </c>
      <c r="G214" s="239"/>
      <c r="H214" s="240" t="s">
        <v>1</v>
      </c>
      <c r="I214" s="242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147</v>
      </c>
      <c r="AU214" s="247" t="s">
        <v>86</v>
      </c>
      <c r="AV214" s="13" t="s">
        <v>84</v>
      </c>
      <c r="AW214" s="13" t="s">
        <v>32</v>
      </c>
      <c r="AX214" s="13" t="s">
        <v>76</v>
      </c>
      <c r="AY214" s="247" t="s">
        <v>136</v>
      </c>
    </row>
    <row r="215" s="14" customFormat="1">
      <c r="A215" s="14"/>
      <c r="B215" s="248"/>
      <c r="C215" s="249"/>
      <c r="D215" s="233" t="s">
        <v>147</v>
      </c>
      <c r="E215" s="250" t="s">
        <v>1</v>
      </c>
      <c r="F215" s="251" t="s">
        <v>614</v>
      </c>
      <c r="G215" s="249"/>
      <c r="H215" s="252">
        <v>10.007999999999999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147</v>
      </c>
      <c r="AU215" s="258" t="s">
        <v>86</v>
      </c>
      <c r="AV215" s="14" t="s">
        <v>86</v>
      </c>
      <c r="AW215" s="14" t="s">
        <v>32</v>
      </c>
      <c r="AX215" s="14" t="s">
        <v>76</v>
      </c>
      <c r="AY215" s="258" t="s">
        <v>136</v>
      </c>
    </row>
    <row r="216" s="13" customFormat="1">
      <c r="A216" s="13"/>
      <c r="B216" s="238"/>
      <c r="C216" s="239"/>
      <c r="D216" s="233" t="s">
        <v>147</v>
      </c>
      <c r="E216" s="240" t="s">
        <v>1</v>
      </c>
      <c r="F216" s="241" t="s">
        <v>558</v>
      </c>
      <c r="G216" s="239"/>
      <c r="H216" s="240" t="s">
        <v>1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147</v>
      </c>
      <c r="AU216" s="247" t="s">
        <v>86</v>
      </c>
      <c r="AV216" s="13" t="s">
        <v>84</v>
      </c>
      <c r="AW216" s="13" t="s">
        <v>32</v>
      </c>
      <c r="AX216" s="13" t="s">
        <v>76</v>
      </c>
      <c r="AY216" s="247" t="s">
        <v>136</v>
      </c>
    </row>
    <row r="217" s="14" customFormat="1">
      <c r="A217" s="14"/>
      <c r="B217" s="248"/>
      <c r="C217" s="249"/>
      <c r="D217" s="233" t="s">
        <v>147</v>
      </c>
      <c r="E217" s="250" t="s">
        <v>1</v>
      </c>
      <c r="F217" s="251" t="s">
        <v>615</v>
      </c>
      <c r="G217" s="249"/>
      <c r="H217" s="252">
        <v>17.146000000000001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86</v>
      </c>
      <c r="AV217" s="14" t="s">
        <v>86</v>
      </c>
      <c r="AW217" s="14" t="s">
        <v>32</v>
      </c>
      <c r="AX217" s="14" t="s">
        <v>76</v>
      </c>
      <c r="AY217" s="258" t="s">
        <v>136</v>
      </c>
    </row>
    <row r="218" s="13" customFormat="1">
      <c r="A218" s="13"/>
      <c r="B218" s="238"/>
      <c r="C218" s="239"/>
      <c r="D218" s="233" t="s">
        <v>147</v>
      </c>
      <c r="E218" s="240" t="s">
        <v>1</v>
      </c>
      <c r="F218" s="241" t="s">
        <v>560</v>
      </c>
      <c r="G218" s="239"/>
      <c r="H218" s="240" t="s">
        <v>1</v>
      </c>
      <c r="I218" s="242"/>
      <c r="J218" s="239"/>
      <c r="K218" s="239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147</v>
      </c>
      <c r="AU218" s="247" t="s">
        <v>86</v>
      </c>
      <c r="AV218" s="13" t="s">
        <v>84</v>
      </c>
      <c r="AW218" s="13" t="s">
        <v>32</v>
      </c>
      <c r="AX218" s="13" t="s">
        <v>76</v>
      </c>
      <c r="AY218" s="247" t="s">
        <v>136</v>
      </c>
    </row>
    <row r="219" s="14" customFormat="1">
      <c r="A219" s="14"/>
      <c r="B219" s="248"/>
      <c r="C219" s="249"/>
      <c r="D219" s="233" t="s">
        <v>147</v>
      </c>
      <c r="E219" s="250" t="s">
        <v>1</v>
      </c>
      <c r="F219" s="251" t="s">
        <v>616</v>
      </c>
      <c r="G219" s="249"/>
      <c r="H219" s="252">
        <v>117.816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147</v>
      </c>
      <c r="AU219" s="258" t="s">
        <v>86</v>
      </c>
      <c r="AV219" s="14" t="s">
        <v>86</v>
      </c>
      <c r="AW219" s="14" t="s">
        <v>32</v>
      </c>
      <c r="AX219" s="14" t="s">
        <v>76</v>
      </c>
      <c r="AY219" s="258" t="s">
        <v>136</v>
      </c>
    </row>
    <row r="220" s="15" customFormat="1">
      <c r="A220" s="15"/>
      <c r="B220" s="261"/>
      <c r="C220" s="262"/>
      <c r="D220" s="233" t="s">
        <v>147</v>
      </c>
      <c r="E220" s="263" t="s">
        <v>1</v>
      </c>
      <c r="F220" s="264" t="s">
        <v>192</v>
      </c>
      <c r="G220" s="262"/>
      <c r="H220" s="265">
        <v>505.13999999999999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1" t="s">
        <v>147</v>
      </c>
      <c r="AU220" s="271" t="s">
        <v>86</v>
      </c>
      <c r="AV220" s="15" t="s">
        <v>143</v>
      </c>
      <c r="AW220" s="15" t="s">
        <v>32</v>
      </c>
      <c r="AX220" s="15" t="s">
        <v>84</v>
      </c>
      <c r="AY220" s="271" t="s">
        <v>136</v>
      </c>
    </row>
    <row r="221" s="2" customFormat="1" ht="16.5" customHeight="1">
      <c r="A221" s="38"/>
      <c r="B221" s="39"/>
      <c r="C221" s="219" t="s">
        <v>265</v>
      </c>
      <c r="D221" s="219" t="s">
        <v>139</v>
      </c>
      <c r="E221" s="220" t="s">
        <v>617</v>
      </c>
      <c r="F221" s="221" t="s">
        <v>618</v>
      </c>
      <c r="G221" s="222" t="s">
        <v>142</v>
      </c>
      <c r="H221" s="223">
        <v>15.75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0.064519999999999994</v>
      </c>
      <c r="R221" s="229">
        <f>Q221*H221</f>
        <v>1.0161899999999999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143</v>
      </c>
      <c r="AT221" s="231" t="s">
        <v>139</v>
      </c>
      <c r="AU221" s="231" t="s">
        <v>86</v>
      </c>
      <c r="AY221" s="17" t="s">
        <v>136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143</v>
      </c>
      <c r="BM221" s="231" t="s">
        <v>619</v>
      </c>
    </row>
    <row r="222" s="2" customFormat="1">
      <c r="A222" s="38"/>
      <c r="B222" s="39"/>
      <c r="C222" s="40"/>
      <c r="D222" s="233" t="s">
        <v>145</v>
      </c>
      <c r="E222" s="40"/>
      <c r="F222" s="234" t="s">
        <v>620</v>
      </c>
      <c r="G222" s="40"/>
      <c r="H222" s="40"/>
      <c r="I222" s="235"/>
      <c r="J222" s="40"/>
      <c r="K222" s="40"/>
      <c r="L222" s="44"/>
      <c r="M222" s="236"/>
      <c r="N222" s="23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145</v>
      </c>
      <c r="AU222" s="17" t="s">
        <v>86</v>
      </c>
    </row>
    <row r="223" s="2" customFormat="1">
      <c r="A223" s="38"/>
      <c r="B223" s="39"/>
      <c r="C223" s="40"/>
      <c r="D223" s="259" t="s">
        <v>156</v>
      </c>
      <c r="E223" s="40"/>
      <c r="F223" s="260" t="s">
        <v>621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156</v>
      </c>
      <c r="AU223" s="17" t="s">
        <v>86</v>
      </c>
    </row>
    <row r="224" s="13" customFormat="1">
      <c r="A224" s="13"/>
      <c r="B224" s="238"/>
      <c r="C224" s="239"/>
      <c r="D224" s="233" t="s">
        <v>147</v>
      </c>
      <c r="E224" s="240" t="s">
        <v>1</v>
      </c>
      <c r="F224" s="241" t="s">
        <v>622</v>
      </c>
      <c r="G224" s="239"/>
      <c r="H224" s="240" t="s">
        <v>1</v>
      </c>
      <c r="I224" s="242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147</v>
      </c>
      <c r="AU224" s="247" t="s">
        <v>86</v>
      </c>
      <c r="AV224" s="13" t="s">
        <v>84</v>
      </c>
      <c r="AW224" s="13" t="s">
        <v>32</v>
      </c>
      <c r="AX224" s="13" t="s">
        <v>76</v>
      </c>
      <c r="AY224" s="247" t="s">
        <v>136</v>
      </c>
    </row>
    <row r="225" s="14" customFormat="1">
      <c r="A225" s="14"/>
      <c r="B225" s="248"/>
      <c r="C225" s="249"/>
      <c r="D225" s="233" t="s">
        <v>147</v>
      </c>
      <c r="E225" s="250" t="s">
        <v>1</v>
      </c>
      <c r="F225" s="251" t="s">
        <v>623</v>
      </c>
      <c r="G225" s="249"/>
      <c r="H225" s="252">
        <v>15.75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147</v>
      </c>
      <c r="AU225" s="258" t="s">
        <v>86</v>
      </c>
      <c r="AV225" s="14" t="s">
        <v>86</v>
      </c>
      <c r="AW225" s="14" t="s">
        <v>32</v>
      </c>
      <c r="AX225" s="14" t="s">
        <v>84</v>
      </c>
      <c r="AY225" s="258" t="s">
        <v>136</v>
      </c>
    </row>
    <row r="226" s="2" customFormat="1" ht="16.5" customHeight="1">
      <c r="A226" s="38"/>
      <c r="B226" s="39"/>
      <c r="C226" s="219" t="s">
        <v>271</v>
      </c>
      <c r="D226" s="219" t="s">
        <v>139</v>
      </c>
      <c r="E226" s="220" t="s">
        <v>624</v>
      </c>
      <c r="F226" s="221" t="s">
        <v>625</v>
      </c>
      <c r="G226" s="222" t="s">
        <v>142</v>
      </c>
      <c r="H226" s="223">
        <v>17.280000000000001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0.073480000000000004</v>
      </c>
      <c r="R226" s="229">
        <f>Q226*H226</f>
        <v>1.2697344000000002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143</v>
      </c>
      <c r="AT226" s="231" t="s">
        <v>139</v>
      </c>
      <c r="AU226" s="231" t="s">
        <v>86</v>
      </c>
      <c r="AY226" s="17" t="s">
        <v>136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143</v>
      </c>
      <c r="BM226" s="231" t="s">
        <v>626</v>
      </c>
    </row>
    <row r="227" s="2" customFormat="1">
      <c r="A227" s="38"/>
      <c r="B227" s="39"/>
      <c r="C227" s="40"/>
      <c r="D227" s="233" t="s">
        <v>145</v>
      </c>
      <c r="E227" s="40"/>
      <c r="F227" s="234" t="s">
        <v>627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145</v>
      </c>
      <c r="AU227" s="17" t="s">
        <v>86</v>
      </c>
    </row>
    <row r="228" s="2" customFormat="1">
      <c r="A228" s="38"/>
      <c r="B228" s="39"/>
      <c r="C228" s="40"/>
      <c r="D228" s="259" t="s">
        <v>156</v>
      </c>
      <c r="E228" s="40"/>
      <c r="F228" s="260" t="s">
        <v>628</v>
      </c>
      <c r="G228" s="40"/>
      <c r="H228" s="40"/>
      <c r="I228" s="235"/>
      <c r="J228" s="40"/>
      <c r="K228" s="40"/>
      <c r="L228" s="44"/>
      <c r="M228" s="236"/>
      <c r="N228" s="237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86</v>
      </c>
    </row>
    <row r="229" s="14" customFormat="1">
      <c r="A229" s="14"/>
      <c r="B229" s="248"/>
      <c r="C229" s="249"/>
      <c r="D229" s="233" t="s">
        <v>147</v>
      </c>
      <c r="E229" s="250" t="s">
        <v>1</v>
      </c>
      <c r="F229" s="251" t="s">
        <v>629</v>
      </c>
      <c r="G229" s="249"/>
      <c r="H229" s="252">
        <v>17.280000000000001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147</v>
      </c>
      <c r="AU229" s="258" t="s">
        <v>86</v>
      </c>
      <c r="AV229" s="14" t="s">
        <v>86</v>
      </c>
      <c r="AW229" s="14" t="s">
        <v>32</v>
      </c>
      <c r="AX229" s="14" t="s">
        <v>84</v>
      </c>
      <c r="AY229" s="258" t="s">
        <v>136</v>
      </c>
    </row>
    <row r="230" s="2" customFormat="1" ht="16.5" customHeight="1">
      <c r="A230" s="38"/>
      <c r="B230" s="39"/>
      <c r="C230" s="219" t="s">
        <v>8</v>
      </c>
      <c r="D230" s="219" t="s">
        <v>139</v>
      </c>
      <c r="E230" s="220" t="s">
        <v>630</v>
      </c>
      <c r="F230" s="221" t="s">
        <v>631</v>
      </c>
      <c r="G230" s="222" t="s">
        <v>142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0.083409999999999998</v>
      </c>
      <c r="R230" s="229">
        <f>Q230*H230</f>
        <v>0.083409999999999998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143</v>
      </c>
      <c r="AT230" s="231" t="s">
        <v>139</v>
      </c>
      <c r="AU230" s="231" t="s">
        <v>86</v>
      </c>
      <c r="AY230" s="17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143</v>
      </c>
      <c r="BM230" s="231" t="s">
        <v>632</v>
      </c>
    </row>
    <row r="231" s="2" customFormat="1">
      <c r="A231" s="38"/>
      <c r="B231" s="39"/>
      <c r="C231" s="40"/>
      <c r="D231" s="233" t="s">
        <v>145</v>
      </c>
      <c r="E231" s="40"/>
      <c r="F231" s="234" t="s">
        <v>633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86</v>
      </c>
    </row>
    <row r="232" s="2" customFormat="1">
      <c r="A232" s="38"/>
      <c r="B232" s="39"/>
      <c r="C232" s="40"/>
      <c r="D232" s="259" t="s">
        <v>156</v>
      </c>
      <c r="E232" s="40"/>
      <c r="F232" s="260" t="s">
        <v>634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156</v>
      </c>
      <c r="AU232" s="17" t="s">
        <v>86</v>
      </c>
    </row>
    <row r="233" s="13" customFormat="1">
      <c r="A233" s="13"/>
      <c r="B233" s="238"/>
      <c r="C233" s="239"/>
      <c r="D233" s="233" t="s">
        <v>147</v>
      </c>
      <c r="E233" s="240" t="s">
        <v>1</v>
      </c>
      <c r="F233" s="241" t="s">
        <v>622</v>
      </c>
      <c r="G233" s="239"/>
      <c r="H233" s="240" t="s">
        <v>1</v>
      </c>
      <c r="I233" s="242"/>
      <c r="J233" s="239"/>
      <c r="K233" s="239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147</v>
      </c>
      <c r="AU233" s="247" t="s">
        <v>86</v>
      </c>
      <c r="AV233" s="13" t="s">
        <v>84</v>
      </c>
      <c r="AW233" s="13" t="s">
        <v>32</v>
      </c>
      <c r="AX233" s="13" t="s">
        <v>76</v>
      </c>
      <c r="AY233" s="247" t="s">
        <v>136</v>
      </c>
    </row>
    <row r="234" s="14" customFormat="1">
      <c r="A234" s="14"/>
      <c r="B234" s="248"/>
      <c r="C234" s="249"/>
      <c r="D234" s="233" t="s">
        <v>147</v>
      </c>
      <c r="E234" s="250" t="s">
        <v>1</v>
      </c>
      <c r="F234" s="251" t="s">
        <v>84</v>
      </c>
      <c r="G234" s="249"/>
      <c r="H234" s="252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147</v>
      </c>
      <c r="AU234" s="258" t="s">
        <v>86</v>
      </c>
      <c r="AV234" s="14" t="s">
        <v>86</v>
      </c>
      <c r="AW234" s="14" t="s">
        <v>32</v>
      </c>
      <c r="AX234" s="14" t="s">
        <v>84</v>
      </c>
      <c r="AY234" s="258" t="s">
        <v>136</v>
      </c>
    </row>
    <row r="235" s="2" customFormat="1" ht="16.5" customHeight="1">
      <c r="A235" s="38"/>
      <c r="B235" s="39"/>
      <c r="C235" s="219" t="s">
        <v>283</v>
      </c>
      <c r="D235" s="219" t="s">
        <v>139</v>
      </c>
      <c r="E235" s="220" t="s">
        <v>635</v>
      </c>
      <c r="F235" s="221" t="s">
        <v>636</v>
      </c>
      <c r="G235" s="222" t="s">
        <v>142</v>
      </c>
      <c r="H235" s="223">
        <v>3.456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0.16114000000000001</v>
      </c>
      <c r="R235" s="229">
        <f>Q235*H235</f>
        <v>0.55689984000000003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143</v>
      </c>
      <c r="AT235" s="231" t="s">
        <v>139</v>
      </c>
      <c r="AU235" s="231" t="s">
        <v>86</v>
      </c>
      <c r="AY235" s="17" t="s">
        <v>136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143</v>
      </c>
      <c r="BM235" s="231" t="s">
        <v>637</v>
      </c>
    </row>
    <row r="236" s="2" customFormat="1">
      <c r="A236" s="38"/>
      <c r="B236" s="39"/>
      <c r="C236" s="40"/>
      <c r="D236" s="233" t="s">
        <v>145</v>
      </c>
      <c r="E236" s="40"/>
      <c r="F236" s="234" t="s">
        <v>638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86</v>
      </c>
    </row>
    <row r="237" s="2" customFormat="1">
      <c r="A237" s="38"/>
      <c r="B237" s="39"/>
      <c r="C237" s="40"/>
      <c r="D237" s="259" t="s">
        <v>156</v>
      </c>
      <c r="E237" s="40"/>
      <c r="F237" s="260" t="s">
        <v>639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156</v>
      </c>
      <c r="AU237" s="17" t="s">
        <v>86</v>
      </c>
    </row>
    <row r="238" s="13" customFormat="1">
      <c r="A238" s="13"/>
      <c r="B238" s="238"/>
      <c r="C238" s="239"/>
      <c r="D238" s="233" t="s">
        <v>147</v>
      </c>
      <c r="E238" s="240" t="s">
        <v>1</v>
      </c>
      <c r="F238" s="241" t="s">
        <v>562</v>
      </c>
      <c r="G238" s="239"/>
      <c r="H238" s="240" t="s">
        <v>1</v>
      </c>
      <c r="I238" s="242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147</v>
      </c>
      <c r="AU238" s="247" t="s">
        <v>86</v>
      </c>
      <c r="AV238" s="13" t="s">
        <v>84</v>
      </c>
      <c r="AW238" s="13" t="s">
        <v>32</v>
      </c>
      <c r="AX238" s="13" t="s">
        <v>76</v>
      </c>
      <c r="AY238" s="247" t="s">
        <v>136</v>
      </c>
    </row>
    <row r="239" s="14" customFormat="1">
      <c r="A239" s="14"/>
      <c r="B239" s="248"/>
      <c r="C239" s="249"/>
      <c r="D239" s="233" t="s">
        <v>147</v>
      </c>
      <c r="E239" s="250" t="s">
        <v>1</v>
      </c>
      <c r="F239" s="251" t="s">
        <v>640</v>
      </c>
      <c r="G239" s="249"/>
      <c r="H239" s="252">
        <v>3.456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147</v>
      </c>
      <c r="AU239" s="258" t="s">
        <v>86</v>
      </c>
      <c r="AV239" s="14" t="s">
        <v>86</v>
      </c>
      <c r="AW239" s="14" t="s">
        <v>32</v>
      </c>
      <c r="AX239" s="14" t="s">
        <v>76</v>
      </c>
      <c r="AY239" s="258" t="s">
        <v>136</v>
      </c>
    </row>
    <row r="240" s="15" customFormat="1">
      <c r="A240" s="15"/>
      <c r="B240" s="261"/>
      <c r="C240" s="262"/>
      <c r="D240" s="233" t="s">
        <v>147</v>
      </c>
      <c r="E240" s="263" t="s">
        <v>1</v>
      </c>
      <c r="F240" s="264" t="s">
        <v>192</v>
      </c>
      <c r="G240" s="262"/>
      <c r="H240" s="265">
        <v>3.456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147</v>
      </c>
      <c r="AU240" s="271" t="s">
        <v>86</v>
      </c>
      <c r="AV240" s="15" t="s">
        <v>143</v>
      </c>
      <c r="AW240" s="15" t="s">
        <v>32</v>
      </c>
      <c r="AX240" s="15" t="s">
        <v>84</v>
      </c>
      <c r="AY240" s="271" t="s">
        <v>136</v>
      </c>
    </row>
    <row r="241" s="12" customFormat="1" ht="22.8" customHeight="1">
      <c r="A241" s="12"/>
      <c r="B241" s="203"/>
      <c r="C241" s="204"/>
      <c r="D241" s="205" t="s">
        <v>75</v>
      </c>
      <c r="E241" s="217" t="s">
        <v>143</v>
      </c>
      <c r="F241" s="217" t="s">
        <v>641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SUM(P242:P257)</f>
        <v>0</v>
      </c>
      <c r="Q241" s="211"/>
      <c r="R241" s="212">
        <f>SUM(R242:R257)</f>
        <v>4.1365878799999996</v>
      </c>
      <c r="S241" s="211"/>
      <c r="T241" s="213">
        <f>SUM(T242:T257)</f>
        <v>0.0042000000000000006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84</v>
      </c>
      <c r="AT241" s="215" t="s">
        <v>75</v>
      </c>
      <c r="AU241" s="215" t="s">
        <v>84</v>
      </c>
      <c r="AY241" s="214" t="s">
        <v>136</v>
      </c>
      <c r="BK241" s="216">
        <f>SUM(BK242:BK257)</f>
        <v>0</v>
      </c>
    </row>
    <row r="242" s="2" customFormat="1" ht="16.5" customHeight="1">
      <c r="A242" s="38"/>
      <c r="B242" s="39"/>
      <c r="C242" s="219" t="s">
        <v>289</v>
      </c>
      <c r="D242" s="219" t="s">
        <v>139</v>
      </c>
      <c r="E242" s="220" t="s">
        <v>642</v>
      </c>
      <c r="F242" s="221" t="s">
        <v>643</v>
      </c>
      <c r="G242" s="222" t="s">
        <v>195</v>
      </c>
      <c r="H242" s="223">
        <v>1.5680000000000001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2.5020099999999998</v>
      </c>
      <c r="R242" s="229">
        <f>Q242*H242</f>
        <v>3.9231516799999997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143</v>
      </c>
      <c r="AT242" s="231" t="s">
        <v>139</v>
      </c>
      <c r="AU242" s="231" t="s">
        <v>86</v>
      </c>
      <c r="AY242" s="17" t="s">
        <v>136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143</v>
      </c>
      <c r="BM242" s="231" t="s">
        <v>644</v>
      </c>
    </row>
    <row r="243" s="2" customFormat="1">
      <c r="A243" s="38"/>
      <c r="B243" s="39"/>
      <c r="C243" s="40"/>
      <c r="D243" s="233" t="s">
        <v>145</v>
      </c>
      <c r="E243" s="40"/>
      <c r="F243" s="234" t="s">
        <v>643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86</v>
      </c>
    </row>
    <row r="244" s="13" customFormat="1">
      <c r="A244" s="13"/>
      <c r="B244" s="238"/>
      <c r="C244" s="239"/>
      <c r="D244" s="233" t="s">
        <v>147</v>
      </c>
      <c r="E244" s="240" t="s">
        <v>1</v>
      </c>
      <c r="F244" s="241" t="s">
        <v>645</v>
      </c>
      <c r="G244" s="239"/>
      <c r="H244" s="240" t="s">
        <v>1</v>
      </c>
      <c r="I244" s="242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147</v>
      </c>
      <c r="AU244" s="247" t="s">
        <v>86</v>
      </c>
      <c r="AV244" s="13" t="s">
        <v>84</v>
      </c>
      <c r="AW244" s="13" t="s">
        <v>32</v>
      </c>
      <c r="AX244" s="13" t="s">
        <v>76</v>
      </c>
      <c r="AY244" s="247" t="s">
        <v>136</v>
      </c>
    </row>
    <row r="245" s="14" customFormat="1">
      <c r="A245" s="14"/>
      <c r="B245" s="248"/>
      <c r="C245" s="249"/>
      <c r="D245" s="233" t="s">
        <v>147</v>
      </c>
      <c r="E245" s="250" t="s">
        <v>1</v>
      </c>
      <c r="F245" s="251" t="s">
        <v>646</v>
      </c>
      <c r="G245" s="249"/>
      <c r="H245" s="252">
        <v>1.5680000000000001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147</v>
      </c>
      <c r="AU245" s="258" t="s">
        <v>86</v>
      </c>
      <c r="AV245" s="14" t="s">
        <v>86</v>
      </c>
      <c r="AW245" s="14" t="s">
        <v>32</v>
      </c>
      <c r="AX245" s="14" t="s">
        <v>84</v>
      </c>
      <c r="AY245" s="258" t="s">
        <v>136</v>
      </c>
    </row>
    <row r="246" s="2" customFormat="1" ht="24.15" customHeight="1">
      <c r="A246" s="38"/>
      <c r="B246" s="39"/>
      <c r="C246" s="219" t="s">
        <v>295</v>
      </c>
      <c r="D246" s="219" t="s">
        <v>139</v>
      </c>
      <c r="E246" s="220" t="s">
        <v>647</v>
      </c>
      <c r="F246" s="221" t="s">
        <v>648</v>
      </c>
      <c r="G246" s="222" t="s">
        <v>142</v>
      </c>
      <c r="H246" s="223">
        <v>7.8399999999999999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0.0053299999999999997</v>
      </c>
      <c r="R246" s="229">
        <f>Q246*H246</f>
        <v>0.041787199999999997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143</v>
      </c>
      <c r="AT246" s="231" t="s">
        <v>139</v>
      </c>
      <c r="AU246" s="231" t="s">
        <v>86</v>
      </c>
      <c r="AY246" s="17" t="s">
        <v>136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143</v>
      </c>
      <c r="BM246" s="231" t="s">
        <v>649</v>
      </c>
    </row>
    <row r="247" s="2" customFormat="1">
      <c r="A247" s="38"/>
      <c r="B247" s="39"/>
      <c r="C247" s="40"/>
      <c r="D247" s="233" t="s">
        <v>145</v>
      </c>
      <c r="E247" s="40"/>
      <c r="F247" s="234" t="s">
        <v>650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86</v>
      </c>
    </row>
    <row r="248" s="14" customFormat="1">
      <c r="A248" s="14"/>
      <c r="B248" s="248"/>
      <c r="C248" s="249"/>
      <c r="D248" s="233" t="s">
        <v>147</v>
      </c>
      <c r="E248" s="250" t="s">
        <v>1</v>
      </c>
      <c r="F248" s="251" t="s">
        <v>651</v>
      </c>
      <c r="G248" s="249"/>
      <c r="H248" s="252">
        <v>7.8399999999999999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147</v>
      </c>
      <c r="AU248" s="258" t="s">
        <v>86</v>
      </c>
      <c r="AV248" s="14" t="s">
        <v>86</v>
      </c>
      <c r="AW248" s="14" t="s">
        <v>32</v>
      </c>
      <c r="AX248" s="14" t="s">
        <v>84</v>
      </c>
      <c r="AY248" s="258" t="s">
        <v>136</v>
      </c>
    </row>
    <row r="249" s="2" customFormat="1" ht="24.15" customHeight="1">
      <c r="A249" s="38"/>
      <c r="B249" s="39"/>
      <c r="C249" s="219" t="s">
        <v>305</v>
      </c>
      <c r="D249" s="219" t="s">
        <v>139</v>
      </c>
      <c r="E249" s="220" t="s">
        <v>652</v>
      </c>
      <c r="F249" s="221" t="s">
        <v>653</v>
      </c>
      <c r="G249" s="222" t="s">
        <v>142</v>
      </c>
      <c r="H249" s="223">
        <v>7.8399999999999999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0.00088000000000000003</v>
      </c>
      <c r="R249" s="229">
        <f>Q249*H249</f>
        <v>0.0068992000000000003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143</v>
      </c>
      <c r="AT249" s="231" t="s">
        <v>139</v>
      </c>
      <c r="AU249" s="231" t="s">
        <v>86</v>
      </c>
      <c r="AY249" s="17" t="s">
        <v>136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143</v>
      </c>
      <c r="BM249" s="231" t="s">
        <v>654</v>
      </c>
    </row>
    <row r="250" s="2" customFormat="1">
      <c r="A250" s="38"/>
      <c r="B250" s="39"/>
      <c r="C250" s="40"/>
      <c r="D250" s="233" t="s">
        <v>145</v>
      </c>
      <c r="E250" s="40"/>
      <c r="F250" s="234" t="s">
        <v>655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145</v>
      </c>
      <c r="AU250" s="17" t="s">
        <v>86</v>
      </c>
    </row>
    <row r="251" s="2" customFormat="1" ht="16.5" customHeight="1">
      <c r="A251" s="38"/>
      <c r="B251" s="39"/>
      <c r="C251" s="219" t="s">
        <v>312</v>
      </c>
      <c r="D251" s="219" t="s">
        <v>139</v>
      </c>
      <c r="E251" s="220" t="s">
        <v>656</v>
      </c>
      <c r="F251" s="221" t="s">
        <v>657</v>
      </c>
      <c r="G251" s="222" t="s">
        <v>261</v>
      </c>
      <c r="H251" s="223">
        <v>0.156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1.05555</v>
      </c>
      <c r="R251" s="229">
        <f>Q251*H251</f>
        <v>0.1646658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143</v>
      </c>
      <c r="AT251" s="231" t="s">
        <v>139</v>
      </c>
      <c r="AU251" s="231" t="s">
        <v>86</v>
      </c>
      <c r="AY251" s="17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143</v>
      </c>
      <c r="BM251" s="231" t="s">
        <v>658</v>
      </c>
    </row>
    <row r="252" s="2" customFormat="1">
      <c r="A252" s="38"/>
      <c r="B252" s="39"/>
      <c r="C252" s="40"/>
      <c r="D252" s="233" t="s">
        <v>145</v>
      </c>
      <c r="E252" s="40"/>
      <c r="F252" s="234" t="s">
        <v>657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145</v>
      </c>
      <c r="AU252" s="17" t="s">
        <v>86</v>
      </c>
    </row>
    <row r="253" s="13" customFormat="1">
      <c r="A253" s="13"/>
      <c r="B253" s="238"/>
      <c r="C253" s="239"/>
      <c r="D253" s="233" t="s">
        <v>147</v>
      </c>
      <c r="E253" s="240" t="s">
        <v>1</v>
      </c>
      <c r="F253" s="241" t="s">
        <v>659</v>
      </c>
      <c r="G253" s="239"/>
      <c r="H253" s="240" t="s">
        <v>1</v>
      </c>
      <c r="I253" s="242"/>
      <c r="J253" s="239"/>
      <c r="K253" s="239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147</v>
      </c>
      <c r="AU253" s="247" t="s">
        <v>86</v>
      </c>
      <c r="AV253" s="13" t="s">
        <v>84</v>
      </c>
      <c r="AW253" s="13" t="s">
        <v>32</v>
      </c>
      <c r="AX253" s="13" t="s">
        <v>76</v>
      </c>
      <c r="AY253" s="247" t="s">
        <v>136</v>
      </c>
    </row>
    <row r="254" s="14" customFormat="1">
      <c r="A254" s="14"/>
      <c r="B254" s="248"/>
      <c r="C254" s="249"/>
      <c r="D254" s="233" t="s">
        <v>147</v>
      </c>
      <c r="E254" s="250" t="s">
        <v>1</v>
      </c>
      <c r="F254" s="251" t="s">
        <v>660</v>
      </c>
      <c r="G254" s="249"/>
      <c r="H254" s="252">
        <v>0.156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147</v>
      </c>
      <c r="AU254" s="258" t="s">
        <v>86</v>
      </c>
      <c r="AV254" s="14" t="s">
        <v>86</v>
      </c>
      <c r="AW254" s="14" t="s">
        <v>32</v>
      </c>
      <c r="AX254" s="14" t="s">
        <v>84</v>
      </c>
      <c r="AY254" s="258" t="s">
        <v>136</v>
      </c>
    </row>
    <row r="255" s="2" customFormat="1" ht="24.15" customHeight="1">
      <c r="A255" s="38"/>
      <c r="B255" s="39"/>
      <c r="C255" s="219" t="s">
        <v>318</v>
      </c>
      <c r="D255" s="219" t="s">
        <v>139</v>
      </c>
      <c r="E255" s="220" t="s">
        <v>661</v>
      </c>
      <c r="F255" s="221" t="s">
        <v>662</v>
      </c>
      <c r="G255" s="222" t="s">
        <v>210</v>
      </c>
      <c r="H255" s="223">
        <v>4.2000000000000002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2.0000000000000002E-05</v>
      </c>
      <c r="R255" s="229">
        <f>Q255*H255</f>
        <v>8.4000000000000009E-05</v>
      </c>
      <c r="S255" s="229">
        <v>0.001</v>
      </c>
      <c r="T255" s="230">
        <f>S255*H255</f>
        <v>0.0042000000000000006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143</v>
      </c>
      <c r="AT255" s="231" t="s">
        <v>139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143</v>
      </c>
      <c r="BM255" s="231" t="s">
        <v>663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664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14" customFormat="1">
      <c r="A257" s="14"/>
      <c r="B257" s="248"/>
      <c r="C257" s="249"/>
      <c r="D257" s="233" t="s">
        <v>147</v>
      </c>
      <c r="E257" s="250" t="s">
        <v>1</v>
      </c>
      <c r="F257" s="251" t="s">
        <v>665</v>
      </c>
      <c r="G257" s="249"/>
      <c r="H257" s="252">
        <v>4.2000000000000002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147</v>
      </c>
      <c r="AU257" s="258" t="s">
        <v>86</v>
      </c>
      <c r="AV257" s="14" t="s">
        <v>86</v>
      </c>
      <c r="AW257" s="14" t="s">
        <v>32</v>
      </c>
      <c r="AX257" s="14" t="s">
        <v>84</v>
      </c>
      <c r="AY257" s="258" t="s">
        <v>136</v>
      </c>
    </row>
    <row r="258" s="12" customFormat="1" ht="22.8" customHeight="1">
      <c r="A258" s="12"/>
      <c r="B258" s="203"/>
      <c r="C258" s="204"/>
      <c r="D258" s="205" t="s">
        <v>75</v>
      </c>
      <c r="E258" s="217" t="s">
        <v>137</v>
      </c>
      <c r="F258" s="217" t="s">
        <v>138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SUM(P259:P328)</f>
        <v>0</v>
      </c>
      <c r="Q258" s="211"/>
      <c r="R258" s="212">
        <f>SUM(R259:R328)</f>
        <v>56.049149419999999</v>
      </c>
      <c r="S258" s="211"/>
      <c r="T258" s="213">
        <f>SUM(T259:T328)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84</v>
      </c>
      <c r="AT258" s="215" t="s">
        <v>75</v>
      </c>
      <c r="AU258" s="215" t="s">
        <v>84</v>
      </c>
      <c r="AY258" s="214" t="s">
        <v>136</v>
      </c>
      <c r="BK258" s="216">
        <f>SUM(BK259:BK328)</f>
        <v>0</v>
      </c>
    </row>
    <row r="259" s="2" customFormat="1" ht="24.15" customHeight="1">
      <c r="A259" s="38"/>
      <c r="B259" s="39"/>
      <c r="C259" s="219" t="s">
        <v>324</v>
      </c>
      <c r="D259" s="219" t="s">
        <v>139</v>
      </c>
      <c r="E259" s="220" t="s">
        <v>666</v>
      </c>
      <c r="F259" s="221" t="s">
        <v>667</v>
      </c>
      <c r="G259" s="222" t="s">
        <v>142</v>
      </c>
      <c r="H259" s="223">
        <v>3352.9479999999999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0.00025999999999999998</v>
      </c>
      <c r="R259" s="229">
        <f>Q259*H259</f>
        <v>0.8717664799999999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143</v>
      </c>
      <c r="AT259" s="231" t="s">
        <v>139</v>
      </c>
      <c r="AU259" s="231" t="s">
        <v>86</v>
      </c>
      <c r="AY259" s="17" t="s">
        <v>136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143</v>
      </c>
      <c r="BM259" s="231" t="s">
        <v>668</v>
      </c>
    </row>
    <row r="260" s="2" customFormat="1">
      <c r="A260" s="38"/>
      <c r="B260" s="39"/>
      <c r="C260" s="40"/>
      <c r="D260" s="233" t="s">
        <v>145</v>
      </c>
      <c r="E260" s="40"/>
      <c r="F260" s="234" t="s">
        <v>669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86</v>
      </c>
    </row>
    <row r="261" s="2" customFormat="1">
      <c r="A261" s="38"/>
      <c r="B261" s="39"/>
      <c r="C261" s="40"/>
      <c r="D261" s="259" t="s">
        <v>156</v>
      </c>
      <c r="E261" s="40"/>
      <c r="F261" s="260" t="s">
        <v>670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156</v>
      </c>
      <c r="AU261" s="17" t="s">
        <v>86</v>
      </c>
    </row>
    <row r="262" s="13" customFormat="1">
      <c r="A262" s="13"/>
      <c r="B262" s="238"/>
      <c r="C262" s="239"/>
      <c r="D262" s="233" t="s">
        <v>147</v>
      </c>
      <c r="E262" s="240" t="s">
        <v>1</v>
      </c>
      <c r="F262" s="241" t="s">
        <v>671</v>
      </c>
      <c r="G262" s="239"/>
      <c r="H262" s="240" t="s">
        <v>1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147</v>
      </c>
      <c r="AU262" s="247" t="s">
        <v>86</v>
      </c>
      <c r="AV262" s="13" t="s">
        <v>84</v>
      </c>
      <c r="AW262" s="13" t="s">
        <v>32</v>
      </c>
      <c r="AX262" s="13" t="s">
        <v>76</v>
      </c>
      <c r="AY262" s="247" t="s">
        <v>136</v>
      </c>
    </row>
    <row r="263" s="14" customFormat="1">
      <c r="A263" s="14"/>
      <c r="B263" s="248"/>
      <c r="C263" s="249"/>
      <c r="D263" s="233" t="s">
        <v>147</v>
      </c>
      <c r="E263" s="250" t="s">
        <v>1</v>
      </c>
      <c r="F263" s="251" t="s">
        <v>672</v>
      </c>
      <c r="G263" s="249"/>
      <c r="H263" s="252">
        <v>1982.78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147</v>
      </c>
      <c r="AU263" s="258" t="s">
        <v>86</v>
      </c>
      <c r="AV263" s="14" t="s">
        <v>86</v>
      </c>
      <c r="AW263" s="14" t="s">
        <v>32</v>
      </c>
      <c r="AX263" s="14" t="s">
        <v>76</v>
      </c>
      <c r="AY263" s="258" t="s">
        <v>136</v>
      </c>
    </row>
    <row r="264" s="13" customFormat="1">
      <c r="A264" s="13"/>
      <c r="B264" s="238"/>
      <c r="C264" s="239"/>
      <c r="D264" s="233" t="s">
        <v>147</v>
      </c>
      <c r="E264" s="240" t="s">
        <v>1</v>
      </c>
      <c r="F264" s="241" t="s">
        <v>673</v>
      </c>
      <c r="G264" s="239"/>
      <c r="H264" s="240" t="s">
        <v>1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147</v>
      </c>
      <c r="AU264" s="247" t="s">
        <v>86</v>
      </c>
      <c r="AV264" s="13" t="s">
        <v>84</v>
      </c>
      <c r="AW264" s="13" t="s">
        <v>32</v>
      </c>
      <c r="AX264" s="13" t="s">
        <v>76</v>
      </c>
      <c r="AY264" s="247" t="s">
        <v>136</v>
      </c>
    </row>
    <row r="265" s="14" customFormat="1">
      <c r="A265" s="14"/>
      <c r="B265" s="248"/>
      <c r="C265" s="249"/>
      <c r="D265" s="233" t="s">
        <v>147</v>
      </c>
      <c r="E265" s="250" t="s">
        <v>1</v>
      </c>
      <c r="F265" s="251" t="s">
        <v>674</v>
      </c>
      <c r="G265" s="249"/>
      <c r="H265" s="252">
        <v>1191.6300000000001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147</v>
      </c>
      <c r="AU265" s="258" t="s">
        <v>86</v>
      </c>
      <c r="AV265" s="14" t="s">
        <v>86</v>
      </c>
      <c r="AW265" s="14" t="s">
        <v>32</v>
      </c>
      <c r="AX265" s="14" t="s">
        <v>76</v>
      </c>
      <c r="AY265" s="258" t="s">
        <v>136</v>
      </c>
    </row>
    <row r="266" s="13" customFormat="1">
      <c r="A266" s="13"/>
      <c r="B266" s="238"/>
      <c r="C266" s="239"/>
      <c r="D266" s="233" t="s">
        <v>147</v>
      </c>
      <c r="E266" s="240" t="s">
        <v>1</v>
      </c>
      <c r="F266" s="241" t="s">
        <v>675</v>
      </c>
      <c r="G266" s="239"/>
      <c r="H266" s="240" t="s">
        <v>1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147</v>
      </c>
      <c r="AU266" s="247" t="s">
        <v>86</v>
      </c>
      <c r="AV266" s="13" t="s">
        <v>84</v>
      </c>
      <c r="AW266" s="13" t="s">
        <v>32</v>
      </c>
      <c r="AX266" s="13" t="s">
        <v>76</v>
      </c>
      <c r="AY266" s="247" t="s">
        <v>136</v>
      </c>
    </row>
    <row r="267" s="14" customFormat="1">
      <c r="A267" s="14"/>
      <c r="B267" s="248"/>
      <c r="C267" s="249"/>
      <c r="D267" s="233" t="s">
        <v>147</v>
      </c>
      <c r="E267" s="250" t="s">
        <v>1</v>
      </c>
      <c r="F267" s="251" t="s">
        <v>534</v>
      </c>
      <c r="G267" s="249"/>
      <c r="H267" s="252">
        <v>1.3500000000000001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147</v>
      </c>
      <c r="AU267" s="258" t="s">
        <v>86</v>
      </c>
      <c r="AV267" s="14" t="s">
        <v>86</v>
      </c>
      <c r="AW267" s="14" t="s">
        <v>32</v>
      </c>
      <c r="AX267" s="14" t="s">
        <v>76</v>
      </c>
      <c r="AY267" s="258" t="s">
        <v>136</v>
      </c>
    </row>
    <row r="268" s="13" customFormat="1">
      <c r="A268" s="13"/>
      <c r="B268" s="238"/>
      <c r="C268" s="239"/>
      <c r="D268" s="233" t="s">
        <v>147</v>
      </c>
      <c r="E268" s="240" t="s">
        <v>1</v>
      </c>
      <c r="F268" s="241" t="s">
        <v>676</v>
      </c>
      <c r="G268" s="239"/>
      <c r="H268" s="240" t="s">
        <v>1</v>
      </c>
      <c r="I268" s="242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147</v>
      </c>
      <c r="AU268" s="247" t="s">
        <v>86</v>
      </c>
      <c r="AV268" s="13" t="s">
        <v>84</v>
      </c>
      <c r="AW268" s="13" t="s">
        <v>32</v>
      </c>
      <c r="AX268" s="13" t="s">
        <v>76</v>
      </c>
      <c r="AY268" s="247" t="s">
        <v>136</v>
      </c>
    </row>
    <row r="269" s="14" customFormat="1">
      <c r="A269" s="14"/>
      <c r="B269" s="248"/>
      <c r="C269" s="249"/>
      <c r="D269" s="233" t="s">
        <v>147</v>
      </c>
      <c r="E269" s="250" t="s">
        <v>1</v>
      </c>
      <c r="F269" s="251" t="s">
        <v>677</v>
      </c>
      <c r="G269" s="249"/>
      <c r="H269" s="252">
        <v>177.18799999999999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147</v>
      </c>
      <c r="AU269" s="258" t="s">
        <v>86</v>
      </c>
      <c r="AV269" s="14" t="s">
        <v>86</v>
      </c>
      <c r="AW269" s="14" t="s">
        <v>32</v>
      </c>
      <c r="AX269" s="14" t="s">
        <v>76</v>
      </c>
      <c r="AY269" s="258" t="s">
        <v>136</v>
      </c>
    </row>
    <row r="270" s="15" customFormat="1">
      <c r="A270" s="15"/>
      <c r="B270" s="261"/>
      <c r="C270" s="262"/>
      <c r="D270" s="233" t="s">
        <v>147</v>
      </c>
      <c r="E270" s="263" t="s">
        <v>1</v>
      </c>
      <c r="F270" s="264" t="s">
        <v>192</v>
      </c>
      <c r="G270" s="262"/>
      <c r="H270" s="265">
        <v>3352.9479999999999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1" t="s">
        <v>147</v>
      </c>
      <c r="AU270" s="271" t="s">
        <v>86</v>
      </c>
      <c r="AV270" s="15" t="s">
        <v>143</v>
      </c>
      <c r="AW270" s="15" t="s">
        <v>32</v>
      </c>
      <c r="AX270" s="15" t="s">
        <v>84</v>
      </c>
      <c r="AY270" s="271" t="s">
        <v>136</v>
      </c>
    </row>
    <row r="271" s="2" customFormat="1" ht="24.15" customHeight="1">
      <c r="A271" s="38"/>
      <c r="B271" s="39"/>
      <c r="C271" s="219" t="s">
        <v>330</v>
      </c>
      <c r="D271" s="219" t="s">
        <v>139</v>
      </c>
      <c r="E271" s="220" t="s">
        <v>678</v>
      </c>
      <c r="F271" s="221" t="s">
        <v>679</v>
      </c>
      <c r="G271" s="222" t="s">
        <v>142</v>
      </c>
      <c r="H271" s="223">
        <v>177.18799999999999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0.0043800000000000002</v>
      </c>
      <c r="R271" s="229">
        <f>Q271*H271</f>
        <v>0.77608343999999996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143</v>
      </c>
      <c r="AT271" s="231" t="s">
        <v>139</v>
      </c>
      <c r="AU271" s="231" t="s">
        <v>86</v>
      </c>
      <c r="AY271" s="17" t="s">
        <v>136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143</v>
      </c>
      <c r="BM271" s="231" t="s">
        <v>680</v>
      </c>
    </row>
    <row r="272" s="2" customFormat="1">
      <c r="A272" s="38"/>
      <c r="B272" s="39"/>
      <c r="C272" s="40"/>
      <c r="D272" s="233" t="s">
        <v>145</v>
      </c>
      <c r="E272" s="40"/>
      <c r="F272" s="234" t="s">
        <v>681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145</v>
      </c>
      <c r="AU272" s="17" t="s">
        <v>86</v>
      </c>
    </row>
    <row r="273" s="2" customFormat="1">
      <c r="A273" s="38"/>
      <c r="B273" s="39"/>
      <c r="C273" s="40"/>
      <c r="D273" s="259" t="s">
        <v>156</v>
      </c>
      <c r="E273" s="40"/>
      <c r="F273" s="260" t="s">
        <v>682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156</v>
      </c>
      <c r="AU273" s="17" t="s">
        <v>86</v>
      </c>
    </row>
    <row r="274" s="13" customFormat="1">
      <c r="A274" s="13"/>
      <c r="B274" s="238"/>
      <c r="C274" s="239"/>
      <c r="D274" s="233" t="s">
        <v>147</v>
      </c>
      <c r="E274" s="240" t="s">
        <v>1</v>
      </c>
      <c r="F274" s="241" t="s">
        <v>676</v>
      </c>
      <c r="G274" s="239"/>
      <c r="H274" s="240" t="s">
        <v>1</v>
      </c>
      <c r="I274" s="242"/>
      <c r="J274" s="239"/>
      <c r="K274" s="239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147</v>
      </c>
      <c r="AU274" s="247" t="s">
        <v>86</v>
      </c>
      <c r="AV274" s="13" t="s">
        <v>84</v>
      </c>
      <c r="AW274" s="13" t="s">
        <v>32</v>
      </c>
      <c r="AX274" s="13" t="s">
        <v>76</v>
      </c>
      <c r="AY274" s="247" t="s">
        <v>136</v>
      </c>
    </row>
    <row r="275" s="14" customFormat="1">
      <c r="A275" s="14"/>
      <c r="B275" s="248"/>
      <c r="C275" s="249"/>
      <c r="D275" s="233" t="s">
        <v>147</v>
      </c>
      <c r="E275" s="250" t="s">
        <v>1</v>
      </c>
      <c r="F275" s="251" t="s">
        <v>677</v>
      </c>
      <c r="G275" s="249"/>
      <c r="H275" s="252">
        <v>177.18799999999999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147</v>
      </c>
      <c r="AU275" s="258" t="s">
        <v>86</v>
      </c>
      <c r="AV275" s="14" t="s">
        <v>86</v>
      </c>
      <c r="AW275" s="14" t="s">
        <v>32</v>
      </c>
      <c r="AX275" s="14" t="s">
        <v>76</v>
      </c>
      <c r="AY275" s="258" t="s">
        <v>136</v>
      </c>
    </row>
    <row r="276" s="15" customFormat="1">
      <c r="A276" s="15"/>
      <c r="B276" s="261"/>
      <c r="C276" s="262"/>
      <c r="D276" s="233" t="s">
        <v>147</v>
      </c>
      <c r="E276" s="263" t="s">
        <v>1</v>
      </c>
      <c r="F276" s="264" t="s">
        <v>192</v>
      </c>
      <c r="G276" s="262"/>
      <c r="H276" s="265">
        <v>177.18799999999999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1" t="s">
        <v>147</v>
      </c>
      <c r="AU276" s="271" t="s">
        <v>86</v>
      </c>
      <c r="AV276" s="15" t="s">
        <v>143</v>
      </c>
      <c r="AW276" s="15" t="s">
        <v>32</v>
      </c>
      <c r="AX276" s="15" t="s">
        <v>84</v>
      </c>
      <c r="AY276" s="271" t="s">
        <v>136</v>
      </c>
    </row>
    <row r="277" s="2" customFormat="1" ht="24.15" customHeight="1">
      <c r="A277" s="38"/>
      <c r="B277" s="39"/>
      <c r="C277" s="219" t="s">
        <v>7</v>
      </c>
      <c r="D277" s="219" t="s">
        <v>139</v>
      </c>
      <c r="E277" s="220" t="s">
        <v>683</v>
      </c>
      <c r="F277" s="221" t="s">
        <v>684</v>
      </c>
      <c r="G277" s="222" t="s">
        <v>142</v>
      </c>
      <c r="H277" s="223">
        <v>177.18799999999999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0.0040000000000000001</v>
      </c>
      <c r="R277" s="229">
        <f>Q277*H277</f>
        <v>0.70875199999999994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143</v>
      </c>
      <c r="AT277" s="231" t="s">
        <v>139</v>
      </c>
      <c r="AU277" s="231" t="s">
        <v>86</v>
      </c>
      <c r="AY277" s="17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143</v>
      </c>
      <c r="BM277" s="231" t="s">
        <v>685</v>
      </c>
    </row>
    <row r="278" s="2" customFormat="1">
      <c r="A278" s="38"/>
      <c r="B278" s="39"/>
      <c r="C278" s="40"/>
      <c r="D278" s="233" t="s">
        <v>145</v>
      </c>
      <c r="E278" s="40"/>
      <c r="F278" s="234" t="s">
        <v>686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86</v>
      </c>
    </row>
    <row r="279" s="2" customFormat="1">
      <c r="A279" s="38"/>
      <c r="B279" s="39"/>
      <c r="C279" s="40"/>
      <c r="D279" s="259" t="s">
        <v>156</v>
      </c>
      <c r="E279" s="40"/>
      <c r="F279" s="260" t="s">
        <v>687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86</v>
      </c>
    </row>
    <row r="280" s="2" customFormat="1" ht="37.8" customHeight="1">
      <c r="A280" s="38"/>
      <c r="B280" s="39"/>
      <c r="C280" s="219" t="s">
        <v>341</v>
      </c>
      <c r="D280" s="219" t="s">
        <v>139</v>
      </c>
      <c r="E280" s="220" t="s">
        <v>688</v>
      </c>
      <c r="F280" s="221" t="s">
        <v>689</v>
      </c>
      <c r="G280" s="222" t="s">
        <v>142</v>
      </c>
      <c r="H280" s="223">
        <v>3175.7600000000002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0.01103</v>
      </c>
      <c r="R280" s="229">
        <f>Q280*H280</f>
        <v>35.028632800000004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143</v>
      </c>
      <c r="AT280" s="231" t="s">
        <v>139</v>
      </c>
      <c r="AU280" s="231" t="s">
        <v>86</v>
      </c>
      <c r="AY280" s="17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143</v>
      </c>
      <c r="BM280" s="231" t="s">
        <v>690</v>
      </c>
    </row>
    <row r="281" s="2" customFormat="1">
      <c r="A281" s="38"/>
      <c r="B281" s="39"/>
      <c r="C281" s="40"/>
      <c r="D281" s="233" t="s">
        <v>145</v>
      </c>
      <c r="E281" s="40"/>
      <c r="F281" s="234" t="s">
        <v>691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86</v>
      </c>
    </row>
    <row r="282" s="13" customFormat="1">
      <c r="A282" s="13"/>
      <c r="B282" s="238"/>
      <c r="C282" s="239"/>
      <c r="D282" s="233" t="s">
        <v>147</v>
      </c>
      <c r="E282" s="240" t="s">
        <v>1</v>
      </c>
      <c r="F282" s="241" t="s">
        <v>671</v>
      </c>
      <c r="G282" s="239"/>
      <c r="H282" s="240" t="s">
        <v>1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147</v>
      </c>
      <c r="AU282" s="247" t="s">
        <v>86</v>
      </c>
      <c r="AV282" s="13" t="s">
        <v>84</v>
      </c>
      <c r="AW282" s="13" t="s">
        <v>32</v>
      </c>
      <c r="AX282" s="13" t="s">
        <v>76</v>
      </c>
      <c r="AY282" s="247" t="s">
        <v>136</v>
      </c>
    </row>
    <row r="283" s="14" customFormat="1">
      <c r="A283" s="14"/>
      <c r="B283" s="248"/>
      <c r="C283" s="249"/>
      <c r="D283" s="233" t="s">
        <v>147</v>
      </c>
      <c r="E283" s="250" t="s">
        <v>1</v>
      </c>
      <c r="F283" s="251" t="s">
        <v>672</v>
      </c>
      <c r="G283" s="249"/>
      <c r="H283" s="252">
        <v>1982.78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147</v>
      </c>
      <c r="AU283" s="258" t="s">
        <v>86</v>
      </c>
      <c r="AV283" s="14" t="s">
        <v>86</v>
      </c>
      <c r="AW283" s="14" t="s">
        <v>32</v>
      </c>
      <c r="AX283" s="14" t="s">
        <v>76</v>
      </c>
      <c r="AY283" s="258" t="s">
        <v>136</v>
      </c>
    </row>
    <row r="284" s="13" customFormat="1">
      <c r="A284" s="13"/>
      <c r="B284" s="238"/>
      <c r="C284" s="239"/>
      <c r="D284" s="233" t="s">
        <v>147</v>
      </c>
      <c r="E284" s="240" t="s">
        <v>1</v>
      </c>
      <c r="F284" s="241" t="s">
        <v>673</v>
      </c>
      <c r="G284" s="239"/>
      <c r="H284" s="240" t="s">
        <v>1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147</v>
      </c>
      <c r="AU284" s="247" t="s">
        <v>86</v>
      </c>
      <c r="AV284" s="13" t="s">
        <v>84</v>
      </c>
      <c r="AW284" s="13" t="s">
        <v>32</v>
      </c>
      <c r="AX284" s="13" t="s">
        <v>76</v>
      </c>
      <c r="AY284" s="247" t="s">
        <v>136</v>
      </c>
    </row>
    <row r="285" s="14" customFormat="1">
      <c r="A285" s="14"/>
      <c r="B285" s="248"/>
      <c r="C285" s="249"/>
      <c r="D285" s="233" t="s">
        <v>147</v>
      </c>
      <c r="E285" s="250" t="s">
        <v>1</v>
      </c>
      <c r="F285" s="251" t="s">
        <v>674</v>
      </c>
      <c r="G285" s="249"/>
      <c r="H285" s="252">
        <v>1191.6300000000001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147</v>
      </c>
      <c r="AU285" s="258" t="s">
        <v>86</v>
      </c>
      <c r="AV285" s="14" t="s">
        <v>86</v>
      </c>
      <c r="AW285" s="14" t="s">
        <v>32</v>
      </c>
      <c r="AX285" s="14" t="s">
        <v>76</v>
      </c>
      <c r="AY285" s="258" t="s">
        <v>136</v>
      </c>
    </row>
    <row r="286" s="13" customFormat="1">
      <c r="A286" s="13"/>
      <c r="B286" s="238"/>
      <c r="C286" s="239"/>
      <c r="D286" s="233" t="s">
        <v>147</v>
      </c>
      <c r="E286" s="240" t="s">
        <v>1</v>
      </c>
      <c r="F286" s="241" t="s">
        <v>675</v>
      </c>
      <c r="G286" s="239"/>
      <c r="H286" s="240" t="s">
        <v>1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147</v>
      </c>
      <c r="AU286" s="247" t="s">
        <v>86</v>
      </c>
      <c r="AV286" s="13" t="s">
        <v>84</v>
      </c>
      <c r="AW286" s="13" t="s">
        <v>32</v>
      </c>
      <c r="AX286" s="13" t="s">
        <v>76</v>
      </c>
      <c r="AY286" s="247" t="s">
        <v>136</v>
      </c>
    </row>
    <row r="287" s="14" customFormat="1">
      <c r="A287" s="14"/>
      <c r="B287" s="248"/>
      <c r="C287" s="249"/>
      <c r="D287" s="233" t="s">
        <v>147</v>
      </c>
      <c r="E287" s="250" t="s">
        <v>1</v>
      </c>
      <c r="F287" s="251" t="s">
        <v>534</v>
      </c>
      <c r="G287" s="249"/>
      <c r="H287" s="252">
        <v>1.3500000000000001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147</v>
      </c>
      <c r="AU287" s="258" t="s">
        <v>86</v>
      </c>
      <c r="AV287" s="14" t="s">
        <v>86</v>
      </c>
      <c r="AW287" s="14" t="s">
        <v>32</v>
      </c>
      <c r="AX287" s="14" t="s">
        <v>76</v>
      </c>
      <c r="AY287" s="258" t="s">
        <v>136</v>
      </c>
    </row>
    <row r="288" s="15" customFormat="1">
      <c r="A288" s="15"/>
      <c r="B288" s="261"/>
      <c r="C288" s="262"/>
      <c r="D288" s="233" t="s">
        <v>147</v>
      </c>
      <c r="E288" s="263" t="s">
        <v>1</v>
      </c>
      <c r="F288" s="264" t="s">
        <v>192</v>
      </c>
      <c r="G288" s="262"/>
      <c r="H288" s="265">
        <v>3175.7600000000002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1" t="s">
        <v>147</v>
      </c>
      <c r="AU288" s="271" t="s">
        <v>86</v>
      </c>
      <c r="AV288" s="15" t="s">
        <v>143</v>
      </c>
      <c r="AW288" s="15" t="s">
        <v>32</v>
      </c>
      <c r="AX288" s="15" t="s">
        <v>84</v>
      </c>
      <c r="AY288" s="271" t="s">
        <v>136</v>
      </c>
    </row>
    <row r="289" s="2" customFormat="1" ht="24.15" customHeight="1">
      <c r="A289" s="38"/>
      <c r="B289" s="39"/>
      <c r="C289" s="219" t="s">
        <v>347</v>
      </c>
      <c r="D289" s="219" t="s">
        <v>139</v>
      </c>
      <c r="E289" s="220" t="s">
        <v>692</v>
      </c>
      <c r="F289" s="221" t="s">
        <v>693</v>
      </c>
      <c r="G289" s="222" t="s">
        <v>142</v>
      </c>
      <c r="H289" s="223">
        <v>3175.7600000000002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0.0055199999999999997</v>
      </c>
      <c r="R289" s="229">
        <f>Q289*H289</f>
        <v>17.530195200000001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143</v>
      </c>
      <c r="AT289" s="231" t="s">
        <v>139</v>
      </c>
      <c r="AU289" s="231" t="s">
        <v>86</v>
      </c>
      <c r="AY289" s="17" t="s">
        <v>136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143</v>
      </c>
      <c r="BM289" s="231" t="s">
        <v>694</v>
      </c>
    </row>
    <row r="290" s="2" customFormat="1">
      <c r="A290" s="38"/>
      <c r="B290" s="39"/>
      <c r="C290" s="40"/>
      <c r="D290" s="233" t="s">
        <v>145</v>
      </c>
      <c r="E290" s="40"/>
      <c r="F290" s="234" t="s">
        <v>695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86</v>
      </c>
    </row>
    <row r="291" s="2" customFormat="1">
      <c r="A291" s="38"/>
      <c r="B291" s="39"/>
      <c r="C291" s="40"/>
      <c r="D291" s="259" t="s">
        <v>156</v>
      </c>
      <c r="E291" s="40"/>
      <c r="F291" s="260" t="s">
        <v>696</v>
      </c>
      <c r="G291" s="40"/>
      <c r="H291" s="40"/>
      <c r="I291" s="235"/>
      <c r="J291" s="40"/>
      <c r="K291" s="40"/>
      <c r="L291" s="44"/>
      <c r="M291" s="236"/>
      <c r="N291" s="237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156</v>
      </c>
      <c r="AU291" s="17" t="s">
        <v>86</v>
      </c>
    </row>
    <row r="292" s="2" customFormat="1" ht="24.15" customHeight="1">
      <c r="A292" s="38"/>
      <c r="B292" s="39"/>
      <c r="C292" s="219" t="s">
        <v>353</v>
      </c>
      <c r="D292" s="219" t="s">
        <v>139</v>
      </c>
      <c r="E292" s="220" t="s">
        <v>697</v>
      </c>
      <c r="F292" s="221" t="s">
        <v>698</v>
      </c>
      <c r="G292" s="222" t="s">
        <v>142</v>
      </c>
      <c r="H292" s="223">
        <v>1.3500000000000001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0.0043800000000000002</v>
      </c>
      <c r="R292" s="229">
        <f>Q292*H292</f>
        <v>0.0059130000000000007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143</v>
      </c>
      <c r="AT292" s="231" t="s">
        <v>139</v>
      </c>
      <c r="AU292" s="231" t="s">
        <v>86</v>
      </c>
      <c r="AY292" s="17" t="s">
        <v>136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143</v>
      </c>
      <c r="BM292" s="231" t="s">
        <v>699</v>
      </c>
    </row>
    <row r="293" s="2" customFormat="1">
      <c r="A293" s="38"/>
      <c r="B293" s="39"/>
      <c r="C293" s="40"/>
      <c r="D293" s="233" t="s">
        <v>145</v>
      </c>
      <c r="E293" s="40"/>
      <c r="F293" s="234" t="s">
        <v>700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145</v>
      </c>
      <c r="AU293" s="17" t="s">
        <v>86</v>
      </c>
    </row>
    <row r="294" s="2" customFormat="1">
      <c r="A294" s="38"/>
      <c r="B294" s="39"/>
      <c r="C294" s="40"/>
      <c r="D294" s="259" t="s">
        <v>156</v>
      </c>
      <c r="E294" s="40"/>
      <c r="F294" s="260" t="s">
        <v>701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156</v>
      </c>
      <c r="AU294" s="17" t="s">
        <v>86</v>
      </c>
    </row>
    <row r="295" s="13" customFormat="1">
      <c r="A295" s="13"/>
      <c r="B295" s="238"/>
      <c r="C295" s="239"/>
      <c r="D295" s="233" t="s">
        <v>147</v>
      </c>
      <c r="E295" s="240" t="s">
        <v>1</v>
      </c>
      <c r="F295" s="241" t="s">
        <v>533</v>
      </c>
      <c r="G295" s="239"/>
      <c r="H295" s="240" t="s">
        <v>1</v>
      </c>
      <c r="I295" s="242"/>
      <c r="J295" s="239"/>
      <c r="K295" s="239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147</v>
      </c>
      <c r="AU295" s="247" t="s">
        <v>86</v>
      </c>
      <c r="AV295" s="13" t="s">
        <v>84</v>
      </c>
      <c r="AW295" s="13" t="s">
        <v>32</v>
      </c>
      <c r="AX295" s="13" t="s">
        <v>76</v>
      </c>
      <c r="AY295" s="247" t="s">
        <v>136</v>
      </c>
    </row>
    <row r="296" s="14" customFormat="1">
      <c r="A296" s="14"/>
      <c r="B296" s="248"/>
      <c r="C296" s="249"/>
      <c r="D296" s="233" t="s">
        <v>147</v>
      </c>
      <c r="E296" s="250" t="s">
        <v>1</v>
      </c>
      <c r="F296" s="251" t="s">
        <v>534</v>
      </c>
      <c r="G296" s="249"/>
      <c r="H296" s="252">
        <v>1.3500000000000001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147</v>
      </c>
      <c r="AU296" s="258" t="s">
        <v>86</v>
      </c>
      <c r="AV296" s="14" t="s">
        <v>86</v>
      </c>
      <c r="AW296" s="14" t="s">
        <v>32</v>
      </c>
      <c r="AX296" s="14" t="s">
        <v>84</v>
      </c>
      <c r="AY296" s="258" t="s">
        <v>136</v>
      </c>
    </row>
    <row r="297" s="2" customFormat="1" ht="24.15" customHeight="1">
      <c r="A297" s="38"/>
      <c r="B297" s="39"/>
      <c r="C297" s="219" t="s">
        <v>362</v>
      </c>
      <c r="D297" s="219" t="s">
        <v>139</v>
      </c>
      <c r="E297" s="220" t="s">
        <v>702</v>
      </c>
      <c r="F297" s="221" t="s">
        <v>703</v>
      </c>
      <c r="G297" s="222" t="s">
        <v>142</v>
      </c>
      <c r="H297" s="223">
        <v>1.3500000000000001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0.00013999999999999999</v>
      </c>
      <c r="R297" s="229">
        <f>Q297*H297</f>
        <v>0.00018899999999999999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143</v>
      </c>
      <c r="AT297" s="231" t="s">
        <v>139</v>
      </c>
      <c r="AU297" s="231" t="s">
        <v>86</v>
      </c>
      <c r="AY297" s="17" t="s">
        <v>136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143</v>
      </c>
      <c r="BM297" s="231" t="s">
        <v>704</v>
      </c>
    </row>
    <row r="298" s="2" customFormat="1">
      <c r="A298" s="38"/>
      <c r="B298" s="39"/>
      <c r="C298" s="40"/>
      <c r="D298" s="233" t="s">
        <v>145</v>
      </c>
      <c r="E298" s="40"/>
      <c r="F298" s="234" t="s">
        <v>705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145</v>
      </c>
      <c r="AU298" s="17" t="s">
        <v>86</v>
      </c>
    </row>
    <row r="299" s="2" customFormat="1">
      <c r="A299" s="38"/>
      <c r="B299" s="39"/>
      <c r="C299" s="40"/>
      <c r="D299" s="259" t="s">
        <v>156</v>
      </c>
      <c r="E299" s="40"/>
      <c r="F299" s="260" t="s">
        <v>706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156</v>
      </c>
      <c r="AU299" s="17" t="s">
        <v>86</v>
      </c>
    </row>
    <row r="300" s="13" customFormat="1">
      <c r="A300" s="13"/>
      <c r="B300" s="238"/>
      <c r="C300" s="239"/>
      <c r="D300" s="233" t="s">
        <v>147</v>
      </c>
      <c r="E300" s="240" t="s">
        <v>1</v>
      </c>
      <c r="F300" s="241" t="s">
        <v>533</v>
      </c>
      <c r="G300" s="239"/>
      <c r="H300" s="240" t="s">
        <v>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147</v>
      </c>
      <c r="AU300" s="247" t="s">
        <v>86</v>
      </c>
      <c r="AV300" s="13" t="s">
        <v>84</v>
      </c>
      <c r="AW300" s="13" t="s">
        <v>32</v>
      </c>
      <c r="AX300" s="13" t="s">
        <v>76</v>
      </c>
      <c r="AY300" s="247" t="s">
        <v>136</v>
      </c>
    </row>
    <row r="301" s="14" customFormat="1">
      <c r="A301" s="14"/>
      <c r="B301" s="248"/>
      <c r="C301" s="249"/>
      <c r="D301" s="233" t="s">
        <v>147</v>
      </c>
      <c r="E301" s="250" t="s">
        <v>1</v>
      </c>
      <c r="F301" s="251" t="s">
        <v>534</v>
      </c>
      <c r="G301" s="249"/>
      <c r="H301" s="252">
        <v>1.3500000000000001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147</v>
      </c>
      <c r="AU301" s="258" t="s">
        <v>86</v>
      </c>
      <c r="AV301" s="14" t="s">
        <v>86</v>
      </c>
      <c r="AW301" s="14" t="s">
        <v>32</v>
      </c>
      <c r="AX301" s="14" t="s">
        <v>84</v>
      </c>
      <c r="AY301" s="258" t="s">
        <v>136</v>
      </c>
    </row>
    <row r="302" s="2" customFormat="1" ht="24.15" customHeight="1">
      <c r="A302" s="38"/>
      <c r="B302" s="39"/>
      <c r="C302" s="219" t="s">
        <v>368</v>
      </c>
      <c r="D302" s="219" t="s">
        <v>139</v>
      </c>
      <c r="E302" s="220" t="s">
        <v>707</v>
      </c>
      <c r="F302" s="221" t="s">
        <v>708</v>
      </c>
      <c r="G302" s="222" t="s">
        <v>142</v>
      </c>
      <c r="H302" s="223">
        <v>1.3500000000000001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0.0028500000000000001</v>
      </c>
      <c r="R302" s="229">
        <f>Q302*H302</f>
        <v>0.0038475000000000002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143</v>
      </c>
      <c r="AT302" s="231" t="s">
        <v>139</v>
      </c>
      <c r="AU302" s="231" t="s">
        <v>86</v>
      </c>
      <c r="AY302" s="17" t="s">
        <v>136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143</v>
      </c>
      <c r="BM302" s="231" t="s">
        <v>709</v>
      </c>
    </row>
    <row r="303" s="2" customFormat="1">
      <c r="A303" s="38"/>
      <c r="B303" s="39"/>
      <c r="C303" s="40"/>
      <c r="D303" s="233" t="s">
        <v>145</v>
      </c>
      <c r="E303" s="40"/>
      <c r="F303" s="234" t="s">
        <v>710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86</v>
      </c>
    </row>
    <row r="304" s="2" customFormat="1">
      <c r="A304" s="38"/>
      <c r="B304" s="39"/>
      <c r="C304" s="40"/>
      <c r="D304" s="259" t="s">
        <v>156</v>
      </c>
      <c r="E304" s="40"/>
      <c r="F304" s="260" t="s">
        <v>711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156</v>
      </c>
      <c r="AU304" s="17" t="s">
        <v>86</v>
      </c>
    </row>
    <row r="305" s="13" customFormat="1">
      <c r="A305" s="13"/>
      <c r="B305" s="238"/>
      <c r="C305" s="239"/>
      <c r="D305" s="233" t="s">
        <v>147</v>
      </c>
      <c r="E305" s="240" t="s">
        <v>1</v>
      </c>
      <c r="F305" s="241" t="s">
        <v>533</v>
      </c>
      <c r="G305" s="239"/>
      <c r="H305" s="240" t="s">
        <v>1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147</v>
      </c>
      <c r="AU305" s="247" t="s">
        <v>86</v>
      </c>
      <c r="AV305" s="13" t="s">
        <v>84</v>
      </c>
      <c r="AW305" s="13" t="s">
        <v>32</v>
      </c>
      <c r="AX305" s="13" t="s">
        <v>76</v>
      </c>
      <c r="AY305" s="247" t="s">
        <v>136</v>
      </c>
    </row>
    <row r="306" s="14" customFormat="1">
      <c r="A306" s="14"/>
      <c r="B306" s="248"/>
      <c r="C306" s="249"/>
      <c r="D306" s="233" t="s">
        <v>147</v>
      </c>
      <c r="E306" s="250" t="s">
        <v>1</v>
      </c>
      <c r="F306" s="251" t="s">
        <v>534</v>
      </c>
      <c r="G306" s="249"/>
      <c r="H306" s="252">
        <v>1.3500000000000001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147</v>
      </c>
      <c r="AU306" s="258" t="s">
        <v>86</v>
      </c>
      <c r="AV306" s="14" t="s">
        <v>86</v>
      </c>
      <c r="AW306" s="14" t="s">
        <v>32</v>
      </c>
      <c r="AX306" s="14" t="s">
        <v>84</v>
      </c>
      <c r="AY306" s="258" t="s">
        <v>136</v>
      </c>
    </row>
    <row r="307" s="2" customFormat="1" ht="24.15" customHeight="1">
      <c r="A307" s="38"/>
      <c r="B307" s="39"/>
      <c r="C307" s="219" t="s">
        <v>376</v>
      </c>
      <c r="D307" s="219" t="s">
        <v>139</v>
      </c>
      <c r="E307" s="220" t="s">
        <v>712</v>
      </c>
      <c r="F307" s="221" t="s">
        <v>713</v>
      </c>
      <c r="G307" s="222" t="s">
        <v>356</v>
      </c>
      <c r="H307" s="223">
        <v>30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0.017770000000000001</v>
      </c>
      <c r="R307" s="229">
        <f>Q307*H307</f>
        <v>0.53310000000000002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143</v>
      </c>
      <c r="AT307" s="231" t="s">
        <v>139</v>
      </c>
      <c r="AU307" s="231" t="s">
        <v>86</v>
      </c>
      <c r="AY307" s="17" t="s">
        <v>136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143</v>
      </c>
      <c r="BM307" s="231" t="s">
        <v>714</v>
      </c>
    </row>
    <row r="308" s="2" customFormat="1">
      <c r="A308" s="38"/>
      <c r="B308" s="39"/>
      <c r="C308" s="40"/>
      <c r="D308" s="233" t="s">
        <v>145</v>
      </c>
      <c r="E308" s="40"/>
      <c r="F308" s="234" t="s">
        <v>715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86</v>
      </c>
    </row>
    <row r="309" s="2" customFormat="1">
      <c r="A309" s="38"/>
      <c r="B309" s="39"/>
      <c r="C309" s="40"/>
      <c r="D309" s="259" t="s">
        <v>156</v>
      </c>
      <c r="E309" s="40"/>
      <c r="F309" s="260" t="s">
        <v>716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156</v>
      </c>
      <c r="AU309" s="17" t="s">
        <v>86</v>
      </c>
    </row>
    <row r="310" s="2" customFormat="1" ht="24.15" customHeight="1">
      <c r="A310" s="38"/>
      <c r="B310" s="39"/>
      <c r="C310" s="276" t="s">
        <v>386</v>
      </c>
      <c r="D310" s="276" t="s">
        <v>590</v>
      </c>
      <c r="E310" s="277" t="s">
        <v>717</v>
      </c>
      <c r="F310" s="278" t="s">
        <v>718</v>
      </c>
      <c r="G310" s="279" t="s">
        <v>356</v>
      </c>
      <c r="H310" s="280">
        <v>9</v>
      </c>
      <c r="I310" s="281"/>
      <c r="J310" s="282">
        <f>ROUND(I310*H310,2)</f>
        <v>0</v>
      </c>
      <c r="K310" s="283"/>
      <c r="L310" s="284"/>
      <c r="M310" s="285" t="s">
        <v>1</v>
      </c>
      <c r="N310" s="286" t="s">
        <v>41</v>
      </c>
      <c r="O310" s="91"/>
      <c r="P310" s="229">
        <f>O310*H310</f>
        <v>0</v>
      </c>
      <c r="Q310" s="229">
        <v>0.01521</v>
      </c>
      <c r="R310" s="229">
        <f>Q310*H310</f>
        <v>0.13688999999999998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227</v>
      </c>
      <c r="AT310" s="231" t="s">
        <v>590</v>
      </c>
      <c r="AU310" s="231" t="s">
        <v>86</v>
      </c>
      <c r="AY310" s="17" t="s">
        <v>136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143</v>
      </c>
      <c r="BM310" s="231" t="s">
        <v>719</v>
      </c>
    </row>
    <row r="311" s="2" customFormat="1">
      <c r="A311" s="38"/>
      <c r="B311" s="39"/>
      <c r="C311" s="40"/>
      <c r="D311" s="233" t="s">
        <v>145</v>
      </c>
      <c r="E311" s="40"/>
      <c r="F311" s="234" t="s">
        <v>718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86</v>
      </c>
    </row>
    <row r="312" s="2" customFormat="1" ht="24.15" customHeight="1">
      <c r="A312" s="38"/>
      <c r="B312" s="39"/>
      <c r="C312" s="276" t="s">
        <v>392</v>
      </c>
      <c r="D312" s="276" t="s">
        <v>590</v>
      </c>
      <c r="E312" s="277" t="s">
        <v>720</v>
      </c>
      <c r="F312" s="278" t="s">
        <v>721</v>
      </c>
      <c r="G312" s="279" t="s">
        <v>356</v>
      </c>
      <c r="H312" s="280">
        <v>8</v>
      </c>
      <c r="I312" s="281"/>
      <c r="J312" s="282">
        <f>ROUND(I312*H312,2)</f>
        <v>0</v>
      </c>
      <c r="K312" s="283"/>
      <c r="L312" s="284"/>
      <c r="M312" s="285" t="s">
        <v>1</v>
      </c>
      <c r="N312" s="286" t="s">
        <v>41</v>
      </c>
      <c r="O312" s="91"/>
      <c r="P312" s="229">
        <f>O312*H312</f>
        <v>0</v>
      </c>
      <c r="Q312" s="229">
        <v>0.014890000000000001</v>
      </c>
      <c r="R312" s="229">
        <f>Q312*H312</f>
        <v>0.11912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227</v>
      </c>
      <c r="AT312" s="231" t="s">
        <v>590</v>
      </c>
      <c r="AU312" s="231" t="s">
        <v>86</v>
      </c>
      <c r="AY312" s="17" t="s">
        <v>136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143</v>
      </c>
      <c r="BM312" s="231" t="s">
        <v>722</v>
      </c>
    </row>
    <row r="313" s="2" customFormat="1">
      <c r="A313" s="38"/>
      <c r="B313" s="39"/>
      <c r="C313" s="40"/>
      <c r="D313" s="233" t="s">
        <v>145</v>
      </c>
      <c r="E313" s="40"/>
      <c r="F313" s="234" t="s">
        <v>721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145</v>
      </c>
      <c r="AU313" s="17" t="s">
        <v>86</v>
      </c>
    </row>
    <row r="314" s="2" customFormat="1" ht="24.15" customHeight="1">
      <c r="A314" s="38"/>
      <c r="B314" s="39"/>
      <c r="C314" s="276" t="s">
        <v>397</v>
      </c>
      <c r="D314" s="276" t="s">
        <v>590</v>
      </c>
      <c r="E314" s="277" t="s">
        <v>723</v>
      </c>
      <c r="F314" s="278" t="s">
        <v>724</v>
      </c>
      <c r="G314" s="279" t="s">
        <v>356</v>
      </c>
      <c r="H314" s="280">
        <v>2</v>
      </c>
      <c r="I314" s="281"/>
      <c r="J314" s="282">
        <f>ROUND(I314*H314,2)</f>
        <v>0</v>
      </c>
      <c r="K314" s="283"/>
      <c r="L314" s="284"/>
      <c r="M314" s="285" t="s">
        <v>1</v>
      </c>
      <c r="N314" s="286" t="s">
        <v>41</v>
      </c>
      <c r="O314" s="91"/>
      <c r="P314" s="229">
        <f>O314*H314</f>
        <v>0</v>
      </c>
      <c r="Q314" s="229">
        <v>0.012489999999999999</v>
      </c>
      <c r="R314" s="229">
        <f>Q314*H314</f>
        <v>0.024979999999999999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227</v>
      </c>
      <c r="AT314" s="231" t="s">
        <v>590</v>
      </c>
      <c r="AU314" s="231" t="s">
        <v>86</v>
      </c>
      <c r="AY314" s="17" t="s">
        <v>136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143</v>
      </c>
      <c r="BM314" s="231" t="s">
        <v>725</v>
      </c>
    </row>
    <row r="315" s="2" customFormat="1">
      <c r="A315" s="38"/>
      <c r="B315" s="39"/>
      <c r="C315" s="40"/>
      <c r="D315" s="233" t="s">
        <v>145</v>
      </c>
      <c r="E315" s="40"/>
      <c r="F315" s="234" t="s">
        <v>724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145</v>
      </c>
      <c r="AU315" s="17" t="s">
        <v>86</v>
      </c>
    </row>
    <row r="316" s="2" customFormat="1" ht="24.15" customHeight="1">
      <c r="A316" s="38"/>
      <c r="B316" s="39"/>
      <c r="C316" s="276" t="s">
        <v>404</v>
      </c>
      <c r="D316" s="276" t="s">
        <v>590</v>
      </c>
      <c r="E316" s="277" t="s">
        <v>726</v>
      </c>
      <c r="F316" s="278" t="s">
        <v>727</v>
      </c>
      <c r="G316" s="279" t="s">
        <v>356</v>
      </c>
      <c r="H316" s="280">
        <v>1</v>
      </c>
      <c r="I316" s="281"/>
      <c r="J316" s="282">
        <f>ROUND(I316*H316,2)</f>
        <v>0</v>
      </c>
      <c r="K316" s="283"/>
      <c r="L316" s="284"/>
      <c r="M316" s="285" t="s">
        <v>1</v>
      </c>
      <c r="N316" s="286" t="s">
        <v>41</v>
      </c>
      <c r="O316" s="91"/>
      <c r="P316" s="229">
        <f>O316*H316</f>
        <v>0</v>
      </c>
      <c r="Q316" s="229">
        <v>0.012250000000000001</v>
      </c>
      <c r="R316" s="229">
        <f>Q316*H316</f>
        <v>0.012250000000000001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227</v>
      </c>
      <c r="AT316" s="231" t="s">
        <v>590</v>
      </c>
      <c r="AU316" s="231" t="s">
        <v>86</v>
      </c>
      <c r="AY316" s="17" t="s">
        <v>136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143</v>
      </c>
      <c r="BM316" s="231" t="s">
        <v>728</v>
      </c>
    </row>
    <row r="317" s="2" customFormat="1">
      <c r="A317" s="38"/>
      <c r="B317" s="39"/>
      <c r="C317" s="40"/>
      <c r="D317" s="233" t="s">
        <v>145</v>
      </c>
      <c r="E317" s="40"/>
      <c r="F317" s="234" t="s">
        <v>727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86</v>
      </c>
    </row>
    <row r="318" s="2" customFormat="1" ht="24.15" customHeight="1">
      <c r="A318" s="38"/>
      <c r="B318" s="39"/>
      <c r="C318" s="276" t="s">
        <v>410</v>
      </c>
      <c r="D318" s="276" t="s">
        <v>590</v>
      </c>
      <c r="E318" s="277" t="s">
        <v>729</v>
      </c>
      <c r="F318" s="278" t="s">
        <v>730</v>
      </c>
      <c r="G318" s="279" t="s">
        <v>356</v>
      </c>
      <c r="H318" s="280">
        <v>2</v>
      </c>
      <c r="I318" s="281"/>
      <c r="J318" s="282">
        <f>ROUND(I318*H318,2)</f>
        <v>0</v>
      </c>
      <c r="K318" s="283"/>
      <c r="L318" s="284"/>
      <c r="M318" s="285" t="s">
        <v>1</v>
      </c>
      <c r="N318" s="286" t="s">
        <v>41</v>
      </c>
      <c r="O318" s="91"/>
      <c r="P318" s="229">
        <f>O318*H318</f>
        <v>0</v>
      </c>
      <c r="Q318" s="229">
        <v>0.01272</v>
      </c>
      <c r="R318" s="229">
        <f>Q318*H318</f>
        <v>0.025440000000000001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227</v>
      </c>
      <c r="AT318" s="231" t="s">
        <v>590</v>
      </c>
      <c r="AU318" s="231" t="s">
        <v>86</v>
      </c>
      <c r="AY318" s="17" t="s">
        <v>136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143</v>
      </c>
      <c r="BM318" s="231" t="s">
        <v>731</v>
      </c>
    </row>
    <row r="319" s="2" customFormat="1">
      <c r="A319" s="38"/>
      <c r="B319" s="39"/>
      <c r="C319" s="40"/>
      <c r="D319" s="233" t="s">
        <v>145</v>
      </c>
      <c r="E319" s="40"/>
      <c r="F319" s="234" t="s">
        <v>730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145</v>
      </c>
      <c r="AU319" s="17" t="s">
        <v>86</v>
      </c>
    </row>
    <row r="320" s="2" customFormat="1" ht="24.15" customHeight="1">
      <c r="A320" s="38"/>
      <c r="B320" s="39"/>
      <c r="C320" s="276" t="s">
        <v>418</v>
      </c>
      <c r="D320" s="276" t="s">
        <v>590</v>
      </c>
      <c r="E320" s="277" t="s">
        <v>732</v>
      </c>
      <c r="F320" s="278" t="s">
        <v>733</v>
      </c>
      <c r="G320" s="279" t="s">
        <v>356</v>
      </c>
      <c r="H320" s="280">
        <v>5</v>
      </c>
      <c r="I320" s="281"/>
      <c r="J320" s="282">
        <f>ROUND(I320*H320,2)</f>
        <v>0</v>
      </c>
      <c r="K320" s="283"/>
      <c r="L320" s="284"/>
      <c r="M320" s="285" t="s">
        <v>1</v>
      </c>
      <c r="N320" s="286" t="s">
        <v>41</v>
      </c>
      <c r="O320" s="91"/>
      <c r="P320" s="229">
        <f>O320*H320</f>
        <v>0</v>
      </c>
      <c r="Q320" s="229">
        <v>0.01553</v>
      </c>
      <c r="R320" s="229">
        <f>Q320*H320</f>
        <v>0.077649999999999997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227</v>
      </c>
      <c r="AT320" s="231" t="s">
        <v>590</v>
      </c>
      <c r="AU320" s="231" t="s">
        <v>86</v>
      </c>
      <c r="AY320" s="17" t="s">
        <v>136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143</v>
      </c>
      <c r="BM320" s="231" t="s">
        <v>734</v>
      </c>
    </row>
    <row r="321" s="2" customFormat="1">
      <c r="A321" s="38"/>
      <c r="B321" s="39"/>
      <c r="C321" s="40"/>
      <c r="D321" s="233" t="s">
        <v>145</v>
      </c>
      <c r="E321" s="40"/>
      <c r="F321" s="234" t="s">
        <v>733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145</v>
      </c>
      <c r="AU321" s="17" t="s">
        <v>86</v>
      </c>
    </row>
    <row r="322" s="2" customFormat="1" ht="24.15" customHeight="1">
      <c r="A322" s="38"/>
      <c r="B322" s="39"/>
      <c r="C322" s="276" t="s">
        <v>434</v>
      </c>
      <c r="D322" s="276" t="s">
        <v>590</v>
      </c>
      <c r="E322" s="277" t="s">
        <v>735</v>
      </c>
      <c r="F322" s="278" t="s">
        <v>736</v>
      </c>
      <c r="G322" s="279" t="s">
        <v>356</v>
      </c>
      <c r="H322" s="280">
        <v>3</v>
      </c>
      <c r="I322" s="281"/>
      <c r="J322" s="282">
        <f>ROUND(I322*H322,2)</f>
        <v>0</v>
      </c>
      <c r="K322" s="283"/>
      <c r="L322" s="284"/>
      <c r="M322" s="285" t="s">
        <v>1</v>
      </c>
      <c r="N322" s="286" t="s">
        <v>41</v>
      </c>
      <c r="O322" s="91"/>
      <c r="P322" s="229">
        <f>O322*H322</f>
        <v>0</v>
      </c>
      <c r="Q322" s="229">
        <v>0.016240000000000001</v>
      </c>
      <c r="R322" s="229">
        <f>Q322*H322</f>
        <v>0.048719999999999999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227</v>
      </c>
      <c r="AT322" s="231" t="s">
        <v>590</v>
      </c>
      <c r="AU322" s="231" t="s">
        <v>86</v>
      </c>
      <c r="AY322" s="17" t="s">
        <v>136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143</v>
      </c>
      <c r="BM322" s="231" t="s">
        <v>737</v>
      </c>
    </row>
    <row r="323" s="2" customFormat="1">
      <c r="A323" s="38"/>
      <c r="B323" s="39"/>
      <c r="C323" s="40"/>
      <c r="D323" s="233" t="s">
        <v>145</v>
      </c>
      <c r="E323" s="40"/>
      <c r="F323" s="234" t="s">
        <v>736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145</v>
      </c>
      <c r="AU323" s="17" t="s">
        <v>86</v>
      </c>
    </row>
    <row r="324" s="2" customFormat="1" ht="37.8" customHeight="1">
      <c r="A324" s="38"/>
      <c r="B324" s="39"/>
      <c r="C324" s="219" t="s">
        <v>442</v>
      </c>
      <c r="D324" s="219" t="s">
        <v>139</v>
      </c>
      <c r="E324" s="220" t="s">
        <v>738</v>
      </c>
      <c r="F324" s="221" t="s">
        <v>739</v>
      </c>
      <c r="G324" s="222" t="s">
        <v>356</v>
      </c>
      <c r="H324" s="223">
        <v>1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0.053620000000000001</v>
      </c>
      <c r="R324" s="229">
        <f>Q324*H324</f>
        <v>0.053620000000000001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143</v>
      </c>
      <c r="AT324" s="231" t="s">
        <v>139</v>
      </c>
      <c r="AU324" s="231" t="s">
        <v>86</v>
      </c>
      <c r="AY324" s="17" t="s">
        <v>136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143</v>
      </c>
      <c r="BM324" s="231" t="s">
        <v>740</v>
      </c>
    </row>
    <row r="325" s="2" customFormat="1">
      <c r="A325" s="38"/>
      <c r="B325" s="39"/>
      <c r="C325" s="40"/>
      <c r="D325" s="233" t="s">
        <v>145</v>
      </c>
      <c r="E325" s="40"/>
      <c r="F325" s="234" t="s">
        <v>741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86</v>
      </c>
    </row>
    <row r="326" s="2" customFormat="1">
      <c r="A326" s="38"/>
      <c r="B326" s="39"/>
      <c r="C326" s="40"/>
      <c r="D326" s="259" t="s">
        <v>156</v>
      </c>
      <c r="E326" s="40"/>
      <c r="F326" s="260" t="s">
        <v>742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86</v>
      </c>
    </row>
    <row r="327" s="2" customFormat="1" ht="24.15" customHeight="1">
      <c r="A327" s="38"/>
      <c r="B327" s="39"/>
      <c r="C327" s="276" t="s">
        <v>450</v>
      </c>
      <c r="D327" s="276" t="s">
        <v>590</v>
      </c>
      <c r="E327" s="277" t="s">
        <v>743</v>
      </c>
      <c r="F327" s="278" t="s">
        <v>744</v>
      </c>
      <c r="G327" s="279" t="s">
        <v>356</v>
      </c>
      <c r="H327" s="280">
        <v>1</v>
      </c>
      <c r="I327" s="281"/>
      <c r="J327" s="282">
        <f>ROUND(I327*H327,2)</f>
        <v>0</v>
      </c>
      <c r="K327" s="283"/>
      <c r="L327" s="284"/>
      <c r="M327" s="285" t="s">
        <v>1</v>
      </c>
      <c r="N327" s="286" t="s">
        <v>41</v>
      </c>
      <c r="O327" s="91"/>
      <c r="P327" s="229">
        <f>O327*H327</f>
        <v>0</v>
      </c>
      <c r="Q327" s="229">
        <v>0.091999999999999998</v>
      </c>
      <c r="R327" s="229">
        <f>Q327*H327</f>
        <v>0.091999999999999998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227</v>
      </c>
      <c r="AT327" s="231" t="s">
        <v>590</v>
      </c>
      <c r="AU327" s="231" t="s">
        <v>86</v>
      </c>
      <c r="AY327" s="17" t="s">
        <v>136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143</v>
      </c>
      <c r="BM327" s="231" t="s">
        <v>745</v>
      </c>
    </row>
    <row r="328" s="2" customFormat="1">
      <c r="A328" s="38"/>
      <c r="B328" s="39"/>
      <c r="C328" s="40"/>
      <c r="D328" s="233" t="s">
        <v>145</v>
      </c>
      <c r="E328" s="40"/>
      <c r="F328" s="234" t="s">
        <v>746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145</v>
      </c>
      <c r="AU328" s="17" t="s">
        <v>86</v>
      </c>
    </row>
    <row r="329" s="12" customFormat="1" ht="22.8" customHeight="1">
      <c r="A329" s="12"/>
      <c r="B329" s="203"/>
      <c r="C329" s="204"/>
      <c r="D329" s="205" t="s">
        <v>75</v>
      </c>
      <c r="E329" s="217" t="s">
        <v>150</v>
      </c>
      <c r="F329" s="217" t="s">
        <v>151</v>
      </c>
      <c r="G329" s="204"/>
      <c r="H329" s="204"/>
      <c r="I329" s="207"/>
      <c r="J329" s="218">
        <f>BK329</f>
        <v>0</v>
      </c>
      <c r="K329" s="204"/>
      <c r="L329" s="209"/>
      <c r="M329" s="210"/>
      <c r="N329" s="211"/>
      <c r="O329" s="211"/>
      <c r="P329" s="212">
        <f>SUM(P330:P334)</f>
        <v>0</v>
      </c>
      <c r="Q329" s="211"/>
      <c r="R329" s="212">
        <f>SUM(R330:R334)</f>
        <v>0.15619230000000001</v>
      </c>
      <c r="S329" s="211"/>
      <c r="T329" s="21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4" t="s">
        <v>84</v>
      </c>
      <c r="AT329" s="215" t="s">
        <v>75</v>
      </c>
      <c r="AU329" s="215" t="s">
        <v>84</v>
      </c>
      <c r="AY329" s="214" t="s">
        <v>136</v>
      </c>
      <c r="BK329" s="216">
        <f>SUM(BK330:BK334)</f>
        <v>0</v>
      </c>
    </row>
    <row r="330" s="2" customFormat="1" ht="33" customHeight="1">
      <c r="A330" s="38"/>
      <c r="B330" s="39"/>
      <c r="C330" s="219" t="s">
        <v>489</v>
      </c>
      <c r="D330" s="219" t="s">
        <v>139</v>
      </c>
      <c r="E330" s="220" t="s">
        <v>152</v>
      </c>
      <c r="F330" s="221" t="s">
        <v>153</v>
      </c>
      <c r="G330" s="222" t="s">
        <v>142</v>
      </c>
      <c r="H330" s="223">
        <v>946.62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0.00012999999999999999</v>
      </c>
      <c r="R330" s="229">
        <f>Q330*H330</f>
        <v>0.12306059999999999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143</v>
      </c>
      <c r="AT330" s="231" t="s">
        <v>139</v>
      </c>
      <c r="AU330" s="231" t="s">
        <v>86</v>
      </c>
      <c r="AY330" s="17" t="s">
        <v>136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143</v>
      </c>
      <c r="BM330" s="231" t="s">
        <v>747</v>
      </c>
    </row>
    <row r="331" s="2" customFormat="1">
      <c r="A331" s="38"/>
      <c r="B331" s="39"/>
      <c r="C331" s="40"/>
      <c r="D331" s="233" t="s">
        <v>145</v>
      </c>
      <c r="E331" s="40"/>
      <c r="F331" s="234" t="s">
        <v>155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145</v>
      </c>
      <c r="AU331" s="17" t="s">
        <v>86</v>
      </c>
    </row>
    <row r="332" s="2" customFormat="1">
      <c r="A332" s="38"/>
      <c r="B332" s="39"/>
      <c r="C332" s="40"/>
      <c r="D332" s="259" t="s">
        <v>156</v>
      </c>
      <c r="E332" s="40"/>
      <c r="F332" s="260" t="s">
        <v>157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156</v>
      </c>
      <c r="AU332" s="17" t="s">
        <v>86</v>
      </c>
    </row>
    <row r="333" s="2" customFormat="1" ht="37.8" customHeight="1">
      <c r="A333" s="38"/>
      <c r="B333" s="39"/>
      <c r="C333" s="219" t="s">
        <v>499</v>
      </c>
      <c r="D333" s="219" t="s">
        <v>139</v>
      </c>
      <c r="E333" s="220" t="s">
        <v>748</v>
      </c>
      <c r="F333" s="221" t="s">
        <v>749</v>
      </c>
      <c r="G333" s="222" t="s">
        <v>142</v>
      </c>
      <c r="H333" s="223">
        <v>946.62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3.4999999999999997E-05</v>
      </c>
      <c r="R333" s="229">
        <f>Q333*H333</f>
        <v>0.0331317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143</v>
      </c>
      <c r="AT333" s="231" t="s">
        <v>139</v>
      </c>
      <c r="AU333" s="231" t="s">
        <v>86</v>
      </c>
      <c r="AY333" s="17" t="s">
        <v>136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143</v>
      </c>
      <c r="BM333" s="231" t="s">
        <v>750</v>
      </c>
    </row>
    <row r="334" s="2" customFormat="1">
      <c r="A334" s="38"/>
      <c r="B334" s="39"/>
      <c r="C334" s="40"/>
      <c r="D334" s="233" t="s">
        <v>145</v>
      </c>
      <c r="E334" s="40"/>
      <c r="F334" s="234" t="s">
        <v>749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145</v>
      </c>
      <c r="AU334" s="17" t="s">
        <v>86</v>
      </c>
    </row>
    <row r="335" s="12" customFormat="1" ht="22.8" customHeight="1">
      <c r="A335" s="12"/>
      <c r="B335" s="203"/>
      <c r="C335" s="204"/>
      <c r="D335" s="205" t="s">
        <v>75</v>
      </c>
      <c r="E335" s="217" t="s">
        <v>751</v>
      </c>
      <c r="F335" s="217" t="s">
        <v>752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SUM(P336:P338)</f>
        <v>0</v>
      </c>
      <c r="Q335" s="211"/>
      <c r="R335" s="212">
        <f>SUM(R336:R338)</f>
        <v>0</v>
      </c>
      <c r="S335" s="211"/>
      <c r="T335" s="213">
        <f>SUM(T336:T338)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84</v>
      </c>
      <c r="AT335" s="215" t="s">
        <v>75</v>
      </c>
      <c r="AU335" s="215" t="s">
        <v>84</v>
      </c>
      <c r="AY335" s="214" t="s">
        <v>136</v>
      </c>
      <c r="BK335" s="216">
        <f>SUM(BK336:BK338)</f>
        <v>0</v>
      </c>
    </row>
    <row r="336" s="2" customFormat="1" ht="16.5" customHeight="1">
      <c r="A336" s="38"/>
      <c r="B336" s="39"/>
      <c r="C336" s="219" t="s">
        <v>505</v>
      </c>
      <c r="D336" s="219" t="s">
        <v>139</v>
      </c>
      <c r="E336" s="220" t="s">
        <v>753</v>
      </c>
      <c r="F336" s="221" t="s">
        <v>754</v>
      </c>
      <c r="G336" s="222" t="s">
        <v>261</v>
      </c>
      <c r="H336" s="223">
        <v>104.37900000000001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143</v>
      </c>
      <c r="AT336" s="231" t="s">
        <v>139</v>
      </c>
      <c r="AU336" s="231" t="s">
        <v>86</v>
      </c>
      <c r="AY336" s="17" t="s">
        <v>136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143</v>
      </c>
      <c r="BM336" s="231" t="s">
        <v>755</v>
      </c>
    </row>
    <row r="337" s="2" customFormat="1">
      <c r="A337" s="38"/>
      <c r="B337" s="39"/>
      <c r="C337" s="40"/>
      <c r="D337" s="233" t="s">
        <v>145</v>
      </c>
      <c r="E337" s="40"/>
      <c r="F337" s="234" t="s">
        <v>756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145</v>
      </c>
      <c r="AU337" s="17" t="s">
        <v>86</v>
      </c>
    </row>
    <row r="338" s="2" customFormat="1">
      <c r="A338" s="38"/>
      <c r="B338" s="39"/>
      <c r="C338" s="40"/>
      <c r="D338" s="259" t="s">
        <v>156</v>
      </c>
      <c r="E338" s="40"/>
      <c r="F338" s="260" t="s">
        <v>757</v>
      </c>
      <c r="G338" s="40"/>
      <c r="H338" s="40"/>
      <c r="I338" s="235"/>
      <c r="J338" s="40"/>
      <c r="K338" s="40"/>
      <c r="L338" s="44"/>
      <c r="M338" s="236"/>
      <c r="N338" s="237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156</v>
      </c>
      <c r="AU338" s="17" t="s">
        <v>86</v>
      </c>
    </row>
    <row r="339" s="12" customFormat="1" ht="25.92" customHeight="1">
      <c r="A339" s="12"/>
      <c r="B339" s="203"/>
      <c r="C339" s="204"/>
      <c r="D339" s="205" t="s">
        <v>75</v>
      </c>
      <c r="E339" s="206" t="s">
        <v>301</v>
      </c>
      <c r="F339" s="206" t="s">
        <v>302</v>
      </c>
      <c r="G339" s="204"/>
      <c r="H339" s="204"/>
      <c r="I339" s="207"/>
      <c r="J339" s="208">
        <f>BK339</f>
        <v>0</v>
      </c>
      <c r="K339" s="204"/>
      <c r="L339" s="209"/>
      <c r="M339" s="210"/>
      <c r="N339" s="211"/>
      <c r="O339" s="211"/>
      <c r="P339" s="212">
        <f>P340+P364+P388+P451+P474+P532+P569+P620+P646</f>
        <v>0</v>
      </c>
      <c r="Q339" s="211"/>
      <c r="R339" s="212">
        <f>R340+R364+R388+R451+R474+R532+R569+R620+R646</f>
        <v>59.188706777500002</v>
      </c>
      <c r="S339" s="211"/>
      <c r="T339" s="213">
        <f>T340+T364+T388+T451+T474+T532+T569+T620+T646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86</v>
      </c>
      <c r="AT339" s="215" t="s">
        <v>75</v>
      </c>
      <c r="AU339" s="215" t="s">
        <v>76</v>
      </c>
      <c r="AY339" s="214" t="s">
        <v>136</v>
      </c>
      <c r="BK339" s="216">
        <f>BK340+BK364+BK388+BK451+BK474+BK532+BK569+BK620+BK646</f>
        <v>0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758</v>
      </c>
      <c r="F340" s="217" t="s">
        <v>759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SUM(P341:P363)</f>
        <v>0</v>
      </c>
      <c r="Q340" s="211"/>
      <c r="R340" s="212">
        <f>SUM(R341:R363)</f>
        <v>0.62575833750000009</v>
      </c>
      <c r="S340" s="211"/>
      <c r="T340" s="213">
        <f>SUM(T341:T363)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86</v>
      </c>
      <c r="AT340" s="215" t="s">
        <v>75</v>
      </c>
      <c r="AU340" s="215" t="s">
        <v>84</v>
      </c>
      <c r="AY340" s="214" t="s">
        <v>136</v>
      </c>
      <c r="BK340" s="216">
        <f>SUM(BK341:BK363)</f>
        <v>0</v>
      </c>
    </row>
    <row r="341" s="2" customFormat="1" ht="24.15" customHeight="1">
      <c r="A341" s="38"/>
      <c r="B341" s="39"/>
      <c r="C341" s="219" t="s">
        <v>510</v>
      </c>
      <c r="D341" s="219" t="s">
        <v>139</v>
      </c>
      <c r="E341" s="220" t="s">
        <v>760</v>
      </c>
      <c r="F341" s="221" t="s">
        <v>761</v>
      </c>
      <c r="G341" s="222" t="s">
        <v>142</v>
      </c>
      <c r="H341" s="223">
        <v>91.75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305</v>
      </c>
      <c r="AT341" s="231" t="s">
        <v>139</v>
      </c>
      <c r="AU341" s="231" t="s">
        <v>86</v>
      </c>
      <c r="AY341" s="17" t="s">
        <v>136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305</v>
      </c>
      <c r="BM341" s="231" t="s">
        <v>762</v>
      </c>
    </row>
    <row r="342" s="2" customFormat="1">
      <c r="A342" s="38"/>
      <c r="B342" s="39"/>
      <c r="C342" s="40"/>
      <c r="D342" s="233" t="s">
        <v>145</v>
      </c>
      <c r="E342" s="40"/>
      <c r="F342" s="234" t="s">
        <v>761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86</v>
      </c>
    </row>
    <row r="343" s="13" customFormat="1">
      <c r="A343" s="13"/>
      <c r="B343" s="238"/>
      <c r="C343" s="239"/>
      <c r="D343" s="233" t="s">
        <v>147</v>
      </c>
      <c r="E343" s="240" t="s">
        <v>1</v>
      </c>
      <c r="F343" s="241" t="s">
        <v>763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147</v>
      </c>
      <c r="AU343" s="247" t="s">
        <v>86</v>
      </c>
      <c r="AV343" s="13" t="s">
        <v>84</v>
      </c>
      <c r="AW343" s="13" t="s">
        <v>32</v>
      </c>
      <c r="AX343" s="13" t="s">
        <v>76</v>
      </c>
      <c r="AY343" s="247" t="s">
        <v>136</v>
      </c>
    </row>
    <row r="344" s="14" customFormat="1">
      <c r="A344" s="14"/>
      <c r="B344" s="248"/>
      <c r="C344" s="249"/>
      <c r="D344" s="233" t="s">
        <v>147</v>
      </c>
      <c r="E344" s="250" t="s">
        <v>1</v>
      </c>
      <c r="F344" s="251" t="s">
        <v>651</v>
      </c>
      <c r="G344" s="249"/>
      <c r="H344" s="252">
        <v>7.8399999999999999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8" t="s">
        <v>147</v>
      </c>
      <c r="AU344" s="258" t="s">
        <v>86</v>
      </c>
      <c r="AV344" s="14" t="s">
        <v>86</v>
      </c>
      <c r="AW344" s="14" t="s">
        <v>32</v>
      </c>
      <c r="AX344" s="14" t="s">
        <v>76</v>
      </c>
      <c r="AY344" s="258" t="s">
        <v>136</v>
      </c>
    </row>
    <row r="345" s="13" customFormat="1">
      <c r="A345" s="13"/>
      <c r="B345" s="238"/>
      <c r="C345" s="239"/>
      <c r="D345" s="233" t="s">
        <v>147</v>
      </c>
      <c r="E345" s="240" t="s">
        <v>1</v>
      </c>
      <c r="F345" s="241" t="s">
        <v>764</v>
      </c>
      <c r="G345" s="239"/>
      <c r="H345" s="240" t="s">
        <v>1</v>
      </c>
      <c r="I345" s="242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147</v>
      </c>
      <c r="AU345" s="247" t="s">
        <v>86</v>
      </c>
      <c r="AV345" s="13" t="s">
        <v>84</v>
      </c>
      <c r="AW345" s="13" t="s">
        <v>32</v>
      </c>
      <c r="AX345" s="13" t="s">
        <v>76</v>
      </c>
      <c r="AY345" s="247" t="s">
        <v>136</v>
      </c>
    </row>
    <row r="346" s="14" customFormat="1">
      <c r="A346" s="14"/>
      <c r="B346" s="248"/>
      <c r="C346" s="249"/>
      <c r="D346" s="233" t="s">
        <v>147</v>
      </c>
      <c r="E346" s="250" t="s">
        <v>1</v>
      </c>
      <c r="F346" s="251" t="s">
        <v>765</v>
      </c>
      <c r="G346" s="249"/>
      <c r="H346" s="252">
        <v>83.909999999999997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147</v>
      </c>
      <c r="AU346" s="258" t="s">
        <v>86</v>
      </c>
      <c r="AV346" s="14" t="s">
        <v>86</v>
      </c>
      <c r="AW346" s="14" t="s">
        <v>32</v>
      </c>
      <c r="AX346" s="14" t="s">
        <v>76</v>
      </c>
      <c r="AY346" s="258" t="s">
        <v>136</v>
      </c>
    </row>
    <row r="347" s="15" customFormat="1">
      <c r="A347" s="15"/>
      <c r="B347" s="261"/>
      <c r="C347" s="262"/>
      <c r="D347" s="233" t="s">
        <v>147</v>
      </c>
      <c r="E347" s="263" t="s">
        <v>1</v>
      </c>
      <c r="F347" s="264" t="s">
        <v>192</v>
      </c>
      <c r="G347" s="262"/>
      <c r="H347" s="265">
        <v>91.75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1" t="s">
        <v>147</v>
      </c>
      <c r="AU347" s="271" t="s">
        <v>86</v>
      </c>
      <c r="AV347" s="15" t="s">
        <v>143</v>
      </c>
      <c r="AW347" s="15" t="s">
        <v>32</v>
      </c>
      <c r="AX347" s="15" t="s">
        <v>84</v>
      </c>
      <c r="AY347" s="271" t="s">
        <v>136</v>
      </c>
    </row>
    <row r="348" s="2" customFormat="1" ht="16.5" customHeight="1">
      <c r="A348" s="38"/>
      <c r="B348" s="39"/>
      <c r="C348" s="276" t="s">
        <v>515</v>
      </c>
      <c r="D348" s="276" t="s">
        <v>590</v>
      </c>
      <c r="E348" s="277" t="s">
        <v>766</v>
      </c>
      <c r="F348" s="278" t="s">
        <v>767</v>
      </c>
      <c r="G348" s="279" t="s">
        <v>261</v>
      </c>
      <c r="H348" s="280">
        <v>0.029999999999999999</v>
      </c>
      <c r="I348" s="281"/>
      <c r="J348" s="282">
        <f>ROUND(I348*H348,2)</f>
        <v>0</v>
      </c>
      <c r="K348" s="283"/>
      <c r="L348" s="284"/>
      <c r="M348" s="285" t="s">
        <v>1</v>
      </c>
      <c r="N348" s="286" t="s">
        <v>41</v>
      </c>
      <c r="O348" s="91"/>
      <c r="P348" s="229">
        <f>O348*H348</f>
        <v>0</v>
      </c>
      <c r="Q348" s="229">
        <v>1</v>
      </c>
      <c r="R348" s="229">
        <f>Q348*H348</f>
        <v>0.029999999999999999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410</v>
      </c>
      <c r="AT348" s="231" t="s">
        <v>590</v>
      </c>
      <c r="AU348" s="231" t="s">
        <v>86</v>
      </c>
      <c r="AY348" s="17" t="s">
        <v>136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305</v>
      </c>
      <c r="BM348" s="231" t="s">
        <v>768</v>
      </c>
    </row>
    <row r="349" s="2" customFormat="1">
      <c r="A349" s="38"/>
      <c r="B349" s="39"/>
      <c r="C349" s="40"/>
      <c r="D349" s="233" t="s">
        <v>145</v>
      </c>
      <c r="E349" s="40"/>
      <c r="F349" s="234" t="s">
        <v>767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145</v>
      </c>
      <c r="AU349" s="17" t="s">
        <v>86</v>
      </c>
    </row>
    <row r="350" s="14" customFormat="1">
      <c r="A350" s="14"/>
      <c r="B350" s="248"/>
      <c r="C350" s="249"/>
      <c r="D350" s="233" t="s">
        <v>147</v>
      </c>
      <c r="E350" s="249"/>
      <c r="F350" s="251" t="s">
        <v>769</v>
      </c>
      <c r="G350" s="249"/>
      <c r="H350" s="252">
        <v>0.029999999999999999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147</v>
      </c>
      <c r="AU350" s="258" t="s">
        <v>86</v>
      </c>
      <c r="AV350" s="14" t="s">
        <v>86</v>
      </c>
      <c r="AW350" s="14" t="s">
        <v>4</v>
      </c>
      <c r="AX350" s="14" t="s">
        <v>84</v>
      </c>
      <c r="AY350" s="258" t="s">
        <v>136</v>
      </c>
    </row>
    <row r="351" s="2" customFormat="1" ht="24.15" customHeight="1">
      <c r="A351" s="38"/>
      <c r="B351" s="39"/>
      <c r="C351" s="219" t="s">
        <v>770</v>
      </c>
      <c r="D351" s="219" t="s">
        <v>139</v>
      </c>
      <c r="E351" s="220" t="s">
        <v>771</v>
      </c>
      <c r="F351" s="221" t="s">
        <v>772</v>
      </c>
      <c r="G351" s="222" t="s">
        <v>142</v>
      </c>
      <c r="H351" s="223">
        <v>91.75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0.00039825</v>
      </c>
      <c r="R351" s="229">
        <f>Q351*H351</f>
        <v>0.036539437500000001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305</v>
      </c>
      <c r="AT351" s="231" t="s">
        <v>139</v>
      </c>
      <c r="AU351" s="231" t="s">
        <v>86</v>
      </c>
      <c r="AY351" s="17" t="s">
        <v>136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305</v>
      </c>
      <c r="BM351" s="231" t="s">
        <v>773</v>
      </c>
    </row>
    <row r="352" s="2" customFormat="1">
      <c r="A352" s="38"/>
      <c r="B352" s="39"/>
      <c r="C352" s="40"/>
      <c r="D352" s="233" t="s">
        <v>145</v>
      </c>
      <c r="E352" s="40"/>
      <c r="F352" s="234" t="s">
        <v>772</v>
      </c>
      <c r="G352" s="40"/>
      <c r="H352" s="40"/>
      <c r="I352" s="235"/>
      <c r="J352" s="40"/>
      <c r="K352" s="40"/>
      <c r="L352" s="44"/>
      <c r="M352" s="236"/>
      <c r="N352" s="23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145</v>
      </c>
      <c r="AU352" s="17" t="s">
        <v>86</v>
      </c>
    </row>
    <row r="353" s="13" customFormat="1">
      <c r="A353" s="13"/>
      <c r="B353" s="238"/>
      <c r="C353" s="239"/>
      <c r="D353" s="233" t="s">
        <v>147</v>
      </c>
      <c r="E353" s="240" t="s">
        <v>1</v>
      </c>
      <c r="F353" s="241" t="s">
        <v>763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147</v>
      </c>
      <c r="AU353" s="247" t="s">
        <v>86</v>
      </c>
      <c r="AV353" s="13" t="s">
        <v>84</v>
      </c>
      <c r="AW353" s="13" t="s">
        <v>32</v>
      </c>
      <c r="AX353" s="13" t="s">
        <v>76</v>
      </c>
      <c r="AY353" s="247" t="s">
        <v>136</v>
      </c>
    </row>
    <row r="354" s="14" customFormat="1">
      <c r="A354" s="14"/>
      <c r="B354" s="248"/>
      <c r="C354" s="249"/>
      <c r="D354" s="233" t="s">
        <v>147</v>
      </c>
      <c r="E354" s="250" t="s">
        <v>1</v>
      </c>
      <c r="F354" s="251" t="s">
        <v>651</v>
      </c>
      <c r="G354" s="249"/>
      <c r="H354" s="252">
        <v>7.8399999999999999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147</v>
      </c>
      <c r="AU354" s="258" t="s">
        <v>86</v>
      </c>
      <c r="AV354" s="14" t="s">
        <v>86</v>
      </c>
      <c r="AW354" s="14" t="s">
        <v>32</v>
      </c>
      <c r="AX354" s="14" t="s">
        <v>76</v>
      </c>
      <c r="AY354" s="258" t="s">
        <v>136</v>
      </c>
    </row>
    <row r="355" s="13" customFormat="1">
      <c r="A355" s="13"/>
      <c r="B355" s="238"/>
      <c r="C355" s="239"/>
      <c r="D355" s="233" t="s">
        <v>147</v>
      </c>
      <c r="E355" s="240" t="s">
        <v>1</v>
      </c>
      <c r="F355" s="241" t="s">
        <v>764</v>
      </c>
      <c r="G355" s="239"/>
      <c r="H355" s="240" t="s">
        <v>1</v>
      </c>
      <c r="I355" s="242"/>
      <c r="J355" s="239"/>
      <c r="K355" s="239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147</v>
      </c>
      <c r="AU355" s="247" t="s">
        <v>86</v>
      </c>
      <c r="AV355" s="13" t="s">
        <v>84</v>
      </c>
      <c r="AW355" s="13" t="s">
        <v>32</v>
      </c>
      <c r="AX355" s="13" t="s">
        <v>76</v>
      </c>
      <c r="AY355" s="247" t="s">
        <v>136</v>
      </c>
    </row>
    <row r="356" s="14" customFormat="1">
      <c r="A356" s="14"/>
      <c r="B356" s="248"/>
      <c r="C356" s="249"/>
      <c r="D356" s="233" t="s">
        <v>147</v>
      </c>
      <c r="E356" s="250" t="s">
        <v>1</v>
      </c>
      <c r="F356" s="251" t="s">
        <v>765</v>
      </c>
      <c r="G356" s="249"/>
      <c r="H356" s="252">
        <v>83.909999999999997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147</v>
      </c>
      <c r="AU356" s="258" t="s">
        <v>86</v>
      </c>
      <c r="AV356" s="14" t="s">
        <v>86</v>
      </c>
      <c r="AW356" s="14" t="s">
        <v>32</v>
      </c>
      <c r="AX356" s="14" t="s">
        <v>76</v>
      </c>
      <c r="AY356" s="258" t="s">
        <v>136</v>
      </c>
    </row>
    <row r="357" s="15" customFormat="1">
      <c r="A357" s="15"/>
      <c r="B357" s="261"/>
      <c r="C357" s="262"/>
      <c r="D357" s="233" t="s">
        <v>147</v>
      </c>
      <c r="E357" s="263" t="s">
        <v>1</v>
      </c>
      <c r="F357" s="264" t="s">
        <v>192</v>
      </c>
      <c r="G357" s="262"/>
      <c r="H357" s="265">
        <v>91.75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1" t="s">
        <v>147</v>
      </c>
      <c r="AU357" s="271" t="s">
        <v>86</v>
      </c>
      <c r="AV357" s="15" t="s">
        <v>143</v>
      </c>
      <c r="AW357" s="15" t="s">
        <v>32</v>
      </c>
      <c r="AX357" s="15" t="s">
        <v>84</v>
      </c>
      <c r="AY357" s="271" t="s">
        <v>136</v>
      </c>
    </row>
    <row r="358" s="2" customFormat="1" ht="49.05" customHeight="1">
      <c r="A358" s="38"/>
      <c r="B358" s="39"/>
      <c r="C358" s="276" t="s">
        <v>774</v>
      </c>
      <c r="D358" s="276" t="s">
        <v>590</v>
      </c>
      <c r="E358" s="277" t="s">
        <v>775</v>
      </c>
      <c r="F358" s="278" t="s">
        <v>776</v>
      </c>
      <c r="G358" s="279" t="s">
        <v>142</v>
      </c>
      <c r="H358" s="280">
        <v>105.51300000000001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1"/>
      <c r="P358" s="229">
        <f>O358*H358</f>
        <v>0</v>
      </c>
      <c r="Q358" s="229">
        <v>0.0053</v>
      </c>
      <c r="R358" s="229">
        <f>Q358*H358</f>
        <v>0.55921890000000007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410</v>
      </c>
      <c r="AT358" s="231" t="s">
        <v>590</v>
      </c>
      <c r="AU358" s="231" t="s">
        <v>86</v>
      </c>
      <c r="AY358" s="17" t="s">
        <v>136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305</v>
      </c>
      <c r="BM358" s="231" t="s">
        <v>777</v>
      </c>
    </row>
    <row r="359" s="2" customFormat="1">
      <c r="A359" s="38"/>
      <c r="B359" s="39"/>
      <c r="C359" s="40"/>
      <c r="D359" s="233" t="s">
        <v>145</v>
      </c>
      <c r="E359" s="40"/>
      <c r="F359" s="234" t="s">
        <v>776</v>
      </c>
      <c r="G359" s="40"/>
      <c r="H359" s="40"/>
      <c r="I359" s="235"/>
      <c r="J359" s="40"/>
      <c r="K359" s="40"/>
      <c r="L359" s="44"/>
      <c r="M359" s="236"/>
      <c r="N359" s="237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86</v>
      </c>
    </row>
    <row r="360" s="14" customFormat="1">
      <c r="A360" s="14"/>
      <c r="B360" s="248"/>
      <c r="C360" s="249"/>
      <c r="D360" s="233" t="s">
        <v>147</v>
      </c>
      <c r="E360" s="249"/>
      <c r="F360" s="251" t="s">
        <v>778</v>
      </c>
      <c r="G360" s="249"/>
      <c r="H360" s="252">
        <v>105.51300000000001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8" t="s">
        <v>147</v>
      </c>
      <c r="AU360" s="258" t="s">
        <v>86</v>
      </c>
      <c r="AV360" s="14" t="s">
        <v>86</v>
      </c>
      <c r="AW360" s="14" t="s">
        <v>4</v>
      </c>
      <c r="AX360" s="14" t="s">
        <v>84</v>
      </c>
      <c r="AY360" s="258" t="s">
        <v>136</v>
      </c>
    </row>
    <row r="361" s="2" customFormat="1" ht="24.15" customHeight="1">
      <c r="A361" s="38"/>
      <c r="B361" s="39"/>
      <c r="C361" s="219" t="s">
        <v>779</v>
      </c>
      <c r="D361" s="219" t="s">
        <v>139</v>
      </c>
      <c r="E361" s="220" t="s">
        <v>780</v>
      </c>
      <c r="F361" s="221" t="s">
        <v>781</v>
      </c>
      <c r="G361" s="222" t="s">
        <v>261</v>
      </c>
      <c r="H361" s="223">
        <v>0.626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41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305</v>
      </c>
      <c r="AT361" s="231" t="s">
        <v>139</v>
      </c>
      <c r="AU361" s="231" t="s">
        <v>86</v>
      </c>
      <c r="AY361" s="17" t="s">
        <v>136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305</v>
      </c>
      <c r="BM361" s="231" t="s">
        <v>782</v>
      </c>
    </row>
    <row r="362" s="2" customFormat="1">
      <c r="A362" s="38"/>
      <c r="B362" s="39"/>
      <c r="C362" s="40"/>
      <c r="D362" s="233" t="s">
        <v>145</v>
      </c>
      <c r="E362" s="40"/>
      <c r="F362" s="234" t="s">
        <v>783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145</v>
      </c>
      <c r="AU362" s="17" t="s">
        <v>86</v>
      </c>
    </row>
    <row r="363" s="2" customFormat="1">
      <c r="A363" s="38"/>
      <c r="B363" s="39"/>
      <c r="C363" s="40"/>
      <c r="D363" s="259" t="s">
        <v>156</v>
      </c>
      <c r="E363" s="40"/>
      <c r="F363" s="260" t="s">
        <v>784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156</v>
      </c>
      <c r="AU363" s="17" t="s">
        <v>86</v>
      </c>
    </row>
    <row r="364" s="12" customFormat="1" ht="22.8" customHeight="1">
      <c r="A364" s="12"/>
      <c r="B364" s="203"/>
      <c r="C364" s="204"/>
      <c r="D364" s="205" t="s">
        <v>75</v>
      </c>
      <c r="E364" s="217" t="s">
        <v>366</v>
      </c>
      <c r="F364" s="217" t="s">
        <v>367</v>
      </c>
      <c r="G364" s="204"/>
      <c r="H364" s="204"/>
      <c r="I364" s="207"/>
      <c r="J364" s="218">
        <f>BK364</f>
        <v>0</v>
      </c>
      <c r="K364" s="204"/>
      <c r="L364" s="209"/>
      <c r="M364" s="210"/>
      <c r="N364" s="211"/>
      <c r="O364" s="211"/>
      <c r="P364" s="212">
        <f>SUM(P365:P387)</f>
        <v>0</v>
      </c>
      <c r="Q364" s="211"/>
      <c r="R364" s="212">
        <f>SUM(R365:R387)</f>
        <v>9.4996536999999996</v>
      </c>
      <c r="S364" s="211"/>
      <c r="T364" s="213">
        <f>SUM(T365:T387)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86</v>
      </c>
      <c r="AT364" s="215" t="s">
        <v>75</v>
      </c>
      <c r="AU364" s="215" t="s">
        <v>84</v>
      </c>
      <c r="AY364" s="214" t="s">
        <v>136</v>
      </c>
      <c r="BK364" s="216">
        <f>SUM(BK365:BK387)</f>
        <v>0</v>
      </c>
    </row>
    <row r="365" s="2" customFormat="1" ht="24.15" customHeight="1">
      <c r="A365" s="38"/>
      <c r="B365" s="39"/>
      <c r="C365" s="219" t="s">
        <v>785</v>
      </c>
      <c r="D365" s="219" t="s">
        <v>139</v>
      </c>
      <c r="E365" s="220" t="s">
        <v>786</v>
      </c>
      <c r="F365" s="221" t="s">
        <v>787</v>
      </c>
      <c r="G365" s="222" t="s">
        <v>142</v>
      </c>
      <c r="H365" s="223">
        <v>69.430000000000007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0.012200000000000001</v>
      </c>
      <c r="R365" s="229">
        <f>Q365*H365</f>
        <v>0.84704600000000019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305</v>
      </c>
      <c r="AT365" s="231" t="s">
        <v>139</v>
      </c>
      <c r="AU365" s="231" t="s">
        <v>86</v>
      </c>
      <c r="AY365" s="17" t="s">
        <v>136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305</v>
      </c>
      <c r="BM365" s="231" t="s">
        <v>788</v>
      </c>
    </row>
    <row r="366" s="2" customFormat="1">
      <c r="A366" s="38"/>
      <c r="B366" s="39"/>
      <c r="C366" s="40"/>
      <c r="D366" s="233" t="s">
        <v>145</v>
      </c>
      <c r="E366" s="40"/>
      <c r="F366" s="234" t="s">
        <v>789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145</v>
      </c>
      <c r="AU366" s="17" t="s">
        <v>86</v>
      </c>
    </row>
    <row r="367" s="2" customFormat="1">
      <c r="A367" s="38"/>
      <c r="B367" s="39"/>
      <c r="C367" s="40"/>
      <c r="D367" s="259" t="s">
        <v>156</v>
      </c>
      <c r="E367" s="40"/>
      <c r="F367" s="260" t="s">
        <v>790</v>
      </c>
      <c r="G367" s="40"/>
      <c r="H367" s="40"/>
      <c r="I367" s="235"/>
      <c r="J367" s="40"/>
      <c r="K367" s="40"/>
      <c r="L367" s="44"/>
      <c r="M367" s="236"/>
      <c r="N367" s="23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156</v>
      </c>
      <c r="AU367" s="17" t="s">
        <v>86</v>
      </c>
    </row>
    <row r="368" s="14" customFormat="1">
      <c r="A368" s="14"/>
      <c r="B368" s="248"/>
      <c r="C368" s="249"/>
      <c r="D368" s="233" t="s">
        <v>147</v>
      </c>
      <c r="E368" s="250" t="s">
        <v>1</v>
      </c>
      <c r="F368" s="251" t="s">
        <v>791</v>
      </c>
      <c r="G368" s="249"/>
      <c r="H368" s="252">
        <v>69.430000000000007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147</v>
      </c>
      <c r="AU368" s="258" t="s">
        <v>86</v>
      </c>
      <c r="AV368" s="14" t="s">
        <v>86</v>
      </c>
      <c r="AW368" s="14" t="s">
        <v>32</v>
      </c>
      <c r="AX368" s="14" t="s">
        <v>84</v>
      </c>
      <c r="AY368" s="258" t="s">
        <v>136</v>
      </c>
    </row>
    <row r="369" s="2" customFormat="1" ht="24.15" customHeight="1">
      <c r="A369" s="38"/>
      <c r="B369" s="39"/>
      <c r="C369" s="219" t="s">
        <v>792</v>
      </c>
      <c r="D369" s="219" t="s">
        <v>139</v>
      </c>
      <c r="E369" s="220" t="s">
        <v>793</v>
      </c>
      <c r="F369" s="221" t="s">
        <v>794</v>
      </c>
      <c r="G369" s="222" t="s">
        <v>142</v>
      </c>
      <c r="H369" s="223">
        <v>105.83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0.012590000000000001</v>
      </c>
      <c r="R369" s="229">
        <f>Q369*H369</f>
        <v>1.3323997000000001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305</v>
      </c>
      <c r="AT369" s="231" t="s">
        <v>139</v>
      </c>
      <c r="AU369" s="231" t="s">
        <v>86</v>
      </c>
      <c r="AY369" s="17" t="s">
        <v>136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305</v>
      </c>
      <c r="BM369" s="231" t="s">
        <v>795</v>
      </c>
    </row>
    <row r="370" s="2" customFormat="1">
      <c r="A370" s="38"/>
      <c r="B370" s="39"/>
      <c r="C370" s="40"/>
      <c r="D370" s="233" t="s">
        <v>145</v>
      </c>
      <c r="E370" s="40"/>
      <c r="F370" s="234" t="s">
        <v>796</v>
      </c>
      <c r="G370" s="40"/>
      <c r="H370" s="40"/>
      <c r="I370" s="235"/>
      <c r="J370" s="40"/>
      <c r="K370" s="40"/>
      <c r="L370" s="44"/>
      <c r="M370" s="236"/>
      <c r="N370" s="23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145</v>
      </c>
      <c r="AU370" s="17" t="s">
        <v>86</v>
      </c>
    </row>
    <row r="371" s="2" customFormat="1">
      <c r="A371" s="38"/>
      <c r="B371" s="39"/>
      <c r="C371" s="40"/>
      <c r="D371" s="259" t="s">
        <v>156</v>
      </c>
      <c r="E371" s="40"/>
      <c r="F371" s="260" t="s">
        <v>797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156</v>
      </c>
      <c r="AU371" s="17" t="s">
        <v>86</v>
      </c>
    </row>
    <row r="372" s="14" customFormat="1">
      <c r="A372" s="14"/>
      <c r="B372" s="248"/>
      <c r="C372" s="249"/>
      <c r="D372" s="233" t="s">
        <v>147</v>
      </c>
      <c r="E372" s="250" t="s">
        <v>1</v>
      </c>
      <c r="F372" s="251" t="s">
        <v>798</v>
      </c>
      <c r="G372" s="249"/>
      <c r="H372" s="252">
        <v>105.83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8" t="s">
        <v>147</v>
      </c>
      <c r="AU372" s="258" t="s">
        <v>86</v>
      </c>
      <c r="AV372" s="14" t="s">
        <v>86</v>
      </c>
      <c r="AW372" s="14" t="s">
        <v>32</v>
      </c>
      <c r="AX372" s="14" t="s">
        <v>84</v>
      </c>
      <c r="AY372" s="258" t="s">
        <v>136</v>
      </c>
    </row>
    <row r="373" s="2" customFormat="1" ht="33" customHeight="1">
      <c r="A373" s="38"/>
      <c r="B373" s="39"/>
      <c r="C373" s="219" t="s">
        <v>799</v>
      </c>
      <c r="D373" s="219" t="s">
        <v>139</v>
      </c>
      <c r="E373" s="220" t="s">
        <v>800</v>
      </c>
      <c r="F373" s="221" t="s">
        <v>801</v>
      </c>
      <c r="G373" s="222" t="s">
        <v>142</v>
      </c>
      <c r="H373" s="223">
        <v>771.36000000000001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41</v>
      </c>
      <c r="O373" s="91"/>
      <c r="P373" s="229">
        <f>O373*H373</f>
        <v>0</v>
      </c>
      <c r="Q373" s="229">
        <v>0.00125</v>
      </c>
      <c r="R373" s="229">
        <f>Q373*H373</f>
        <v>0.96420000000000006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305</v>
      </c>
      <c r="AT373" s="231" t="s">
        <v>139</v>
      </c>
      <c r="AU373" s="231" t="s">
        <v>86</v>
      </c>
      <c r="AY373" s="17" t="s">
        <v>136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84</v>
      </c>
      <c r="BK373" s="232">
        <f>ROUND(I373*H373,2)</f>
        <v>0</v>
      </c>
      <c r="BL373" s="17" t="s">
        <v>305</v>
      </c>
      <c r="BM373" s="231" t="s">
        <v>802</v>
      </c>
    </row>
    <row r="374" s="2" customFormat="1">
      <c r="A374" s="38"/>
      <c r="B374" s="39"/>
      <c r="C374" s="40"/>
      <c r="D374" s="233" t="s">
        <v>145</v>
      </c>
      <c r="E374" s="40"/>
      <c r="F374" s="234" t="s">
        <v>803</v>
      </c>
      <c r="G374" s="40"/>
      <c r="H374" s="40"/>
      <c r="I374" s="235"/>
      <c r="J374" s="40"/>
      <c r="K374" s="40"/>
      <c r="L374" s="44"/>
      <c r="M374" s="236"/>
      <c r="N374" s="23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145</v>
      </c>
      <c r="AU374" s="17" t="s">
        <v>86</v>
      </c>
    </row>
    <row r="375" s="2" customFormat="1">
      <c r="A375" s="38"/>
      <c r="B375" s="39"/>
      <c r="C375" s="40"/>
      <c r="D375" s="259" t="s">
        <v>156</v>
      </c>
      <c r="E375" s="40"/>
      <c r="F375" s="260" t="s">
        <v>804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156</v>
      </c>
      <c r="AU375" s="17" t="s">
        <v>86</v>
      </c>
    </row>
    <row r="376" s="14" customFormat="1">
      <c r="A376" s="14"/>
      <c r="B376" s="248"/>
      <c r="C376" s="249"/>
      <c r="D376" s="233" t="s">
        <v>147</v>
      </c>
      <c r="E376" s="250" t="s">
        <v>1</v>
      </c>
      <c r="F376" s="251" t="s">
        <v>805</v>
      </c>
      <c r="G376" s="249"/>
      <c r="H376" s="252">
        <v>567.23000000000002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147</v>
      </c>
      <c r="AU376" s="258" t="s">
        <v>86</v>
      </c>
      <c r="AV376" s="14" t="s">
        <v>86</v>
      </c>
      <c r="AW376" s="14" t="s">
        <v>32</v>
      </c>
      <c r="AX376" s="14" t="s">
        <v>76</v>
      </c>
      <c r="AY376" s="258" t="s">
        <v>136</v>
      </c>
    </row>
    <row r="377" s="14" customFormat="1">
      <c r="A377" s="14"/>
      <c r="B377" s="248"/>
      <c r="C377" s="249"/>
      <c r="D377" s="233" t="s">
        <v>147</v>
      </c>
      <c r="E377" s="250" t="s">
        <v>1</v>
      </c>
      <c r="F377" s="251" t="s">
        <v>806</v>
      </c>
      <c r="G377" s="249"/>
      <c r="H377" s="252">
        <v>204.13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147</v>
      </c>
      <c r="AU377" s="258" t="s">
        <v>86</v>
      </c>
      <c r="AV377" s="14" t="s">
        <v>86</v>
      </c>
      <c r="AW377" s="14" t="s">
        <v>32</v>
      </c>
      <c r="AX377" s="14" t="s">
        <v>76</v>
      </c>
      <c r="AY377" s="258" t="s">
        <v>136</v>
      </c>
    </row>
    <row r="378" s="15" customFormat="1">
      <c r="A378" s="15"/>
      <c r="B378" s="261"/>
      <c r="C378" s="262"/>
      <c r="D378" s="233" t="s">
        <v>147</v>
      </c>
      <c r="E378" s="263" t="s">
        <v>1</v>
      </c>
      <c r="F378" s="264" t="s">
        <v>192</v>
      </c>
      <c r="G378" s="262"/>
      <c r="H378" s="265">
        <v>771.36000000000001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1" t="s">
        <v>147</v>
      </c>
      <c r="AU378" s="271" t="s">
        <v>86</v>
      </c>
      <c r="AV378" s="15" t="s">
        <v>143</v>
      </c>
      <c r="AW378" s="15" t="s">
        <v>32</v>
      </c>
      <c r="AX378" s="15" t="s">
        <v>84</v>
      </c>
      <c r="AY378" s="271" t="s">
        <v>136</v>
      </c>
    </row>
    <row r="379" s="2" customFormat="1" ht="24.15" customHeight="1">
      <c r="A379" s="38"/>
      <c r="B379" s="39"/>
      <c r="C379" s="276" t="s">
        <v>807</v>
      </c>
      <c r="D379" s="276" t="s">
        <v>590</v>
      </c>
      <c r="E379" s="277" t="s">
        <v>808</v>
      </c>
      <c r="F379" s="278" t="s">
        <v>809</v>
      </c>
      <c r="G379" s="279" t="s">
        <v>142</v>
      </c>
      <c r="H379" s="280">
        <v>584.24699999999996</v>
      </c>
      <c r="I379" s="281"/>
      <c r="J379" s="282">
        <f>ROUND(I379*H379,2)</f>
        <v>0</v>
      </c>
      <c r="K379" s="283"/>
      <c r="L379" s="284"/>
      <c r="M379" s="285" t="s">
        <v>1</v>
      </c>
      <c r="N379" s="286" t="s">
        <v>41</v>
      </c>
      <c r="O379" s="91"/>
      <c r="P379" s="229">
        <f>O379*H379</f>
        <v>0</v>
      </c>
      <c r="Q379" s="229">
        <v>0.0080000000000000002</v>
      </c>
      <c r="R379" s="229">
        <f>Q379*H379</f>
        <v>4.6739759999999997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410</v>
      </c>
      <c r="AT379" s="231" t="s">
        <v>590</v>
      </c>
      <c r="AU379" s="231" t="s">
        <v>86</v>
      </c>
      <c r="AY379" s="17" t="s">
        <v>136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305</v>
      </c>
      <c r="BM379" s="231" t="s">
        <v>810</v>
      </c>
    </row>
    <row r="380" s="2" customFormat="1">
      <c r="A380" s="38"/>
      <c r="B380" s="39"/>
      <c r="C380" s="40"/>
      <c r="D380" s="233" t="s">
        <v>145</v>
      </c>
      <c r="E380" s="40"/>
      <c r="F380" s="234" t="s">
        <v>811</v>
      </c>
      <c r="G380" s="40"/>
      <c r="H380" s="40"/>
      <c r="I380" s="235"/>
      <c r="J380" s="40"/>
      <c r="K380" s="40"/>
      <c r="L380" s="44"/>
      <c r="M380" s="236"/>
      <c r="N380" s="237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145</v>
      </c>
      <c r="AU380" s="17" t="s">
        <v>86</v>
      </c>
    </row>
    <row r="381" s="14" customFormat="1">
      <c r="A381" s="14"/>
      <c r="B381" s="248"/>
      <c r="C381" s="249"/>
      <c r="D381" s="233" t="s">
        <v>147</v>
      </c>
      <c r="E381" s="249"/>
      <c r="F381" s="251" t="s">
        <v>812</v>
      </c>
      <c r="G381" s="249"/>
      <c r="H381" s="252">
        <v>584.24699999999996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147</v>
      </c>
      <c r="AU381" s="258" t="s">
        <v>86</v>
      </c>
      <c r="AV381" s="14" t="s">
        <v>86</v>
      </c>
      <c r="AW381" s="14" t="s">
        <v>4</v>
      </c>
      <c r="AX381" s="14" t="s">
        <v>84</v>
      </c>
      <c r="AY381" s="258" t="s">
        <v>136</v>
      </c>
    </row>
    <row r="382" s="2" customFormat="1" ht="24.15" customHeight="1">
      <c r="A382" s="38"/>
      <c r="B382" s="39"/>
      <c r="C382" s="276" t="s">
        <v>813</v>
      </c>
      <c r="D382" s="276" t="s">
        <v>590</v>
      </c>
      <c r="E382" s="277" t="s">
        <v>814</v>
      </c>
      <c r="F382" s="278" t="s">
        <v>815</v>
      </c>
      <c r="G382" s="279" t="s">
        <v>142</v>
      </c>
      <c r="H382" s="280">
        <v>210.25399999999999</v>
      </c>
      <c r="I382" s="281"/>
      <c r="J382" s="282">
        <f>ROUND(I382*H382,2)</f>
        <v>0</v>
      </c>
      <c r="K382" s="283"/>
      <c r="L382" s="284"/>
      <c r="M382" s="285" t="s">
        <v>1</v>
      </c>
      <c r="N382" s="286" t="s">
        <v>41</v>
      </c>
      <c r="O382" s="91"/>
      <c r="P382" s="229">
        <f>O382*H382</f>
        <v>0</v>
      </c>
      <c r="Q382" s="229">
        <v>0.0080000000000000002</v>
      </c>
      <c r="R382" s="229">
        <f>Q382*H382</f>
        <v>1.682032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410</v>
      </c>
      <c r="AT382" s="231" t="s">
        <v>590</v>
      </c>
      <c r="AU382" s="231" t="s">
        <v>86</v>
      </c>
      <c r="AY382" s="17" t="s">
        <v>136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84</v>
      </c>
      <c r="BK382" s="232">
        <f>ROUND(I382*H382,2)</f>
        <v>0</v>
      </c>
      <c r="BL382" s="17" t="s">
        <v>305</v>
      </c>
      <c r="BM382" s="231" t="s">
        <v>816</v>
      </c>
    </row>
    <row r="383" s="2" customFormat="1">
      <c r="A383" s="38"/>
      <c r="B383" s="39"/>
      <c r="C383" s="40"/>
      <c r="D383" s="233" t="s">
        <v>145</v>
      </c>
      <c r="E383" s="40"/>
      <c r="F383" s="234" t="s">
        <v>811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145</v>
      </c>
      <c r="AU383" s="17" t="s">
        <v>86</v>
      </c>
    </row>
    <row r="384" s="14" customFormat="1">
      <c r="A384" s="14"/>
      <c r="B384" s="248"/>
      <c r="C384" s="249"/>
      <c r="D384" s="233" t="s">
        <v>147</v>
      </c>
      <c r="E384" s="249"/>
      <c r="F384" s="251" t="s">
        <v>817</v>
      </c>
      <c r="G384" s="249"/>
      <c r="H384" s="252">
        <v>210.25399999999999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8" t="s">
        <v>147</v>
      </c>
      <c r="AU384" s="258" t="s">
        <v>86</v>
      </c>
      <c r="AV384" s="14" t="s">
        <v>86</v>
      </c>
      <c r="AW384" s="14" t="s">
        <v>4</v>
      </c>
      <c r="AX384" s="14" t="s">
        <v>84</v>
      </c>
      <c r="AY384" s="258" t="s">
        <v>136</v>
      </c>
    </row>
    <row r="385" s="2" customFormat="1" ht="24.15" customHeight="1">
      <c r="A385" s="38"/>
      <c r="B385" s="39"/>
      <c r="C385" s="219" t="s">
        <v>818</v>
      </c>
      <c r="D385" s="219" t="s">
        <v>139</v>
      </c>
      <c r="E385" s="220" t="s">
        <v>819</v>
      </c>
      <c r="F385" s="221" t="s">
        <v>820</v>
      </c>
      <c r="G385" s="222" t="s">
        <v>261</v>
      </c>
      <c r="H385" s="223">
        <v>9.5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305</v>
      </c>
      <c r="AT385" s="231" t="s">
        <v>139</v>
      </c>
      <c r="AU385" s="231" t="s">
        <v>86</v>
      </c>
      <c r="AY385" s="17" t="s">
        <v>136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305</v>
      </c>
      <c r="BM385" s="231" t="s">
        <v>821</v>
      </c>
    </row>
    <row r="386" s="2" customFormat="1">
      <c r="A386" s="38"/>
      <c r="B386" s="39"/>
      <c r="C386" s="40"/>
      <c r="D386" s="233" t="s">
        <v>145</v>
      </c>
      <c r="E386" s="40"/>
      <c r="F386" s="234" t="s">
        <v>822</v>
      </c>
      <c r="G386" s="40"/>
      <c r="H386" s="40"/>
      <c r="I386" s="235"/>
      <c r="J386" s="40"/>
      <c r="K386" s="40"/>
      <c r="L386" s="44"/>
      <c r="M386" s="236"/>
      <c r="N386" s="237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145</v>
      </c>
      <c r="AU386" s="17" t="s">
        <v>86</v>
      </c>
    </row>
    <row r="387" s="2" customFormat="1">
      <c r="A387" s="38"/>
      <c r="B387" s="39"/>
      <c r="C387" s="40"/>
      <c r="D387" s="259" t="s">
        <v>156</v>
      </c>
      <c r="E387" s="40"/>
      <c r="F387" s="260" t="s">
        <v>823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156</v>
      </c>
      <c r="AU387" s="17" t="s">
        <v>86</v>
      </c>
    </row>
    <row r="388" s="12" customFormat="1" ht="22.8" customHeight="1">
      <c r="A388" s="12"/>
      <c r="B388" s="203"/>
      <c r="C388" s="204"/>
      <c r="D388" s="205" t="s">
        <v>75</v>
      </c>
      <c r="E388" s="217" t="s">
        <v>384</v>
      </c>
      <c r="F388" s="217" t="s">
        <v>385</v>
      </c>
      <c r="G388" s="204"/>
      <c r="H388" s="204"/>
      <c r="I388" s="207"/>
      <c r="J388" s="218">
        <f>BK388</f>
        <v>0</v>
      </c>
      <c r="K388" s="204"/>
      <c r="L388" s="209"/>
      <c r="M388" s="210"/>
      <c r="N388" s="211"/>
      <c r="O388" s="211"/>
      <c r="P388" s="212">
        <f>SUM(P389:P450)</f>
        <v>0</v>
      </c>
      <c r="Q388" s="211"/>
      <c r="R388" s="212">
        <f>SUM(R389:R450)</f>
        <v>0.126</v>
      </c>
      <c r="S388" s="211"/>
      <c r="T388" s="213">
        <f>SUM(T389:T450)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4" t="s">
        <v>86</v>
      </c>
      <c r="AT388" s="215" t="s">
        <v>75</v>
      </c>
      <c r="AU388" s="215" t="s">
        <v>84</v>
      </c>
      <c r="AY388" s="214" t="s">
        <v>136</v>
      </c>
      <c r="BK388" s="216">
        <f>SUM(BK389:BK450)</f>
        <v>0</v>
      </c>
    </row>
    <row r="389" s="2" customFormat="1" ht="24.15" customHeight="1">
      <c r="A389" s="38"/>
      <c r="B389" s="39"/>
      <c r="C389" s="219" t="s">
        <v>824</v>
      </c>
      <c r="D389" s="219" t="s">
        <v>139</v>
      </c>
      <c r="E389" s="220" t="s">
        <v>825</v>
      </c>
      <c r="F389" s="221" t="s">
        <v>826</v>
      </c>
      <c r="G389" s="222" t="s">
        <v>210</v>
      </c>
      <c r="H389" s="223">
        <v>22.5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41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305</v>
      </c>
      <c r="AT389" s="231" t="s">
        <v>139</v>
      </c>
      <c r="AU389" s="231" t="s">
        <v>86</v>
      </c>
      <c r="AY389" s="17" t="s">
        <v>136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305</v>
      </c>
      <c r="BM389" s="231" t="s">
        <v>827</v>
      </c>
    </row>
    <row r="390" s="2" customFormat="1">
      <c r="A390" s="38"/>
      <c r="B390" s="39"/>
      <c r="C390" s="40"/>
      <c r="D390" s="233" t="s">
        <v>145</v>
      </c>
      <c r="E390" s="40"/>
      <c r="F390" s="234" t="s">
        <v>826</v>
      </c>
      <c r="G390" s="40"/>
      <c r="H390" s="40"/>
      <c r="I390" s="235"/>
      <c r="J390" s="40"/>
      <c r="K390" s="40"/>
      <c r="L390" s="44"/>
      <c r="M390" s="236"/>
      <c r="N390" s="237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145</v>
      </c>
      <c r="AU390" s="17" t="s">
        <v>86</v>
      </c>
    </row>
    <row r="391" s="14" customFormat="1">
      <c r="A391" s="14"/>
      <c r="B391" s="248"/>
      <c r="C391" s="249"/>
      <c r="D391" s="233" t="s">
        <v>147</v>
      </c>
      <c r="E391" s="250" t="s">
        <v>1</v>
      </c>
      <c r="F391" s="251" t="s">
        <v>828</v>
      </c>
      <c r="G391" s="249"/>
      <c r="H391" s="252">
        <v>22.5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147</v>
      </c>
      <c r="AU391" s="258" t="s">
        <v>86</v>
      </c>
      <c r="AV391" s="14" t="s">
        <v>86</v>
      </c>
      <c r="AW391" s="14" t="s">
        <v>32</v>
      </c>
      <c r="AX391" s="14" t="s">
        <v>84</v>
      </c>
      <c r="AY391" s="258" t="s">
        <v>136</v>
      </c>
    </row>
    <row r="392" s="2" customFormat="1" ht="24.15" customHeight="1">
      <c r="A392" s="38"/>
      <c r="B392" s="39"/>
      <c r="C392" s="276" t="s">
        <v>829</v>
      </c>
      <c r="D392" s="276" t="s">
        <v>590</v>
      </c>
      <c r="E392" s="277" t="s">
        <v>830</v>
      </c>
      <c r="F392" s="278" t="s">
        <v>831</v>
      </c>
      <c r="G392" s="279" t="s">
        <v>210</v>
      </c>
      <c r="H392" s="280">
        <v>31.5</v>
      </c>
      <c r="I392" s="281"/>
      <c r="J392" s="282">
        <f>ROUND(I392*H392,2)</f>
        <v>0</v>
      </c>
      <c r="K392" s="283"/>
      <c r="L392" s="284"/>
      <c r="M392" s="285" t="s">
        <v>1</v>
      </c>
      <c r="N392" s="286" t="s">
        <v>41</v>
      </c>
      <c r="O392" s="91"/>
      <c r="P392" s="229">
        <f>O392*H392</f>
        <v>0</v>
      </c>
      <c r="Q392" s="229">
        <v>0.0040000000000000001</v>
      </c>
      <c r="R392" s="229">
        <f>Q392*H392</f>
        <v>0.126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410</v>
      </c>
      <c r="AT392" s="231" t="s">
        <v>590</v>
      </c>
      <c r="AU392" s="231" t="s">
        <v>86</v>
      </c>
      <c r="AY392" s="17" t="s">
        <v>136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305</v>
      </c>
      <c r="BM392" s="231" t="s">
        <v>832</v>
      </c>
    </row>
    <row r="393" s="2" customFormat="1">
      <c r="A393" s="38"/>
      <c r="B393" s="39"/>
      <c r="C393" s="40"/>
      <c r="D393" s="233" t="s">
        <v>145</v>
      </c>
      <c r="E393" s="40"/>
      <c r="F393" s="234" t="s">
        <v>831</v>
      </c>
      <c r="G393" s="40"/>
      <c r="H393" s="40"/>
      <c r="I393" s="235"/>
      <c r="J393" s="40"/>
      <c r="K393" s="40"/>
      <c r="L393" s="44"/>
      <c r="M393" s="236"/>
      <c r="N393" s="237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145</v>
      </c>
      <c r="AU393" s="17" t="s">
        <v>86</v>
      </c>
    </row>
    <row r="394" s="2" customFormat="1" ht="16.5" customHeight="1">
      <c r="A394" s="38"/>
      <c r="B394" s="39"/>
      <c r="C394" s="219" t="s">
        <v>833</v>
      </c>
      <c r="D394" s="219" t="s">
        <v>139</v>
      </c>
      <c r="E394" s="220" t="s">
        <v>834</v>
      </c>
      <c r="F394" s="221" t="s">
        <v>835</v>
      </c>
      <c r="G394" s="222" t="s">
        <v>836</v>
      </c>
      <c r="H394" s="223">
        <v>1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41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305</v>
      </c>
      <c r="AT394" s="231" t="s">
        <v>139</v>
      </c>
      <c r="AU394" s="231" t="s">
        <v>86</v>
      </c>
      <c r="AY394" s="17" t="s">
        <v>136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84</v>
      </c>
      <c r="BK394" s="232">
        <f>ROUND(I394*H394,2)</f>
        <v>0</v>
      </c>
      <c r="BL394" s="17" t="s">
        <v>305</v>
      </c>
      <c r="BM394" s="231" t="s">
        <v>837</v>
      </c>
    </row>
    <row r="395" s="2" customFormat="1">
      <c r="A395" s="38"/>
      <c r="B395" s="39"/>
      <c r="C395" s="40"/>
      <c r="D395" s="233" t="s">
        <v>145</v>
      </c>
      <c r="E395" s="40"/>
      <c r="F395" s="234" t="s">
        <v>838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145</v>
      </c>
      <c r="AU395" s="17" t="s">
        <v>86</v>
      </c>
    </row>
    <row r="396" s="2" customFormat="1" ht="16.5" customHeight="1">
      <c r="A396" s="38"/>
      <c r="B396" s="39"/>
      <c r="C396" s="219" t="s">
        <v>839</v>
      </c>
      <c r="D396" s="219" t="s">
        <v>139</v>
      </c>
      <c r="E396" s="220" t="s">
        <v>840</v>
      </c>
      <c r="F396" s="221" t="s">
        <v>841</v>
      </c>
      <c r="G396" s="222" t="s">
        <v>836</v>
      </c>
      <c r="H396" s="223">
        <v>1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41</v>
      </c>
      <c r="O396" s="91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305</v>
      </c>
      <c r="AT396" s="231" t="s">
        <v>139</v>
      </c>
      <c r="AU396" s="231" t="s">
        <v>86</v>
      </c>
      <c r="AY396" s="17" t="s">
        <v>136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84</v>
      </c>
      <c r="BK396" s="232">
        <f>ROUND(I396*H396,2)</f>
        <v>0</v>
      </c>
      <c r="BL396" s="17" t="s">
        <v>305</v>
      </c>
      <c r="BM396" s="231" t="s">
        <v>842</v>
      </c>
    </row>
    <row r="397" s="2" customFormat="1">
      <c r="A397" s="38"/>
      <c r="B397" s="39"/>
      <c r="C397" s="40"/>
      <c r="D397" s="233" t="s">
        <v>145</v>
      </c>
      <c r="E397" s="40"/>
      <c r="F397" s="234" t="s">
        <v>843</v>
      </c>
      <c r="G397" s="40"/>
      <c r="H397" s="40"/>
      <c r="I397" s="235"/>
      <c r="J397" s="40"/>
      <c r="K397" s="40"/>
      <c r="L397" s="44"/>
      <c r="M397" s="236"/>
      <c r="N397" s="23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145</v>
      </c>
      <c r="AU397" s="17" t="s">
        <v>86</v>
      </c>
    </row>
    <row r="398" s="2" customFormat="1" ht="16.5" customHeight="1">
      <c r="A398" s="38"/>
      <c r="B398" s="39"/>
      <c r="C398" s="219" t="s">
        <v>844</v>
      </c>
      <c r="D398" s="219" t="s">
        <v>139</v>
      </c>
      <c r="E398" s="220" t="s">
        <v>845</v>
      </c>
      <c r="F398" s="221" t="s">
        <v>846</v>
      </c>
      <c r="G398" s="222" t="s">
        <v>836</v>
      </c>
      <c r="H398" s="223">
        <v>1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305</v>
      </c>
      <c r="AT398" s="231" t="s">
        <v>139</v>
      </c>
      <c r="AU398" s="231" t="s">
        <v>86</v>
      </c>
      <c r="AY398" s="17" t="s">
        <v>136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305</v>
      </c>
      <c r="BM398" s="231" t="s">
        <v>847</v>
      </c>
    </row>
    <row r="399" s="2" customFormat="1">
      <c r="A399" s="38"/>
      <c r="B399" s="39"/>
      <c r="C399" s="40"/>
      <c r="D399" s="233" t="s">
        <v>145</v>
      </c>
      <c r="E399" s="40"/>
      <c r="F399" s="234" t="s">
        <v>843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145</v>
      </c>
      <c r="AU399" s="17" t="s">
        <v>86</v>
      </c>
    </row>
    <row r="400" s="2" customFormat="1" ht="24.15" customHeight="1">
      <c r="A400" s="38"/>
      <c r="B400" s="39"/>
      <c r="C400" s="219" t="s">
        <v>848</v>
      </c>
      <c r="D400" s="219" t="s">
        <v>139</v>
      </c>
      <c r="E400" s="220" t="s">
        <v>849</v>
      </c>
      <c r="F400" s="221" t="s">
        <v>850</v>
      </c>
      <c r="G400" s="222" t="s">
        <v>205</v>
      </c>
      <c r="H400" s="223">
        <v>1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41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305</v>
      </c>
      <c r="AT400" s="231" t="s">
        <v>139</v>
      </c>
      <c r="AU400" s="231" t="s">
        <v>86</v>
      </c>
      <c r="AY400" s="17" t="s">
        <v>136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84</v>
      </c>
      <c r="BK400" s="232">
        <f>ROUND(I400*H400,2)</f>
        <v>0</v>
      </c>
      <c r="BL400" s="17" t="s">
        <v>305</v>
      </c>
      <c r="BM400" s="231" t="s">
        <v>851</v>
      </c>
    </row>
    <row r="401" s="2" customFormat="1">
      <c r="A401" s="38"/>
      <c r="B401" s="39"/>
      <c r="C401" s="40"/>
      <c r="D401" s="233" t="s">
        <v>145</v>
      </c>
      <c r="E401" s="40"/>
      <c r="F401" s="234" t="s">
        <v>852</v>
      </c>
      <c r="G401" s="40"/>
      <c r="H401" s="40"/>
      <c r="I401" s="235"/>
      <c r="J401" s="40"/>
      <c r="K401" s="40"/>
      <c r="L401" s="44"/>
      <c r="M401" s="236"/>
      <c r="N401" s="237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145</v>
      </c>
      <c r="AU401" s="17" t="s">
        <v>86</v>
      </c>
    </row>
    <row r="402" s="2" customFormat="1" ht="24.15" customHeight="1">
      <c r="A402" s="38"/>
      <c r="B402" s="39"/>
      <c r="C402" s="219" t="s">
        <v>853</v>
      </c>
      <c r="D402" s="219" t="s">
        <v>139</v>
      </c>
      <c r="E402" s="220" t="s">
        <v>854</v>
      </c>
      <c r="F402" s="221" t="s">
        <v>855</v>
      </c>
      <c r="G402" s="222" t="s">
        <v>205</v>
      </c>
      <c r="H402" s="223">
        <v>4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41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305</v>
      </c>
      <c r="AT402" s="231" t="s">
        <v>139</v>
      </c>
      <c r="AU402" s="231" t="s">
        <v>86</v>
      </c>
      <c r="AY402" s="17" t="s">
        <v>136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84</v>
      </c>
      <c r="BK402" s="232">
        <f>ROUND(I402*H402,2)</f>
        <v>0</v>
      </c>
      <c r="BL402" s="17" t="s">
        <v>305</v>
      </c>
      <c r="BM402" s="231" t="s">
        <v>856</v>
      </c>
    </row>
    <row r="403" s="2" customFormat="1">
      <c r="A403" s="38"/>
      <c r="B403" s="39"/>
      <c r="C403" s="40"/>
      <c r="D403" s="233" t="s">
        <v>145</v>
      </c>
      <c r="E403" s="40"/>
      <c r="F403" s="234" t="s">
        <v>857</v>
      </c>
      <c r="G403" s="40"/>
      <c r="H403" s="40"/>
      <c r="I403" s="235"/>
      <c r="J403" s="40"/>
      <c r="K403" s="40"/>
      <c r="L403" s="44"/>
      <c r="M403" s="236"/>
      <c r="N403" s="23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145</v>
      </c>
      <c r="AU403" s="17" t="s">
        <v>86</v>
      </c>
    </row>
    <row r="404" s="2" customFormat="1" ht="24.15" customHeight="1">
      <c r="A404" s="38"/>
      <c r="B404" s="39"/>
      <c r="C404" s="219" t="s">
        <v>858</v>
      </c>
      <c r="D404" s="219" t="s">
        <v>139</v>
      </c>
      <c r="E404" s="220" t="s">
        <v>859</v>
      </c>
      <c r="F404" s="221" t="s">
        <v>860</v>
      </c>
      <c r="G404" s="222" t="s">
        <v>205</v>
      </c>
      <c r="H404" s="223">
        <v>2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41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305</v>
      </c>
      <c r="AT404" s="231" t="s">
        <v>139</v>
      </c>
      <c r="AU404" s="231" t="s">
        <v>86</v>
      </c>
      <c r="AY404" s="17" t="s">
        <v>136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84</v>
      </c>
      <c r="BK404" s="232">
        <f>ROUND(I404*H404,2)</f>
        <v>0</v>
      </c>
      <c r="BL404" s="17" t="s">
        <v>305</v>
      </c>
      <c r="BM404" s="231" t="s">
        <v>861</v>
      </c>
    </row>
    <row r="405" s="2" customFormat="1">
      <c r="A405" s="38"/>
      <c r="B405" s="39"/>
      <c r="C405" s="40"/>
      <c r="D405" s="233" t="s">
        <v>145</v>
      </c>
      <c r="E405" s="40"/>
      <c r="F405" s="234" t="s">
        <v>862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145</v>
      </c>
      <c r="AU405" s="17" t="s">
        <v>86</v>
      </c>
    </row>
    <row r="406" s="2" customFormat="1" ht="24.15" customHeight="1">
      <c r="A406" s="38"/>
      <c r="B406" s="39"/>
      <c r="C406" s="219" t="s">
        <v>863</v>
      </c>
      <c r="D406" s="219" t="s">
        <v>139</v>
      </c>
      <c r="E406" s="220" t="s">
        <v>864</v>
      </c>
      <c r="F406" s="221" t="s">
        <v>865</v>
      </c>
      <c r="G406" s="222" t="s">
        <v>205</v>
      </c>
      <c r="H406" s="223">
        <v>1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41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305</v>
      </c>
      <c r="AT406" s="231" t="s">
        <v>139</v>
      </c>
      <c r="AU406" s="231" t="s">
        <v>86</v>
      </c>
      <c r="AY406" s="17" t="s">
        <v>136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84</v>
      </c>
      <c r="BK406" s="232">
        <f>ROUND(I406*H406,2)</f>
        <v>0</v>
      </c>
      <c r="BL406" s="17" t="s">
        <v>305</v>
      </c>
      <c r="BM406" s="231" t="s">
        <v>866</v>
      </c>
    </row>
    <row r="407" s="2" customFormat="1">
      <c r="A407" s="38"/>
      <c r="B407" s="39"/>
      <c r="C407" s="40"/>
      <c r="D407" s="233" t="s">
        <v>145</v>
      </c>
      <c r="E407" s="40"/>
      <c r="F407" s="234" t="s">
        <v>867</v>
      </c>
      <c r="G407" s="40"/>
      <c r="H407" s="40"/>
      <c r="I407" s="235"/>
      <c r="J407" s="40"/>
      <c r="K407" s="40"/>
      <c r="L407" s="44"/>
      <c r="M407" s="236"/>
      <c r="N407" s="237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145</v>
      </c>
      <c r="AU407" s="17" t="s">
        <v>86</v>
      </c>
    </row>
    <row r="408" s="2" customFormat="1" ht="24.15" customHeight="1">
      <c r="A408" s="38"/>
      <c r="B408" s="39"/>
      <c r="C408" s="219" t="s">
        <v>868</v>
      </c>
      <c r="D408" s="219" t="s">
        <v>139</v>
      </c>
      <c r="E408" s="220" t="s">
        <v>869</v>
      </c>
      <c r="F408" s="221" t="s">
        <v>870</v>
      </c>
      <c r="G408" s="222" t="s">
        <v>205</v>
      </c>
      <c r="H408" s="223">
        <v>5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41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305</v>
      </c>
      <c r="AT408" s="231" t="s">
        <v>139</v>
      </c>
      <c r="AU408" s="231" t="s">
        <v>86</v>
      </c>
      <c r="AY408" s="17" t="s">
        <v>136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84</v>
      </c>
      <c r="BK408" s="232">
        <f>ROUND(I408*H408,2)</f>
        <v>0</v>
      </c>
      <c r="BL408" s="17" t="s">
        <v>305</v>
      </c>
      <c r="BM408" s="231" t="s">
        <v>871</v>
      </c>
    </row>
    <row r="409" s="2" customFormat="1">
      <c r="A409" s="38"/>
      <c r="B409" s="39"/>
      <c r="C409" s="40"/>
      <c r="D409" s="233" t="s">
        <v>145</v>
      </c>
      <c r="E409" s="40"/>
      <c r="F409" s="234" t="s">
        <v>872</v>
      </c>
      <c r="G409" s="40"/>
      <c r="H409" s="40"/>
      <c r="I409" s="235"/>
      <c r="J409" s="40"/>
      <c r="K409" s="40"/>
      <c r="L409" s="44"/>
      <c r="M409" s="236"/>
      <c r="N409" s="23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145</v>
      </c>
      <c r="AU409" s="17" t="s">
        <v>86</v>
      </c>
    </row>
    <row r="410" s="2" customFormat="1" ht="24.15" customHeight="1">
      <c r="A410" s="38"/>
      <c r="B410" s="39"/>
      <c r="C410" s="219" t="s">
        <v>873</v>
      </c>
      <c r="D410" s="219" t="s">
        <v>139</v>
      </c>
      <c r="E410" s="220" t="s">
        <v>874</v>
      </c>
      <c r="F410" s="221" t="s">
        <v>875</v>
      </c>
      <c r="G410" s="222" t="s">
        <v>205</v>
      </c>
      <c r="H410" s="223">
        <v>3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41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305</v>
      </c>
      <c r="AT410" s="231" t="s">
        <v>139</v>
      </c>
      <c r="AU410" s="231" t="s">
        <v>86</v>
      </c>
      <c r="AY410" s="17" t="s">
        <v>136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84</v>
      </c>
      <c r="BK410" s="232">
        <f>ROUND(I410*H410,2)</f>
        <v>0</v>
      </c>
      <c r="BL410" s="17" t="s">
        <v>305</v>
      </c>
      <c r="BM410" s="231" t="s">
        <v>876</v>
      </c>
    </row>
    <row r="411" s="2" customFormat="1">
      <c r="A411" s="38"/>
      <c r="B411" s="39"/>
      <c r="C411" s="40"/>
      <c r="D411" s="233" t="s">
        <v>145</v>
      </c>
      <c r="E411" s="40"/>
      <c r="F411" s="234" t="s">
        <v>877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145</v>
      </c>
      <c r="AU411" s="17" t="s">
        <v>86</v>
      </c>
    </row>
    <row r="412" s="2" customFormat="1" ht="24.15" customHeight="1">
      <c r="A412" s="38"/>
      <c r="B412" s="39"/>
      <c r="C412" s="219" t="s">
        <v>878</v>
      </c>
      <c r="D412" s="219" t="s">
        <v>139</v>
      </c>
      <c r="E412" s="220" t="s">
        <v>879</v>
      </c>
      <c r="F412" s="221" t="s">
        <v>880</v>
      </c>
      <c r="G412" s="222" t="s">
        <v>205</v>
      </c>
      <c r="H412" s="223">
        <v>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41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305</v>
      </c>
      <c r="AT412" s="231" t="s">
        <v>139</v>
      </c>
      <c r="AU412" s="231" t="s">
        <v>86</v>
      </c>
      <c r="AY412" s="17" t="s">
        <v>136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84</v>
      </c>
      <c r="BK412" s="232">
        <f>ROUND(I412*H412,2)</f>
        <v>0</v>
      </c>
      <c r="BL412" s="17" t="s">
        <v>305</v>
      </c>
      <c r="BM412" s="231" t="s">
        <v>881</v>
      </c>
    </row>
    <row r="413" s="2" customFormat="1">
      <c r="A413" s="38"/>
      <c r="B413" s="39"/>
      <c r="C413" s="40"/>
      <c r="D413" s="233" t="s">
        <v>145</v>
      </c>
      <c r="E413" s="40"/>
      <c r="F413" s="234" t="s">
        <v>882</v>
      </c>
      <c r="G413" s="40"/>
      <c r="H413" s="40"/>
      <c r="I413" s="235"/>
      <c r="J413" s="40"/>
      <c r="K413" s="40"/>
      <c r="L413" s="44"/>
      <c r="M413" s="236"/>
      <c r="N413" s="237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145</v>
      </c>
      <c r="AU413" s="17" t="s">
        <v>86</v>
      </c>
    </row>
    <row r="414" s="2" customFormat="1" ht="24.15" customHeight="1">
      <c r="A414" s="38"/>
      <c r="B414" s="39"/>
      <c r="C414" s="219" t="s">
        <v>883</v>
      </c>
      <c r="D414" s="219" t="s">
        <v>139</v>
      </c>
      <c r="E414" s="220" t="s">
        <v>884</v>
      </c>
      <c r="F414" s="221" t="s">
        <v>885</v>
      </c>
      <c r="G414" s="222" t="s">
        <v>205</v>
      </c>
      <c r="H414" s="223">
        <v>2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41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305</v>
      </c>
      <c r="AT414" s="231" t="s">
        <v>139</v>
      </c>
      <c r="AU414" s="231" t="s">
        <v>86</v>
      </c>
      <c r="AY414" s="17" t="s">
        <v>136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305</v>
      </c>
      <c r="BM414" s="231" t="s">
        <v>886</v>
      </c>
    </row>
    <row r="415" s="2" customFormat="1">
      <c r="A415" s="38"/>
      <c r="B415" s="39"/>
      <c r="C415" s="40"/>
      <c r="D415" s="233" t="s">
        <v>145</v>
      </c>
      <c r="E415" s="40"/>
      <c r="F415" s="234" t="s">
        <v>887</v>
      </c>
      <c r="G415" s="40"/>
      <c r="H415" s="40"/>
      <c r="I415" s="235"/>
      <c r="J415" s="40"/>
      <c r="K415" s="40"/>
      <c r="L415" s="44"/>
      <c r="M415" s="236"/>
      <c r="N415" s="23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145</v>
      </c>
      <c r="AU415" s="17" t="s">
        <v>86</v>
      </c>
    </row>
    <row r="416" s="2" customFormat="1" ht="24.15" customHeight="1">
      <c r="A416" s="38"/>
      <c r="B416" s="39"/>
      <c r="C416" s="219" t="s">
        <v>888</v>
      </c>
      <c r="D416" s="219" t="s">
        <v>139</v>
      </c>
      <c r="E416" s="220" t="s">
        <v>889</v>
      </c>
      <c r="F416" s="221" t="s">
        <v>890</v>
      </c>
      <c r="G416" s="222" t="s">
        <v>205</v>
      </c>
      <c r="H416" s="223">
        <v>1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41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305</v>
      </c>
      <c r="AT416" s="231" t="s">
        <v>139</v>
      </c>
      <c r="AU416" s="231" t="s">
        <v>86</v>
      </c>
      <c r="AY416" s="17" t="s">
        <v>136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84</v>
      </c>
      <c r="BK416" s="232">
        <f>ROUND(I416*H416,2)</f>
        <v>0</v>
      </c>
      <c r="BL416" s="17" t="s">
        <v>305</v>
      </c>
      <c r="BM416" s="231" t="s">
        <v>891</v>
      </c>
    </row>
    <row r="417" s="2" customFormat="1">
      <c r="A417" s="38"/>
      <c r="B417" s="39"/>
      <c r="C417" s="40"/>
      <c r="D417" s="233" t="s">
        <v>145</v>
      </c>
      <c r="E417" s="40"/>
      <c r="F417" s="234" t="s">
        <v>892</v>
      </c>
      <c r="G417" s="40"/>
      <c r="H417" s="40"/>
      <c r="I417" s="235"/>
      <c r="J417" s="40"/>
      <c r="K417" s="40"/>
      <c r="L417" s="44"/>
      <c r="M417" s="236"/>
      <c r="N417" s="237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145</v>
      </c>
      <c r="AU417" s="17" t="s">
        <v>86</v>
      </c>
    </row>
    <row r="418" s="2" customFormat="1" ht="24.15" customHeight="1">
      <c r="A418" s="38"/>
      <c r="B418" s="39"/>
      <c r="C418" s="219" t="s">
        <v>893</v>
      </c>
      <c r="D418" s="219" t="s">
        <v>139</v>
      </c>
      <c r="E418" s="220" t="s">
        <v>894</v>
      </c>
      <c r="F418" s="221" t="s">
        <v>895</v>
      </c>
      <c r="G418" s="222" t="s">
        <v>205</v>
      </c>
      <c r="H418" s="223">
        <v>1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41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305</v>
      </c>
      <c r="AT418" s="231" t="s">
        <v>139</v>
      </c>
      <c r="AU418" s="231" t="s">
        <v>86</v>
      </c>
      <c r="AY418" s="17" t="s">
        <v>136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84</v>
      </c>
      <c r="BK418" s="232">
        <f>ROUND(I418*H418,2)</f>
        <v>0</v>
      </c>
      <c r="BL418" s="17" t="s">
        <v>305</v>
      </c>
      <c r="BM418" s="231" t="s">
        <v>896</v>
      </c>
    </row>
    <row r="419" s="2" customFormat="1">
      <c r="A419" s="38"/>
      <c r="B419" s="39"/>
      <c r="C419" s="40"/>
      <c r="D419" s="233" t="s">
        <v>145</v>
      </c>
      <c r="E419" s="40"/>
      <c r="F419" s="234" t="s">
        <v>897</v>
      </c>
      <c r="G419" s="40"/>
      <c r="H419" s="40"/>
      <c r="I419" s="235"/>
      <c r="J419" s="40"/>
      <c r="K419" s="40"/>
      <c r="L419" s="44"/>
      <c r="M419" s="236"/>
      <c r="N419" s="237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145</v>
      </c>
      <c r="AU419" s="17" t="s">
        <v>86</v>
      </c>
    </row>
    <row r="420" s="2" customFormat="1" ht="24.15" customHeight="1">
      <c r="A420" s="38"/>
      <c r="B420" s="39"/>
      <c r="C420" s="219" t="s">
        <v>898</v>
      </c>
      <c r="D420" s="219" t="s">
        <v>139</v>
      </c>
      <c r="E420" s="220" t="s">
        <v>899</v>
      </c>
      <c r="F420" s="221" t="s">
        <v>900</v>
      </c>
      <c r="G420" s="222" t="s">
        <v>205</v>
      </c>
      <c r="H420" s="223">
        <v>1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41</v>
      </c>
      <c r="O420" s="91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305</v>
      </c>
      <c r="AT420" s="231" t="s">
        <v>139</v>
      </c>
      <c r="AU420" s="231" t="s">
        <v>86</v>
      </c>
      <c r="AY420" s="17" t="s">
        <v>136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84</v>
      </c>
      <c r="BK420" s="232">
        <f>ROUND(I420*H420,2)</f>
        <v>0</v>
      </c>
      <c r="BL420" s="17" t="s">
        <v>305</v>
      </c>
      <c r="BM420" s="231" t="s">
        <v>901</v>
      </c>
    </row>
    <row r="421" s="2" customFormat="1">
      <c r="A421" s="38"/>
      <c r="B421" s="39"/>
      <c r="C421" s="40"/>
      <c r="D421" s="233" t="s">
        <v>145</v>
      </c>
      <c r="E421" s="40"/>
      <c r="F421" s="234" t="s">
        <v>902</v>
      </c>
      <c r="G421" s="40"/>
      <c r="H421" s="40"/>
      <c r="I421" s="235"/>
      <c r="J421" s="40"/>
      <c r="K421" s="40"/>
      <c r="L421" s="44"/>
      <c r="M421" s="236"/>
      <c r="N421" s="237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145</v>
      </c>
      <c r="AU421" s="17" t="s">
        <v>86</v>
      </c>
    </row>
    <row r="422" s="2" customFormat="1" ht="24.15" customHeight="1">
      <c r="A422" s="38"/>
      <c r="B422" s="39"/>
      <c r="C422" s="219" t="s">
        <v>903</v>
      </c>
      <c r="D422" s="219" t="s">
        <v>139</v>
      </c>
      <c r="E422" s="220" t="s">
        <v>904</v>
      </c>
      <c r="F422" s="221" t="s">
        <v>905</v>
      </c>
      <c r="G422" s="222" t="s">
        <v>205</v>
      </c>
      <c r="H422" s="223">
        <v>9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41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305</v>
      </c>
      <c r="AT422" s="231" t="s">
        <v>139</v>
      </c>
      <c r="AU422" s="231" t="s">
        <v>86</v>
      </c>
      <c r="AY422" s="17" t="s">
        <v>136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84</v>
      </c>
      <c r="BK422" s="232">
        <f>ROUND(I422*H422,2)</f>
        <v>0</v>
      </c>
      <c r="BL422" s="17" t="s">
        <v>305</v>
      </c>
      <c r="BM422" s="231" t="s">
        <v>906</v>
      </c>
    </row>
    <row r="423" s="2" customFormat="1">
      <c r="A423" s="38"/>
      <c r="B423" s="39"/>
      <c r="C423" s="40"/>
      <c r="D423" s="233" t="s">
        <v>145</v>
      </c>
      <c r="E423" s="40"/>
      <c r="F423" s="234" t="s">
        <v>907</v>
      </c>
      <c r="G423" s="40"/>
      <c r="H423" s="40"/>
      <c r="I423" s="235"/>
      <c r="J423" s="40"/>
      <c r="K423" s="40"/>
      <c r="L423" s="44"/>
      <c r="M423" s="236"/>
      <c r="N423" s="237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145</v>
      </c>
      <c r="AU423" s="17" t="s">
        <v>86</v>
      </c>
    </row>
    <row r="424" s="2" customFormat="1" ht="24.15" customHeight="1">
      <c r="A424" s="38"/>
      <c r="B424" s="39"/>
      <c r="C424" s="219" t="s">
        <v>908</v>
      </c>
      <c r="D424" s="219" t="s">
        <v>139</v>
      </c>
      <c r="E424" s="220" t="s">
        <v>909</v>
      </c>
      <c r="F424" s="221" t="s">
        <v>910</v>
      </c>
      <c r="G424" s="222" t="s">
        <v>205</v>
      </c>
      <c r="H424" s="223">
        <v>1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41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305</v>
      </c>
      <c r="AT424" s="231" t="s">
        <v>139</v>
      </c>
      <c r="AU424" s="231" t="s">
        <v>86</v>
      </c>
      <c r="AY424" s="17" t="s">
        <v>136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84</v>
      </c>
      <c r="BK424" s="232">
        <f>ROUND(I424*H424,2)</f>
        <v>0</v>
      </c>
      <c r="BL424" s="17" t="s">
        <v>305</v>
      </c>
      <c r="BM424" s="231" t="s">
        <v>911</v>
      </c>
    </row>
    <row r="425" s="2" customFormat="1">
      <c r="A425" s="38"/>
      <c r="B425" s="39"/>
      <c r="C425" s="40"/>
      <c r="D425" s="233" t="s">
        <v>145</v>
      </c>
      <c r="E425" s="40"/>
      <c r="F425" s="234" t="s">
        <v>912</v>
      </c>
      <c r="G425" s="40"/>
      <c r="H425" s="40"/>
      <c r="I425" s="235"/>
      <c r="J425" s="40"/>
      <c r="K425" s="40"/>
      <c r="L425" s="44"/>
      <c r="M425" s="236"/>
      <c r="N425" s="237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145</v>
      </c>
      <c r="AU425" s="17" t="s">
        <v>86</v>
      </c>
    </row>
    <row r="426" s="2" customFormat="1" ht="24.15" customHeight="1">
      <c r="A426" s="38"/>
      <c r="B426" s="39"/>
      <c r="C426" s="219" t="s">
        <v>913</v>
      </c>
      <c r="D426" s="219" t="s">
        <v>139</v>
      </c>
      <c r="E426" s="220" t="s">
        <v>914</v>
      </c>
      <c r="F426" s="221" t="s">
        <v>915</v>
      </c>
      <c r="G426" s="222" t="s">
        <v>205</v>
      </c>
      <c r="H426" s="223">
        <v>1</v>
      </c>
      <c r="I426" s="224"/>
      <c r="J426" s="225">
        <f>ROUND(I426*H426,2)</f>
        <v>0</v>
      </c>
      <c r="K426" s="226"/>
      <c r="L426" s="44"/>
      <c r="M426" s="227" t="s">
        <v>1</v>
      </c>
      <c r="N426" s="228" t="s">
        <v>41</v>
      </c>
      <c r="O426" s="91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305</v>
      </c>
      <c r="AT426" s="231" t="s">
        <v>139</v>
      </c>
      <c r="AU426" s="231" t="s">
        <v>86</v>
      </c>
      <c r="AY426" s="17" t="s">
        <v>136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84</v>
      </c>
      <c r="BK426" s="232">
        <f>ROUND(I426*H426,2)</f>
        <v>0</v>
      </c>
      <c r="BL426" s="17" t="s">
        <v>305</v>
      </c>
      <c r="BM426" s="231" t="s">
        <v>916</v>
      </c>
    </row>
    <row r="427" s="2" customFormat="1">
      <c r="A427" s="38"/>
      <c r="B427" s="39"/>
      <c r="C427" s="40"/>
      <c r="D427" s="233" t="s">
        <v>145</v>
      </c>
      <c r="E427" s="40"/>
      <c r="F427" s="234" t="s">
        <v>917</v>
      </c>
      <c r="G427" s="40"/>
      <c r="H427" s="40"/>
      <c r="I427" s="235"/>
      <c r="J427" s="40"/>
      <c r="K427" s="40"/>
      <c r="L427" s="44"/>
      <c r="M427" s="236"/>
      <c r="N427" s="237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145</v>
      </c>
      <c r="AU427" s="17" t="s">
        <v>86</v>
      </c>
    </row>
    <row r="428" s="2" customFormat="1" ht="24.15" customHeight="1">
      <c r="A428" s="38"/>
      <c r="B428" s="39"/>
      <c r="C428" s="219" t="s">
        <v>918</v>
      </c>
      <c r="D428" s="219" t="s">
        <v>139</v>
      </c>
      <c r="E428" s="220" t="s">
        <v>919</v>
      </c>
      <c r="F428" s="221" t="s">
        <v>920</v>
      </c>
      <c r="G428" s="222" t="s">
        <v>205</v>
      </c>
      <c r="H428" s="223">
        <v>1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41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305</v>
      </c>
      <c r="AT428" s="231" t="s">
        <v>139</v>
      </c>
      <c r="AU428" s="231" t="s">
        <v>86</v>
      </c>
      <c r="AY428" s="17" t="s">
        <v>136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84</v>
      </c>
      <c r="BK428" s="232">
        <f>ROUND(I428*H428,2)</f>
        <v>0</v>
      </c>
      <c r="BL428" s="17" t="s">
        <v>305</v>
      </c>
      <c r="BM428" s="231" t="s">
        <v>921</v>
      </c>
    </row>
    <row r="429" s="2" customFormat="1">
      <c r="A429" s="38"/>
      <c r="B429" s="39"/>
      <c r="C429" s="40"/>
      <c r="D429" s="233" t="s">
        <v>145</v>
      </c>
      <c r="E429" s="40"/>
      <c r="F429" s="234" t="s">
        <v>922</v>
      </c>
      <c r="G429" s="40"/>
      <c r="H429" s="40"/>
      <c r="I429" s="235"/>
      <c r="J429" s="40"/>
      <c r="K429" s="40"/>
      <c r="L429" s="44"/>
      <c r="M429" s="236"/>
      <c r="N429" s="23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145</v>
      </c>
      <c r="AU429" s="17" t="s">
        <v>86</v>
      </c>
    </row>
    <row r="430" s="2" customFormat="1" ht="24.15" customHeight="1">
      <c r="A430" s="38"/>
      <c r="B430" s="39"/>
      <c r="C430" s="219" t="s">
        <v>923</v>
      </c>
      <c r="D430" s="219" t="s">
        <v>139</v>
      </c>
      <c r="E430" s="220" t="s">
        <v>924</v>
      </c>
      <c r="F430" s="221" t="s">
        <v>925</v>
      </c>
      <c r="G430" s="222" t="s">
        <v>205</v>
      </c>
      <c r="H430" s="223">
        <v>1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41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305</v>
      </c>
      <c r="AT430" s="231" t="s">
        <v>139</v>
      </c>
      <c r="AU430" s="231" t="s">
        <v>86</v>
      </c>
      <c r="AY430" s="17" t="s">
        <v>136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84</v>
      </c>
      <c r="BK430" s="232">
        <f>ROUND(I430*H430,2)</f>
        <v>0</v>
      </c>
      <c r="BL430" s="17" t="s">
        <v>305</v>
      </c>
      <c r="BM430" s="231" t="s">
        <v>926</v>
      </c>
    </row>
    <row r="431" s="2" customFormat="1">
      <c r="A431" s="38"/>
      <c r="B431" s="39"/>
      <c r="C431" s="40"/>
      <c r="D431" s="233" t="s">
        <v>145</v>
      </c>
      <c r="E431" s="40"/>
      <c r="F431" s="234" t="s">
        <v>927</v>
      </c>
      <c r="G431" s="40"/>
      <c r="H431" s="40"/>
      <c r="I431" s="235"/>
      <c r="J431" s="40"/>
      <c r="K431" s="40"/>
      <c r="L431" s="44"/>
      <c r="M431" s="236"/>
      <c r="N431" s="237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145</v>
      </c>
      <c r="AU431" s="17" t="s">
        <v>86</v>
      </c>
    </row>
    <row r="432" s="2" customFormat="1" ht="24.15" customHeight="1">
      <c r="A432" s="38"/>
      <c r="B432" s="39"/>
      <c r="C432" s="219" t="s">
        <v>928</v>
      </c>
      <c r="D432" s="219" t="s">
        <v>139</v>
      </c>
      <c r="E432" s="220" t="s">
        <v>929</v>
      </c>
      <c r="F432" s="221" t="s">
        <v>930</v>
      </c>
      <c r="G432" s="222" t="s">
        <v>205</v>
      </c>
      <c r="H432" s="223">
        <v>1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41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305</v>
      </c>
      <c r="AT432" s="231" t="s">
        <v>139</v>
      </c>
      <c r="AU432" s="231" t="s">
        <v>86</v>
      </c>
      <c r="AY432" s="17" t="s">
        <v>136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84</v>
      </c>
      <c r="BK432" s="232">
        <f>ROUND(I432*H432,2)</f>
        <v>0</v>
      </c>
      <c r="BL432" s="17" t="s">
        <v>305</v>
      </c>
      <c r="BM432" s="231" t="s">
        <v>931</v>
      </c>
    </row>
    <row r="433" s="2" customFormat="1">
      <c r="A433" s="38"/>
      <c r="B433" s="39"/>
      <c r="C433" s="40"/>
      <c r="D433" s="233" t="s">
        <v>145</v>
      </c>
      <c r="E433" s="40"/>
      <c r="F433" s="234" t="s">
        <v>932</v>
      </c>
      <c r="G433" s="40"/>
      <c r="H433" s="40"/>
      <c r="I433" s="235"/>
      <c r="J433" s="40"/>
      <c r="K433" s="40"/>
      <c r="L433" s="44"/>
      <c r="M433" s="236"/>
      <c r="N433" s="237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145</v>
      </c>
      <c r="AU433" s="17" t="s">
        <v>86</v>
      </c>
    </row>
    <row r="434" s="2" customFormat="1" ht="24.15" customHeight="1">
      <c r="A434" s="38"/>
      <c r="B434" s="39"/>
      <c r="C434" s="219" t="s">
        <v>933</v>
      </c>
      <c r="D434" s="219" t="s">
        <v>139</v>
      </c>
      <c r="E434" s="220" t="s">
        <v>934</v>
      </c>
      <c r="F434" s="221" t="s">
        <v>935</v>
      </c>
      <c r="G434" s="222" t="s">
        <v>205</v>
      </c>
      <c r="H434" s="223">
        <v>4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41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305</v>
      </c>
      <c r="AT434" s="231" t="s">
        <v>139</v>
      </c>
      <c r="AU434" s="231" t="s">
        <v>86</v>
      </c>
      <c r="AY434" s="17" t="s">
        <v>136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84</v>
      </c>
      <c r="BK434" s="232">
        <f>ROUND(I434*H434,2)</f>
        <v>0</v>
      </c>
      <c r="BL434" s="17" t="s">
        <v>305</v>
      </c>
      <c r="BM434" s="231" t="s">
        <v>936</v>
      </c>
    </row>
    <row r="435" s="2" customFormat="1">
      <c r="A435" s="38"/>
      <c r="B435" s="39"/>
      <c r="C435" s="40"/>
      <c r="D435" s="233" t="s">
        <v>145</v>
      </c>
      <c r="E435" s="40"/>
      <c r="F435" s="234" t="s">
        <v>937</v>
      </c>
      <c r="G435" s="40"/>
      <c r="H435" s="40"/>
      <c r="I435" s="235"/>
      <c r="J435" s="40"/>
      <c r="K435" s="40"/>
      <c r="L435" s="44"/>
      <c r="M435" s="236"/>
      <c r="N435" s="23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145</v>
      </c>
      <c r="AU435" s="17" t="s">
        <v>86</v>
      </c>
    </row>
    <row r="436" s="2" customFormat="1" ht="24.15" customHeight="1">
      <c r="A436" s="38"/>
      <c r="B436" s="39"/>
      <c r="C436" s="219" t="s">
        <v>938</v>
      </c>
      <c r="D436" s="219" t="s">
        <v>139</v>
      </c>
      <c r="E436" s="220" t="s">
        <v>939</v>
      </c>
      <c r="F436" s="221" t="s">
        <v>940</v>
      </c>
      <c r="G436" s="222" t="s">
        <v>205</v>
      </c>
      <c r="H436" s="223">
        <v>8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305</v>
      </c>
      <c r="AT436" s="231" t="s">
        <v>139</v>
      </c>
      <c r="AU436" s="231" t="s">
        <v>86</v>
      </c>
      <c r="AY436" s="17" t="s">
        <v>136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305</v>
      </c>
      <c r="BM436" s="231" t="s">
        <v>941</v>
      </c>
    </row>
    <row r="437" s="2" customFormat="1">
      <c r="A437" s="38"/>
      <c r="B437" s="39"/>
      <c r="C437" s="40"/>
      <c r="D437" s="233" t="s">
        <v>145</v>
      </c>
      <c r="E437" s="40"/>
      <c r="F437" s="234" t="s">
        <v>942</v>
      </c>
      <c r="G437" s="40"/>
      <c r="H437" s="40"/>
      <c r="I437" s="235"/>
      <c r="J437" s="40"/>
      <c r="K437" s="40"/>
      <c r="L437" s="44"/>
      <c r="M437" s="236"/>
      <c r="N437" s="237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145</v>
      </c>
      <c r="AU437" s="17" t="s">
        <v>86</v>
      </c>
    </row>
    <row r="438" s="2" customFormat="1" ht="24.15" customHeight="1">
      <c r="A438" s="38"/>
      <c r="B438" s="39"/>
      <c r="C438" s="219" t="s">
        <v>943</v>
      </c>
      <c r="D438" s="219" t="s">
        <v>139</v>
      </c>
      <c r="E438" s="220" t="s">
        <v>944</v>
      </c>
      <c r="F438" s="221" t="s">
        <v>945</v>
      </c>
      <c r="G438" s="222" t="s">
        <v>205</v>
      </c>
      <c r="H438" s="223">
        <v>1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41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305</v>
      </c>
      <c r="AT438" s="231" t="s">
        <v>139</v>
      </c>
      <c r="AU438" s="231" t="s">
        <v>86</v>
      </c>
      <c r="AY438" s="17" t="s">
        <v>136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84</v>
      </c>
      <c r="BK438" s="232">
        <f>ROUND(I438*H438,2)</f>
        <v>0</v>
      </c>
      <c r="BL438" s="17" t="s">
        <v>305</v>
      </c>
      <c r="BM438" s="231" t="s">
        <v>946</v>
      </c>
    </row>
    <row r="439" s="2" customFormat="1">
      <c r="A439" s="38"/>
      <c r="B439" s="39"/>
      <c r="C439" s="40"/>
      <c r="D439" s="233" t="s">
        <v>145</v>
      </c>
      <c r="E439" s="40"/>
      <c r="F439" s="234" t="s">
        <v>947</v>
      </c>
      <c r="G439" s="40"/>
      <c r="H439" s="40"/>
      <c r="I439" s="235"/>
      <c r="J439" s="40"/>
      <c r="K439" s="40"/>
      <c r="L439" s="44"/>
      <c r="M439" s="236"/>
      <c r="N439" s="23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145</v>
      </c>
      <c r="AU439" s="17" t="s">
        <v>86</v>
      </c>
    </row>
    <row r="440" s="2" customFormat="1" ht="24.15" customHeight="1">
      <c r="A440" s="38"/>
      <c r="B440" s="39"/>
      <c r="C440" s="219" t="s">
        <v>948</v>
      </c>
      <c r="D440" s="219" t="s">
        <v>139</v>
      </c>
      <c r="E440" s="220" t="s">
        <v>949</v>
      </c>
      <c r="F440" s="221" t="s">
        <v>950</v>
      </c>
      <c r="G440" s="222" t="s">
        <v>205</v>
      </c>
      <c r="H440" s="223">
        <v>4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41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305</v>
      </c>
      <c r="AT440" s="231" t="s">
        <v>139</v>
      </c>
      <c r="AU440" s="231" t="s">
        <v>86</v>
      </c>
      <c r="AY440" s="17" t="s">
        <v>136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84</v>
      </c>
      <c r="BK440" s="232">
        <f>ROUND(I440*H440,2)</f>
        <v>0</v>
      </c>
      <c r="BL440" s="17" t="s">
        <v>305</v>
      </c>
      <c r="BM440" s="231" t="s">
        <v>951</v>
      </c>
    </row>
    <row r="441" s="2" customFormat="1">
      <c r="A441" s="38"/>
      <c r="B441" s="39"/>
      <c r="C441" s="40"/>
      <c r="D441" s="233" t="s">
        <v>145</v>
      </c>
      <c r="E441" s="40"/>
      <c r="F441" s="234" t="s">
        <v>952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145</v>
      </c>
      <c r="AU441" s="17" t="s">
        <v>86</v>
      </c>
    </row>
    <row r="442" s="2" customFormat="1" ht="24.15" customHeight="1">
      <c r="A442" s="38"/>
      <c r="B442" s="39"/>
      <c r="C442" s="219" t="s">
        <v>953</v>
      </c>
      <c r="D442" s="219" t="s">
        <v>139</v>
      </c>
      <c r="E442" s="220" t="s">
        <v>954</v>
      </c>
      <c r="F442" s="221" t="s">
        <v>955</v>
      </c>
      <c r="G442" s="222" t="s">
        <v>205</v>
      </c>
      <c r="H442" s="223">
        <v>1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41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305</v>
      </c>
      <c r="AT442" s="231" t="s">
        <v>139</v>
      </c>
      <c r="AU442" s="231" t="s">
        <v>86</v>
      </c>
      <c r="AY442" s="17" t="s">
        <v>136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84</v>
      </c>
      <c r="BK442" s="232">
        <f>ROUND(I442*H442,2)</f>
        <v>0</v>
      </c>
      <c r="BL442" s="17" t="s">
        <v>305</v>
      </c>
      <c r="BM442" s="231" t="s">
        <v>956</v>
      </c>
    </row>
    <row r="443" s="2" customFormat="1">
      <c r="A443" s="38"/>
      <c r="B443" s="39"/>
      <c r="C443" s="40"/>
      <c r="D443" s="233" t="s">
        <v>145</v>
      </c>
      <c r="E443" s="40"/>
      <c r="F443" s="234" t="s">
        <v>957</v>
      </c>
      <c r="G443" s="40"/>
      <c r="H443" s="40"/>
      <c r="I443" s="235"/>
      <c r="J443" s="40"/>
      <c r="K443" s="40"/>
      <c r="L443" s="44"/>
      <c r="M443" s="236"/>
      <c r="N443" s="23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145</v>
      </c>
      <c r="AU443" s="17" t="s">
        <v>86</v>
      </c>
    </row>
    <row r="444" s="2" customFormat="1" ht="24.15" customHeight="1">
      <c r="A444" s="38"/>
      <c r="B444" s="39"/>
      <c r="C444" s="219" t="s">
        <v>958</v>
      </c>
      <c r="D444" s="219" t="s">
        <v>139</v>
      </c>
      <c r="E444" s="220" t="s">
        <v>959</v>
      </c>
      <c r="F444" s="221" t="s">
        <v>960</v>
      </c>
      <c r="G444" s="222" t="s">
        <v>205</v>
      </c>
      <c r="H444" s="223">
        <v>1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41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305</v>
      </c>
      <c r="AT444" s="231" t="s">
        <v>139</v>
      </c>
      <c r="AU444" s="231" t="s">
        <v>86</v>
      </c>
      <c r="AY444" s="17" t="s">
        <v>136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84</v>
      </c>
      <c r="BK444" s="232">
        <f>ROUND(I444*H444,2)</f>
        <v>0</v>
      </c>
      <c r="BL444" s="17" t="s">
        <v>305</v>
      </c>
      <c r="BM444" s="231" t="s">
        <v>961</v>
      </c>
    </row>
    <row r="445" s="2" customFormat="1">
      <c r="A445" s="38"/>
      <c r="B445" s="39"/>
      <c r="C445" s="40"/>
      <c r="D445" s="233" t="s">
        <v>145</v>
      </c>
      <c r="E445" s="40"/>
      <c r="F445" s="234" t="s">
        <v>962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145</v>
      </c>
      <c r="AU445" s="17" t="s">
        <v>86</v>
      </c>
    </row>
    <row r="446" s="2" customFormat="1" ht="24.15" customHeight="1">
      <c r="A446" s="38"/>
      <c r="B446" s="39"/>
      <c r="C446" s="219" t="s">
        <v>963</v>
      </c>
      <c r="D446" s="219" t="s">
        <v>139</v>
      </c>
      <c r="E446" s="220" t="s">
        <v>964</v>
      </c>
      <c r="F446" s="221" t="s">
        <v>965</v>
      </c>
      <c r="G446" s="222" t="s">
        <v>205</v>
      </c>
      <c r="H446" s="223">
        <v>2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41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305</v>
      </c>
      <c r="AT446" s="231" t="s">
        <v>139</v>
      </c>
      <c r="AU446" s="231" t="s">
        <v>86</v>
      </c>
      <c r="AY446" s="17" t="s">
        <v>136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84</v>
      </c>
      <c r="BK446" s="232">
        <f>ROUND(I446*H446,2)</f>
        <v>0</v>
      </c>
      <c r="BL446" s="17" t="s">
        <v>305</v>
      </c>
      <c r="BM446" s="231" t="s">
        <v>966</v>
      </c>
    </row>
    <row r="447" s="2" customFormat="1">
      <c r="A447" s="38"/>
      <c r="B447" s="39"/>
      <c r="C447" s="40"/>
      <c r="D447" s="233" t="s">
        <v>145</v>
      </c>
      <c r="E447" s="40"/>
      <c r="F447" s="234" t="s">
        <v>967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145</v>
      </c>
      <c r="AU447" s="17" t="s">
        <v>86</v>
      </c>
    </row>
    <row r="448" s="2" customFormat="1" ht="24.15" customHeight="1">
      <c r="A448" s="38"/>
      <c r="B448" s="39"/>
      <c r="C448" s="219" t="s">
        <v>968</v>
      </c>
      <c r="D448" s="219" t="s">
        <v>139</v>
      </c>
      <c r="E448" s="220" t="s">
        <v>969</v>
      </c>
      <c r="F448" s="221" t="s">
        <v>970</v>
      </c>
      <c r="G448" s="222" t="s">
        <v>261</v>
      </c>
      <c r="H448" s="223">
        <v>1.8260000000000001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41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305</v>
      </c>
      <c r="AT448" s="231" t="s">
        <v>139</v>
      </c>
      <c r="AU448" s="231" t="s">
        <v>86</v>
      </c>
      <c r="AY448" s="17" t="s">
        <v>136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84</v>
      </c>
      <c r="BK448" s="232">
        <f>ROUND(I448*H448,2)</f>
        <v>0</v>
      </c>
      <c r="BL448" s="17" t="s">
        <v>305</v>
      </c>
      <c r="BM448" s="231" t="s">
        <v>971</v>
      </c>
    </row>
    <row r="449" s="2" customFormat="1">
      <c r="A449" s="38"/>
      <c r="B449" s="39"/>
      <c r="C449" s="40"/>
      <c r="D449" s="233" t="s">
        <v>145</v>
      </c>
      <c r="E449" s="40"/>
      <c r="F449" s="234" t="s">
        <v>972</v>
      </c>
      <c r="G449" s="40"/>
      <c r="H449" s="40"/>
      <c r="I449" s="235"/>
      <c r="J449" s="40"/>
      <c r="K449" s="40"/>
      <c r="L449" s="44"/>
      <c r="M449" s="236"/>
      <c r="N449" s="23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145</v>
      </c>
      <c r="AU449" s="17" t="s">
        <v>86</v>
      </c>
    </row>
    <row r="450" s="2" customFormat="1">
      <c r="A450" s="38"/>
      <c r="B450" s="39"/>
      <c r="C450" s="40"/>
      <c r="D450" s="259" t="s">
        <v>156</v>
      </c>
      <c r="E450" s="40"/>
      <c r="F450" s="260" t="s">
        <v>973</v>
      </c>
      <c r="G450" s="40"/>
      <c r="H450" s="40"/>
      <c r="I450" s="235"/>
      <c r="J450" s="40"/>
      <c r="K450" s="40"/>
      <c r="L450" s="44"/>
      <c r="M450" s="236"/>
      <c r="N450" s="237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156</v>
      </c>
      <c r="AU450" s="17" t="s">
        <v>86</v>
      </c>
    </row>
    <row r="451" s="12" customFormat="1" ht="22.8" customHeight="1">
      <c r="A451" s="12"/>
      <c r="B451" s="203"/>
      <c r="C451" s="204"/>
      <c r="D451" s="205" t="s">
        <v>75</v>
      </c>
      <c r="E451" s="217" t="s">
        <v>974</v>
      </c>
      <c r="F451" s="217" t="s">
        <v>975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SUM(P452:P473)</f>
        <v>0</v>
      </c>
      <c r="Q451" s="211"/>
      <c r="R451" s="212">
        <f>SUM(R452:R473)</f>
        <v>0.022110000000000001</v>
      </c>
      <c r="S451" s="211"/>
      <c r="T451" s="213">
        <f>SUM(T452:T473)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75</v>
      </c>
      <c r="AU451" s="215" t="s">
        <v>84</v>
      </c>
      <c r="AY451" s="214" t="s">
        <v>136</v>
      </c>
      <c r="BK451" s="216">
        <f>SUM(BK452:BK473)</f>
        <v>0</v>
      </c>
    </row>
    <row r="452" s="2" customFormat="1" ht="24.15" customHeight="1">
      <c r="A452" s="38"/>
      <c r="B452" s="39"/>
      <c r="C452" s="219" t="s">
        <v>976</v>
      </c>
      <c r="D452" s="219" t="s">
        <v>139</v>
      </c>
      <c r="E452" s="220" t="s">
        <v>977</v>
      </c>
      <c r="F452" s="221" t="s">
        <v>978</v>
      </c>
      <c r="G452" s="222" t="s">
        <v>205</v>
      </c>
      <c r="H452" s="223">
        <v>1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41</v>
      </c>
      <c r="O452" s="91"/>
      <c r="P452" s="229">
        <f>O452*H452</f>
        <v>0</v>
      </c>
      <c r="Q452" s="229">
        <v>0.00067000000000000002</v>
      </c>
      <c r="R452" s="229">
        <f>Q452*H452</f>
        <v>0.00067000000000000002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305</v>
      </c>
      <c r="AT452" s="231" t="s">
        <v>139</v>
      </c>
      <c r="AU452" s="231" t="s">
        <v>86</v>
      </c>
      <c r="AY452" s="17" t="s">
        <v>136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84</v>
      </c>
      <c r="BK452" s="232">
        <f>ROUND(I452*H452,2)</f>
        <v>0</v>
      </c>
      <c r="BL452" s="17" t="s">
        <v>305</v>
      </c>
      <c r="BM452" s="231" t="s">
        <v>979</v>
      </c>
    </row>
    <row r="453" s="2" customFormat="1">
      <c r="A453" s="38"/>
      <c r="B453" s="39"/>
      <c r="C453" s="40"/>
      <c r="D453" s="233" t="s">
        <v>145</v>
      </c>
      <c r="E453" s="40"/>
      <c r="F453" s="234" t="s">
        <v>978</v>
      </c>
      <c r="G453" s="40"/>
      <c r="H453" s="40"/>
      <c r="I453" s="235"/>
      <c r="J453" s="40"/>
      <c r="K453" s="40"/>
      <c r="L453" s="44"/>
      <c r="M453" s="236"/>
      <c r="N453" s="237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145</v>
      </c>
      <c r="AU453" s="17" t="s">
        <v>86</v>
      </c>
    </row>
    <row r="454" s="2" customFormat="1" ht="24.15" customHeight="1">
      <c r="A454" s="38"/>
      <c r="B454" s="39"/>
      <c r="C454" s="219" t="s">
        <v>980</v>
      </c>
      <c r="D454" s="219" t="s">
        <v>139</v>
      </c>
      <c r="E454" s="220" t="s">
        <v>981</v>
      </c>
      <c r="F454" s="221" t="s">
        <v>982</v>
      </c>
      <c r="G454" s="222" t="s">
        <v>205</v>
      </c>
      <c r="H454" s="223">
        <v>6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41</v>
      </c>
      <c r="O454" s="91"/>
      <c r="P454" s="229">
        <f>O454*H454</f>
        <v>0</v>
      </c>
      <c r="Q454" s="229">
        <v>0.00067000000000000002</v>
      </c>
      <c r="R454" s="229">
        <f>Q454*H454</f>
        <v>0.0040200000000000001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305</v>
      </c>
      <c r="AT454" s="231" t="s">
        <v>139</v>
      </c>
      <c r="AU454" s="231" t="s">
        <v>86</v>
      </c>
      <c r="AY454" s="17" t="s">
        <v>136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84</v>
      </c>
      <c r="BK454" s="232">
        <f>ROUND(I454*H454,2)</f>
        <v>0</v>
      </c>
      <c r="BL454" s="17" t="s">
        <v>305</v>
      </c>
      <c r="BM454" s="231" t="s">
        <v>983</v>
      </c>
    </row>
    <row r="455" s="2" customFormat="1">
      <c r="A455" s="38"/>
      <c r="B455" s="39"/>
      <c r="C455" s="40"/>
      <c r="D455" s="233" t="s">
        <v>145</v>
      </c>
      <c r="E455" s="40"/>
      <c r="F455" s="234" t="s">
        <v>982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145</v>
      </c>
      <c r="AU455" s="17" t="s">
        <v>86</v>
      </c>
    </row>
    <row r="456" s="2" customFormat="1" ht="24.15" customHeight="1">
      <c r="A456" s="38"/>
      <c r="B456" s="39"/>
      <c r="C456" s="219" t="s">
        <v>984</v>
      </c>
      <c r="D456" s="219" t="s">
        <v>139</v>
      </c>
      <c r="E456" s="220" t="s">
        <v>985</v>
      </c>
      <c r="F456" s="221" t="s">
        <v>986</v>
      </c>
      <c r="G456" s="222" t="s">
        <v>205</v>
      </c>
      <c r="H456" s="223">
        <v>8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41</v>
      </c>
      <c r="O456" s="91"/>
      <c r="P456" s="229">
        <f>O456*H456</f>
        <v>0</v>
      </c>
      <c r="Q456" s="229">
        <v>0.00067000000000000002</v>
      </c>
      <c r="R456" s="229">
        <f>Q456*H456</f>
        <v>0.0053600000000000002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305</v>
      </c>
      <c r="AT456" s="231" t="s">
        <v>139</v>
      </c>
      <c r="AU456" s="231" t="s">
        <v>86</v>
      </c>
      <c r="AY456" s="17" t="s">
        <v>136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84</v>
      </c>
      <c r="BK456" s="232">
        <f>ROUND(I456*H456,2)</f>
        <v>0</v>
      </c>
      <c r="BL456" s="17" t="s">
        <v>305</v>
      </c>
      <c r="BM456" s="231" t="s">
        <v>987</v>
      </c>
    </row>
    <row r="457" s="2" customFormat="1">
      <c r="A457" s="38"/>
      <c r="B457" s="39"/>
      <c r="C457" s="40"/>
      <c r="D457" s="233" t="s">
        <v>145</v>
      </c>
      <c r="E457" s="40"/>
      <c r="F457" s="234" t="s">
        <v>986</v>
      </c>
      <c r="G457" s="40"/>
      <c r="H457" s="40"/>
      <c r="I457" s="235"/>
      <c r="J457" s="40"/>
      <c r="K457" s="40"/>
      <c r="L457" s="44"/>
      <c r="M457" s="236"/>
      <c r="N457" s="23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145</v>
      </c>
      <c r="AU457" s="17" t="s">
        <v>86</v>
      </c>
    </row>
    <row r="458" s="2" customFormat="1" ht="24.15" customHeight="1">
      <c r="A458" s="38"/>
      <c r="B458" s="39"/>
      <c r="C458" s="219" t="s">
        <v>988</v>
      </c>
      <c r="D458" s="219" t="s">
        <v>139</v>
      </c>
      <c r="E458" s="220" t="s">
        <v>989</v>
      </c>
      <c r="F458" s="221" t="s">
        <v>990</v>
      </c>
      <c r="G458" s="222" t="s">
        <v>205</v>
      </c>
      <c r="H458" s="223">
        <v>1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41</v>
      </c>
      <c r="O458" s="91"/>
      <c r="P458" s="229">
        <f>O458*H458</f>
        <v>0</v>
      </c>
      <c r="Q458" s="229">
        <v>0.00067000000000000002</v>
      </c>
      <c r="R458" s="229">
        <f>Q458*H458</f>
        <v>0.00067000000000000002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305</v>
      </c>
      <c r="AT458" s="231" t="s">
        <v>139</v>
      </c>
      <c r="AU458" s="231" t="s">
        <v>86</v>
      </c>
      <c r="AY458" s="17" t="s">
        <v>136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84</v>
      </c>
      <c r="BK458" s="232">
        <f>ROUND(I458*H458,2)</f>
        <v>0</v>
      </c>
      <c r="BL458" s="17" t="s">
        <v>305</v>
      </c>
      <c r="BM458" s="231" t="s">
        <v>991</v>
      </c>
    </row>
    <row r="459" s="2" customFormat="1">
      <c r="A459" s="38"/>
      <c r="B459" s="39"/>
      <c r="C459" s="40"/>
      <c r="D459" s="233" t="s">
        <v>145</v>
      </c>
      <c r="E459" s="40"/>
      <c r="F459" s="234" t="s">
        <v>990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145</v>
      </c>
      <c r="AU459" s="17" t="s">
        <v>86</v>
      </c>
    </row>
    <row r="460" s="2" customFormat="1" ht="24.15" customHeight="1">
      <c r="A460" s="38"/>
      <c r="B460" s="39"/>
      <c r="C460" s="219" t="s">
        <v>992</v>
      </c>
      <c r="D460" s="219" t="s">
        <v>139</v>
      </c>
      <c r="E460" s="220" t="s">
        <v>993</v>
      </c>
      <c r="F460" s="221" t="s">
        <v>994</v>
      </c>
      <c r="G460" s="222" t="s">
        <v>205</v>
      </c>
      <c r="H460" s="223">
        <v>1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41</v>
      </c>
      <c r="O460" s="91"/>
      <c r="P460" s="229">
        <f>O460*H460</f>
        <v>0</v>
      </c>
      <c r="Q460" s="229">
        <v>0.00067000000000000002</v>
      </c>
      <c r="R460" s="229">
        <f>Q460*H460</f>
        <v>0.00067000000000000002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305</v>
      </c>
      <c r="AT460" s="231" t="s">
        <v>139</v>
      </c>
      <c r="AU460" s="231" t="s">
        <v>86</v>
      </c>
      <c r="AY460" s="17" t="s">
        <v>136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84</v>
      </c>
      <c r="BK460" s="232">
        <f>ROUND(I460*H460,2)</f>
        <v>0</v>
      </c>
      <c r="BL460" s="17" t="s">
        <v>305</v>
      </c>
      <c r="BM460" s="231" t="s">
        <v>995</v>
      </c>
    </row>
    <row r="461" s="2" customFormat="1">
      <c r="A461" s="38"/>
      <c r="B461" s="39"/>
      <c r="C461" s="40"/>
      <c r="D461" s="233" t="s">
        <v>145</v>
      </c>
      <c r="E461" s="40"/>
      <c r="F461" s="234" t="s">
        <v>994</v>
      </c>
      <c r="G461" s="40"/>
      <c r="H461" s="40"/>
      <c r="I461" s="235"/>
      <c r="J461" s="40"/>
      <c r="K461" s="40"/>
      <c r="L461" s="44"/>
      <c r="M461" s="236"/>
      <c r="N461" s="237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145</v>
      </c>
      <c r="AU461" s="17" t="s">
        <v>86</v>
      </c>
    </row>
    <row r="462" s="2" customFormat="1" ht="24.15" customHeight="1">
      <c r="A462" s="38"/>
      <c r="B462" s="39"/>
      <c r="C462" s="219" t="s">
        <v>996</v>
      </c>
      <c r="D462" s="219" t="s">
        <v>139</v>
      </c>
      <c r="E462" s="220" t="s">
        <v>997</v>
      </c>
      <c r="F462" s="221" t="s">
        <v>998</v>
      </c>
      <c r="G462" s="222" t="s">
        <v>205</v>
      </c>
      <c r="H462" s="223">
        <v>1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41</v>
      </c>
      <c r="O462" s="91"/>
      <c r="P462" s="229">
        <f>O462*H462</f>
        <v>0</v>
      </c>
      <c r="Q462" s="229">
        <v>0.00067000000000000002</v>
      </c>
      <c r="R462" s="229">
        <f>Q462*H462</f>
        <v>0.00067000000000000002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305</v>
      </c>
      <c r="AT462" s="231" t="s">
        <v>139</v>
      </c>
      <c r="AU462" s="231" t="s">
        <v>86</v>
      </c>
      <c r="AY462" s="17" t="s">
        <v>136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84</v>
      </c>
      <c r="BK462" s="232">
        <f>ROUND(I462*H462,2)</f>
        <v>0</v>
      </c>
      <c r="BL462" s="17" t="s">
        <v>305</v>
      </c>
      <c r="BM462" s="231" t="s">
        <v>999</v>
      </c>
    </row>
    <row r="463" s="2" customFormat="1">
      <c r="A463" s="38"/>
      <c r="B463" s="39"/>
      <c r="C463" s="40"/>
      <c r="D463" s="233" t="s">
        <v>145</v>
      </c>
      <c r="E463" s="40"/>
      <c r="F463" s="234" t="s">
        <v>998</v>
      </c>
      <c r="G463" s="40"/>
      <c r="H463" s="40"/>
      <c r="I463" s="235"/>
      <c r="J463" s="40"/>
      <c r="K463" s="40"/>
      <c r="L463" s="44"/>
      <c r="M463" s="236"/>
      <c r="N463" s="237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145</v>
      </c>
      <c r="AU463" s="17" t="s">
        <v>86</v>
      </c>
    </row>
    <row r="464" s="2" customFormat="1" ht="24.15" customHeight="1">
      <c r="A464" s="38"/>
      <c r="B464" s="39"/>
      <c r="C464" s="219" t="s">
        <v>1000</v>
      </c>
      <c r="D464" s="219" t="s">
        <v>139</v>
      </c>
      <c r="E464" s="220" t="s">
        <v>1001</v>
      </c>
      <c r="F464" s="221" t="s">
        <v>1002</v>
      </c>
      <c r="G464" s="222" t="s">
        <v>205</v>
      </c>
      <c r="H464" s="223">
        <v>3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41</v>
      </c>
      <c r="O464" s="91"/>
      <c r="P464" s="229">
        <f>O464*H464</f>
        <v>0</v>
      </c>
      <c r="Q464" s="229">
        <v>0.00067000000000000002</v>
      </c>
      <c r="R464" s="229">
        <f>Q464*H464</f>
        <v>0.0020100000000000001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305</v>
      </c>
      <c r="AT464" s="231" t="s">
        <v>139</v>
      </c>
      <c r="AU464" s="231" t="s">
        <v>86</v>
      </c>
      <c r="AY464" s="17" t="s">
        <v>136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84</v>
      </c>
      <c r="BK464" s="232">
        <f>ROUND(I464*H464,2)</f>
        <v>0</v>
      </c>
      <c r="BL464" s="17" t="s">
        <v>305</v>
      </c>
      <c r="BM464" s="231" t="s">
        <v>1003</v>
      </c>
    </row>
    <row r="465" s="2" customFormat="1">
      <c r="A465" s="38"/>
      <c r="B465" s="39"/>
      <c r="C465" s="40"/>
      <c r="D465" s="233" t="s">
        <v>145</v>
      </c>
      <c r="E465" s="40"/>
      <c r="F465" s="234" t="s">
        <v>1002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145</v>
      </c>
      <c r="AU465" s="17" t="s">
        <v>86</v>
      </c>
    </row>
    <row r="466" s="2" customFormat="1" ht="24.15" customHeight="1">
      <c r="A466" s="38"/>
      <c r="B466" s="39"/>
      <c r="C466" s="219" t="s">
        <v>1004</v>
      </c>
      <c r="D466" s="219" t="s">
        <v>139</v>
      </c>
      <c r="E466" s="220" t="s">
        <v>1005</v>
      </c>
      <c r="F466" s="221" t="s">
        <v>1006</v>
      </c>
      <c r="G466" s="222" t="s">
        <v>205</v>
      </c>
      <c r="H466" s="223">
        <v>3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41</v>
      </c>
      <c r="O466" s="91"/>
      <c r="P466" s="229">
        <f>O466*H466</f>
        <v>0</v>
      </c>
      <c r="Q466" s="229">
        <v>0.00067000000000000002</v>
      </c>
      <c r="R466" s="229">
        <f>Q466*H466</f>
        <v>0.0020100000000000001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305</v>
      </c>
      <c r="AT466" s="231" t="s">
        <v>139</v>
      </c>
      <c r="AU466" s="231" t="s">
        <v>86</v>
      </c>
      <c r="AY466" s="17" t="s">
        <v>136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84</v>
      </c>
      <c r="BK466" s="232">
        <f>ROUND(I466*H466,2)</f>
        <v>0</v>
      </c>
      <c r="BL466" s="17" t="s">
        <v>305</v>
      </c>
      <c r="BM466" s="231" t="s">
        <v>1007</v>
      </c>
    </row>
    <row r="467" s="2" customFormat="1">
      <c r="A467" s="38"/>
      <c r="B467" s="39"/>
      <c r="C467" s="40"/>
      <c r="D467" s="233" t="s">
        <v>145</v>
      </c>
      <c r="E467" s="40"/>
      <c r="F467" s="234" t="s">
        <v>1006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145</v>
      </c>
      <c r="AU467" s="17" t="s">
        <v>86</v>
      </c>
    </row>
    <row r="468" s="2" customFormat="1" ht="24.15" customHeight="1">
      <c r="A468" s="38"/>
      <c r="B468" s="39"/>
      <c r="C468" s="219" t="s">
        <v>1008</v>
      </c>
      <c r="D468" s="219" t="s">
        <v>139</v>
      </c>
      <c r="E468" s="220" t="s">
        <v>1009</v>
      </c>
      <c r="F468" s="221" t="s">
        <v>1010</v>
      </c>
      <c r="G468" s="222" t="s">
        <v>205</v>
      </c>
      <c r="H468" s="223">
        <v>3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41</v>
      </c>
      <c r="O468" s="91"/>
      <c r="P468" s="229">
        <f>O468*H468</f>
        <v>0</v>
      </c>
      <c r="Q468" s="229">
        <v>0.00067000000000000002</v>
      </c>
      <c r="R468" s="229">
        <f>Q468*H468</f>
        <v>0.0020100000000000001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305</v>
      </c>
      <c r="AT468" s="231" t="s">
        <v>139</v>
      </c>
      <c r="AU468" s="231" t="s">
        <v>86</v>
      </c>
      <c r="AY468" s="17" t="s">
        <v>136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84</v>
      </c>
      <c r="BK468" s="232">
        <f>ROUND(I468*H468,2)</f>
        <v>0</v>
      </c>
      <c r="BL468" s="17" t="s">
        <v>305</v>
      </c>
      <c r="BM468" s="231" t="s">
        <v>1011</v>
      </c>
    </row>
    <row r="469" s="2" customFormat="1">
      <c r="A469" s="38"/>
      <c r="B469" s="39"/>
      <c r="C469" s="40"/>
      <c r="D469" s="233" t="s">
        <v>145</v>
      </c>
      <c r="E469" s="40"/>
      <c r="F469" s="234" t="s">
        <v>1010</v>
      </c>
      <c r="G469" s="40"/>
      <c r="H469" s="40"/>
      <c r="I469" s="235"/>
      <c r="J469" s="40"/>
      <c r="K469" s="40"/>
      <c r="L469" s="44"/>
      <c r="M469" s="236"/>
      <c r="N469" s="237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145</v>
      </c>
      <c r="AU469" s="17" t="s">
        <v>86</v>
      </c>
    </row>
    <row r="470" s="2" customFormat="1" ht="24.15" customHeight="1">
      <c r="A470" s="38"/>
      <c r="B470" s="39"/>
      <c r="C470" s="219" t="s">
        <v>1012</v>
      </c>
      <c r="D470" s="219" t="s">
        <v>139</v>
      </c>
      <c r="E470" s="220" t="s">
        <v>1013</v>
      </c>
      <c r="F470" s="221" t="s">
        <v>1014</v>
      </c>
      <c r="G470" s="222" t="s">
        <v>205</v>
      </c>
      <c r="H470" s="223">
        <v>3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41</v>
      </c>
      <c r="O470" s="91"/>
      <c r="P470" s="229">
        <f>O470*H470</f>
        <v>0</v>
      </c>
      <c r="Q470" s="229">
        <v>0.00067000000000000002</v>
      </c>
      <c r="R470" s="229">
        <f>Q470*H470</f>
        <v>0.0020100000000000001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305</v>
      </c>
      <c r="AT470" s="231" t="s">
        <v>139</v>
      </c>
      <c r="AU470" s="231" t="s">
        <v>86</v>
      </c>
      <c r="AY470" s="17" t="s">
        <v>136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84</v>
      </c>
      <c r="BK470" s="232">
        <f>ROUND(I470*H470,2)</f>
        <v>0</v>
      </c>
      <c r="BL470" s="17" t="s">
        <v>305</v>
      </c>
      <c r="BM470" s="231" t="s">
        <v>1015</v>
      </c>
    </row>
    <row r="471" s="2" customFormat="1">
      <c r="A471" s="38"/>
      <c r="B471" s="39"/>
      <c r="C471" s="40"/>
      <c r="D471" s="233" t="s">
        <v>145</v>
      </c>
      <c r="E471" s="40"/>
      <c r="F471" s="234" t="s">
        <v>1014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145</v>
      </c>
      <c r="AU471" s="17" t="s">
        <v>86</v>
      </c>
    </row>
    <row r="472" s="2" customFormat="1" ht="24.15" customHeight="1">
      <c r="A472" s="38"/>
      <c r="B472" s="39"/>
      <c r="C472" s="219" t="s">
        <v>1016</v>
      </c>
      <c r="D472" s="219" t="s">
        <v>139</v>
      </c>
      <c r="E472" s="220" t="s">
        <v>1017</v>
      </c>
      <c r="F472" s="221" t="s">
        <v>1018</v>
      </c>
      <c r="G472" s="222" t="s">
        <v>205</v>
      </c>
      <c r="H472" s="223">
        <v>3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41</v>
      </c>
      <c r="O472" s="91"/>
      <c r="P472" s="229">
        <f>O472*H472</f>
        <v>0</v>
      </c>
      <c r="Q472" s="229">
        <v>0.00067000000000000002</v>
      </c>
      <c r="R472" s="229">
        <f>Q472*H472</f>
        <v>0.0020100000000000001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305</v>
      </c>
      <c r="AT472" s="231" t="s">
        <v>139</v>
      </c>
      <c r="AU472" s="231" t="s">
        <v>86</v>
      </c>
      <c r="AY472" s="17" t="s">
        <v>136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84</v>
      </c>
      <c r="BK472" s="232">
        <f>ROUND(I472*H472,2)</f>
        <v>0</v>
      </c>
      <c r="BL472" s="17" t="s">
        <v>305</v>
      </c>
      <c r="BM472" s="231" t="s">
        <v>1019</v>
      </c>
    </row>
    <row r="473" s="2" customFormat="1">
      <c r="A473" s="38"/>
      <c r="B473" s="39"/>
      <c r="C473" s="40"/>
      <c r="D473" s="233" t="s">
        <v>145</v>
      </c>
      <c r="E473" s="40"/>
      <c r="F473" s="234" t="s">
        <v>1018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145</v>
      </c>
      <c r="AU473" s="17" t="s">
        <v>86</v>
      </c>
    </row>
    <row r="474" s="12" customFormat="1" ht="22.8" customHeight="1">
      <c r="A474" s="12"/>
      <c r="B474" s="203"/>
      <c r="C474" s="204"/>
      <c r="D474" s="205" t="s">
        <v>75</v>
      </c>
      <c r="E474" s="217" t="s">
        <v>416</v>
      </c>
      <c r="F474" s="217" t="s">
        <v>417</v>
      </c>
      <c r="G474" s="204"/>
      <c r="H474" s="204"/>
      <c r="I474" s="207"/>
      <c r="J474" s="218">
        <f>BK474</f>
        <v>0</v>
      </c>
      <c r="K474" s="204"/>
      <c r="L474" s="209"/>
      <c r="M474" s="210"/>
      <c r="N474" s="211"/>
      <c r="O474" s="211"/>
      <c r="P474" s="212">
        <f>SUM(P475:P531)</f>
        <v>0</v>
      </c>
      <c r="Q474" s="211"/>
      <c r="R474" s="212">
        <f>SUM(R475:R531)</f>
        <v>16.250856589999998</v>
      </c>
      <c r="S474" s="211"/>
      <c r="T474" s="213">
        <f>SUM(T475:T531)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4" t="s">
        <v>86</v>
      </c>
      <c r="AT474" s="215" t="s">
        <v>75</v>
      </c>
      <c r="AU474" s="215" t="s">
        <v>84</v>
      </c>
      <c r="AY474" s="214" t="s">
        <v>136</v>
      </c>
      <c r="BK474" s="216">
        <f>SUM(BK475:BK531)</f>
        <v>0</v>
      </c>
    </row>
    <row r="475" s="2" customFormat="1" ht="16.5" customHeight="1">
      <c r="A475" s="38"/>
      <c r="B475" s="39"/>
      <c r="C475" s="219" t="s">
        <v>1020</v>
      </c>
      <c r="D475" s="219" t="s">
        <v>139</v>
      </c>
      <c r="E475" s="220" t="s">
        <v>1021</v>
      </c>
      <c r="F475" s="221" t="s">
        <v>1022</v>
      </c>
      <c r="G475" s="222" t="s">
        <v>142</v>
      </c>
      <c r="H475" s="223">
        <v>404.55000000000001</v>
      </c>
      <c r="I475" s="224"/>
      <c r="J475" s="225">
        <f>ROUND(I475*H475,2)</f>
        <v>0</v>
      </c>
      <c r="K475" s="226"/>
      <c r="L475" s="44"/>
      <c r="M475" s="227" t="s">
        <v>1</v>
      </c>
      <c r="N475" s="228" t="s">
        <v>41</v>
      </c>
      <c r="O475" s="91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1" t="s">
        <v>305</v>
      </c>
      <c r="AT475" s="231" t="s">
        <v>139</v>
      </c>
      <c r="AU475" s="231" t="s">
        <v>86</v>
      </c>
      <c r="AY475" s="17" t="s">
        <v>136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7" t="s">
        <v>84</v>
      </c>
      <c r="BK475" s="232">
        <f>ROUND(I475*H475,2)</f>
        <v>0</v>
      </c>
      <c r="BL475" s="17" t="s">
        <v>305</v>
      </c>
      <c r="BM475" s="231" t="s">
        <v>1023</v>
      </c>
    </row>
    <row r="476" s="2" customFormat="1">
      <c r="A476" s="38"/>
      <c r="B476" s="39"/>
      <c r="C476" s="40"/>
      <c r="D476" s="233" t="s">
        <v>145</v>
      </c>
      <c r="E476" s="40"/>
      <c r="F476" s="234" t="s">
        <v>1024</v>
      </c>
      <c r="G476" s="40"/>
      <c r="H476" s="40"/>
      <c r="I476" s="235"/>
      <c r="J476" s="40"/>
      <c r="K476" s="40"/>
      <c r="L476" s="44"/>
      <c r="M476" s="236"/>
      <c r="N476" s="237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145</v>
      </c>
      <c r="AU476" s="17" t="s">
        <v>86</v>
      </c>
    </row>
    <row r="477" s="2" customFormat="1">
      <c r="A477" s="38"/>
      <c r="B477" s="39"/>
      <c r="C477" s="40"/>
      <c r="D477" s="259" t="s">
        <v>156</v>
      </c>
      <c r="E477" s="40"/>
      <c r="F477" s="260" t="s">
        <v>1025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156</v>
      </c>
      <c r="AU477" s="17" t="s">
        <v>86</v>
      </c>
    </row>
    <row r="478" s="13" customFormat="1">
      <c r="A478" s="13"/>
      <c r="B478" s="238"/>
      <c r="C478" s="239"/>
      <c r="D478" s="233" t="s">
        <v>147</v>
      </c>
      <c r="E478" s="240" t="s">
        <v>1</v>
      </c>
      <c r="F478" s="241" t="s">
        <v>1026</v>
      </c>
      <c r="G478" s="239"/>
      <c r="H478" s="240" t="s">
        <v>1</v>
      </c>
      <c r="I478" s="242"/>
      <c r="J478" s="239"/>
      <c r="K478" s="239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147</v>
      </c>
      <c r="AU478" s="247" t="s">
        <v>86</v>
      </c>
      <c r="AV478" s="13" t="s">
        <v>84</v>
      </c>
      <c r="AW478" s="13" t="s">
        <v>32</v>
      </c>
      <c r="AX478" s="13" t="s">
        <v>76</v>
      </c>
      <c r="AY478" s="247" t="s">
        <v>136</v>
      </c>
    </row>
    <row r="479" s="14" customFormat="1">
      <c r="A479" s="14"/>
      <c r="B479" s="248"/>
      <c r="C479" s="249"/>
      <c r="D479" s="233" t="s">
        <v>147</v>
      </c>
      <c r="E479" s="250" t="s">
        <v>1</v>
      </c>
      <c r="F479" s="251" t="s">
        <v>1027</v>
      </c>
      <c r="G479" s="249"/>
      <c r="H479" s="252">
        <v>400.18000000000001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8" t="s">
        <v>147</v>
      </c>
      <c r="AU479" s="258" t="s">
        <v>86</v>
      </c>
      <c r="AV479" s="14" t="s">
        <v>86</v>
      </c>
      <c r="AW479" s="14" t="s">
        <v>32</v>
      </c>
      <c r="AX479" s="14" t="s">
        <v>76</v>
      </c>
      <c r="AY479" s="258" t="s">
        <v>136</v>
      </c>
    </row>
    <row r="480" s="14" customFormat="1">
      <c r="A480" s="14"/>
      <c r="B480" s="248"/>
      <c r="C480" s="249"/>
      <c r="D480" s="233" t="s">
        <v>147</v>
      </c>
      <c r="E480" s="250" t="s">
        <v>1</v>
      </c>
      <c r="F480" s="251" t="s">
        <v>1028</v>
      </c>
      <c r="G480" s="249"/>
      <c r="H480" s="252">
        <v>4.3700000000000001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8" t="s">
        <v>147</v>
      </c>
      <c r="AU480" s="258" t="s">
        <v>86</v>
      </c>
      <c r="AV480" s="14" t="s">
        <v>86</v>
      </c>
      <c r="AW480" s="14" t="s">
        <v>32</v>
      </c>
      <c r="AX480" s="14" t="s">
        <v>76</v>
      </c>
      <c r="AY480" s="258" t="s">
        <v>136</v>
      </c>
    </row>
    <row r="481" s="15" customFormat="1">
      <c r="A481" s="15"/>
      <c r="B481" s="261"/>
      <c r="C481" s="262"/>
      <c r="D481" s="233" t="s">
        <v>147</v>
      </c>
      <c r="E481" s="263" t="s">
        <v>1</v>
      </c>
      <c r="F481" s="264" t="s">
        <v>192</v>
      </c>
      <c r="G481" s="262"/>
      <c r="H481" s="265">
        <v>404.55000000000001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1" t="s">
        <v>147</v>
      </c>
      <c r="AU481" s="271" t="s">
        <v>86</v>
      </c>
      <c r="AV481" s="15" t="s">
        <v>143</v>
      </c>
      <c r="AW481" s="15" t="s">
        <v>32</v>
      </c>
      <c r="AX481" s="15" t="s">
        <v>84</v>
      </c>
      <c r="AY481" s="271" t="s">
        <v>136</v>
      </c>
    </row>
    <row r="482" s="2" customFormat="1" ht="16.5" customHeight="1">
      <c r="A482" s="38"/>
      <c r="B482" s="39"/>
      <c r="C482" s="219" t="s">
        <v>1029</v>
      </c>
      <c r="D482" s="219" t="s">
        <v>139</v>
      </c>
      <c r="E482" s="220" t="s">
        <v>1030</v>
      </c>
      <c r="F482" s="221" t="s">
        <v>1031</v>
      </c>
      <c r="G482" s="222" t="s">
        <v>142</v>
      </c>
      <c r="H482" s="223">
        <v>404.55000000000001</v>
      </c>
      <c r="I482" s="224"/>
      <c r="J482" s="225">
        <f>ROUND(I482*H482,2)</f>
        <v>0</v>
      </c>
      <c r="K482" s="226"/>
      <c r="L482" s="44"/>
      <c r="M482" s="227" t="s">
        <v>1</v>
      </c>
      <c r="N482" s="228" t="s">
        <v>41</v>
      </c>
      <c r="O482" s="91"/>
      <c r="P482" s="229">
        <f>O482*H482</f>
        <v>0</v>
      </c>
      <c r="Q482" s="229">
        <v>0.00029999999999999997</v>
      </c>
      <c r="R482" s="229">
        <f>Q482*H482</f>
        <v>0.12136499999999999</v>
      </c>
      <c r="S482" s="229">
        <v>0</v>
      </c>
      <c r="T482" s="23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1" t="s">
        <v>305</v>
      </c>
      <c r="AT482" s="231" t="s">
        <v>139</v>
      </c>
      <c r="AU482" s="231" t="s">
        <v>86</v>
      </c>
      <c r="AY482" s="17" t="s">
        <v>136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7" t="s">
        <v>84</v>
      </c>
      <c r="BK482" s="232">
        <f>ROUND(I482*H482,2)</f>
        <v>0</v>
      </c>
      <c r="BL482" s="17" t="s">
        <v>305</v>
      </c>
      <c r="BM482" s="231" t="s">
        <v>1032</v>
      </c>
    </row>
    <row r="483" s="2" customFormat="1">
      <c r="A483" s="38"/>
      <c r="B483" s="39"/>
      <c r="C483" s="40"/>
      <c r="D483" s="233" t="s">
        <v>145</v>
      </c>
      <c r="E483" s="40"/>
      <c r="F483" s="234" t="s">
        <v>1033</v>
      </c>
      <c r="G483" s="40"/>
      <c r="H483" s="40"/>
      <c r="I483" s="235"/>
      <c r="J483" s="40"/>
      <c r="K483" s="40"/>
      <c r="L483" s="44"/>
      <c r="M483" s="236"/>
      <c r="N483" s="237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145</v>
      </c>
      <c r="AU483" s="17" t="s">
        <v>86</v>
      </c>
    </row>
    <row r="484" s="2" customFormat="1">
      <c r="A484" s="38"/>
      <c r="B484" s="39"/>
      <c r="C484" s="40"/>
      <c r="D484" s="259" t="s">
        <v>156</v>
      </c>
      <c r="E484" s="40"/>
      <c r="F484" s="260" t="s">
        <v>1034</v>
      </c>
      <c r="G484" s="40"/>
      <c r="H484" s="40"/>
      <c r="I484" s="235"/>
      <c r="J484" s="40"/>
      <c r="K484" s="40"/>
      <c r="L484" s="44"/>
      <c r="M484" s="236"/>
      <c r="N484" s="237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156</v>
      </c>
      <c r="AU484" s="17" t="s">
        <v>86</v>
      </c>
    </row>
    <row r="485" s="2" customFormat="1" ht="24.15" customHeight="1">
      <c r="A485" s="38"/>
      <c r="B485" s="39"/>
      <c r="C485" s="219" t="s">
        <v>1035</v>
      </c>
      <c r="D485" s="219" t="s">
        <v>139</v>
      </c>
      <c r="E485" s="220" t="s">
        <v>1036</v>
      </c>
      <c r="F485" s="221" t="s">
        <v>1037</v>
      </c>
      <c r="G485" s="222" t="s">
        <v>142</v>
      </c>
      <c r="H485" s="223">
        <v>202.27500000000001</v>
      </c>
      <c r="I485" s="224"/>
      <c r="J485" s="225">
        <f>ROUND(I485*H485,2)</f>
        <v>0</v>
      </c>
      <c r="K485" s="226"/>
      <c r="L485" s="44"/>
      <c r="M485" s="227" t="s">
        <v>1</v>
      </c>
      <c r="N485" s="228" t="s">
        <v>41</v>
      </c>
      <c r="O485" s="91"/>
      <c r="P485" s="229">
        <f>O485*H485</f>
        <v>0</v>
      </c>
      <c r="Q485" s="229">
        <v>0.0075799999999999999</v>
      </c>
      <c r="R485" s="229">
        <f>Q485*H485</f>
        <v>1.5332445000000001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305</v>
      </c>
      <c r="AT485" s="231" t="s">
        <v>139</v>
      </c>
      <c r="AU485" s="231" t="s">
        <v>86</v>
      </c>
      <c r="AY485" s="17" t="s">
        <v>136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84</v>
      </c>
      <c r="BK485" s="232">
        <f>ROUND(I485*H485,2)</f>
        <v>0</v>
      </c>
      <c r="BL485" s="17" t="s">
        <v>305</v>
      </c>
      <c r="BM485" s="231" t="s">
        <v>1038</v>
      </c>
    </row>
    <row r="486" s="2" customFormat="1">
      <c r="A486" s="38"/>
      <c r="B486" s="39"/>
      <c r="C486" s="40"/>
      <c r="D486" s="233" t="s">
        <v>145</v>
      </c>
      <c r="E486" s="40"/>
      <c r="F486" s="234" t="s">
        <v>1039</v>
      </c>
      <c r="G486" s="40"/>
      <c r="H486" s="40"/>
      <c r="I486" s="235"/>
      <c r="J486" s="40"/>
      <c r="K486" s="40"/>
      <c r="L486" s="44"/>
      <c r="M486" s="236"/>
      <c r="N486" s="237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145</v>
      </c>
      <c r="AU486" s="17" t="s">
        <v>86</v>
      </c>
    </row>
    <row r="487" s="2" customFormat="1">
      <c r="A487" s="38"/>
      <c r="B487" s="39"/>
      <c r="C487" s="40"/>
      <c r="D487" s="259" t="s">
        <v>156</v>
      </c>
      <c r="E487" s="40"/>
      <c r="F487" s="260" t="s">
        <v>1040</v>
      </c>
      <c r="G487" s="40"/>
      <c r="H487" s="40"/>
      <c r="I487" s="235"/>
      <c r="J487" s="40"/>
      <c r="K487" s="40"/>
      <c r="L487" s="44"/>
      <c r="M487" s="236"/>
      <c r="N487" s="237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156</v>
      </c>
      <c r="AU487" s="17" t="s">
        <v>86</v>
      </c>
    </row>
    <row r="488" s="13" customFormat="1">
      <c r="A488" s="13"/>
      <c r="B488" s="238"/>
      <c r="C488" s="239"/>
      <c r="D488" s="233" t="s">
        <v>147</v>
      </c>
      <c r="E488" s="240" t="s">
        <v>1</v>
      </c>
      <c r="F488" s="241" t="s">
        <v>1041</v>
      </c>
      <c r="G488" s="239"/>
      <c r="H488" s="240" t="s">
        <v>1</v>
      </c>
      <c r="I488" s="242"/>
      <c r="J488" s="239"/>
      <c r="K488" s="239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147</v>
      </c>
      <c r="AU488" s="247" t="s">
        <v>86</v>
      </c>
      <c r="AV488" s="13" t="s">
        <v>84</v>
      </c>
      <c r="AW488" s="13" t="s">
        <v>32</v>
      </c>
      <c r="AX488" s="13" t="s">
        <v>76</v>
      </c>
      <c r="AY488" s="247" t="s">
        <v>136</v>
      </c>
    </row>
    <row r="489" s="13" customFormat="1">
      <c r="A489" s="13"/>
      <c r="B489" s="238"/>
      <c r="C489" s="239"/>
      <c r="D489" s="233" t="s">
        <v>147</v>
      </c>
      <c r="E489" s="240" t="s">
        <v>1</v>
      </c>
      <c r="F489" s="241" t="s">
        <v>1026</v>
      </c>
      <c r="G489" s="239"/>
      <c r="H489" s="240" t="s">
        <v>1</v>
      </c>
      <c r="I489" s="242"/>
      <c r="J489" s="239"/>
      <c r="K489" s="239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147</v>
      </c>
      <c r="AU489" s="247" t="s">
        <v>86</v>
      </c>
      <c r="AV489" s="13" t="s">
        <v>84</v>
      </c>
      <c r="AW489" s="13" t="s">
        <v>32</v>
      </c>
      <c r="AX489" s="13" t="s">
        <v>76</v>
      </c>
      <c r="AY489" s="247" t="s">
        <v>136</v>
      </c>
    </row>
    <row r="490" s="14" customFormat="1">
      <c r="A490" s="14"/>
      <c r="B490" s="248"/>
      <c r="C490" s="249"/>
      <c r="D490" s="233" t="s">
        <v>147</v>
      </c>
      <c r="E490" s="250" t="s">
        <v>1</v>
      </c>
      <c r="F490" s="251" t="s">
        <v>1027</v>
      </c>
      <c r="G490" s="249"/>
      <c r="H490" s="252">
        <v>400.18000000000001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147</v>
      </c>
      <c r="AU490" s="258" t="s">
        <v>86</v>
      </c>
      <c r="AV490" s="14" t="s">
        <v>86</v>
      </c>
      <c r="AW490" s="14" t="s">
        <v>32</v>
      </c>
      <c r="AX490" s="14" t="s">
        <v>76</v>
      </c>
      <c r="AY490" s="258" t="s">
        <v>136</v>
      </c>
    </row>
    <row r="491" s="14" customFormat="1">
      <c r="A491" s="14"/>
      <c r="B491" s="248"/>
      <c r="C491" s="249"/>
      <c r="D491" s="233" t="s">
        <v>147</v>
      </c>
      <c r="E491" s="250" t="s">
        <v>1</v>
      </c>
      <c r="F491" s="251" t="s">
        <v>1028</v>
      </c>
      <c r="G491" s="249"/>
      <c r="H491" s="252">
        <v>4.3700000000000001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147</v>
      </c>
      <c r="AU491" s="258" t="s">
        <v>86</v>
      </c>
      <c r="AV491" s="14" t="s">
        <v>86</v>
      </c>
      <c r="AW491" s="14" t="s">
        <v>32</v>
      </c>
      <c r="AX491" s="14" t="s">
        <v>76</v>
      </c>
      <c r="AY491" s="258" t="s">
        <v>136</v>
      </c>
    </row>
    <row r="492" s="15" customFormat="1">
      <c r="A492" s="15"/>
      <c r="B492" s="261"/>
      <c r="C492" s="262"/>
      <c r="D492" s="233" t="s">
        <v>147</v>
      </c>
      <c r="E492" s="263" t="s">
        <v>1</v>
      </c>
      <c r="F492" s="264" t="s">
        <v>192</v>
      </c>
      <c r="G492" s="262"/>
      <c r="H492" s="265">
        <v>404.55000000000001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1" t="s">
        <v>147</v>
      </c>
      <c r="AU492" s="271" t="s">
        <v>86</v>
      </c>
      <c r="AV492" s="15" t="s">
        <v>143</v>
      </c>
      <c r="AW492" s="15" t="s">
        <v>32</v>
      </c>
      <c r="AX492" s="15" t="s">
        <v>84</v>
      </c>
      <c r="AY492" s="271" t="s">
        <v>136</v>
      </c>
    </row>
    <row r="493" s="14" customFormat="1">
      <c r="A493" s="14"/>
      <c r="B493" s="248"/>
      <c r="C493" s="249"/>
      <c r="D493" s="233" t="s">
        <v>147</v>
      </c>
      <c r="E493" s="249"/>
      <c r="F493" s="251" t="s">
        <v>1042</v>
      </c>
      <c r="G493" s="249"/>
      <c r="H493" s="252">
        <v>202.27500000000001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8" t="s">
        <v>147</v>
      </c>
      <c r="AU493" s="258" t="s">
        <v>86</v>
      </c>
      <c r="AV493" s="14" t="s">
        <v>86</v>
      </c>
      <c r="AW493" s="14" t="s">
        <v>4</v>
      </c>
      <c r="AX493" s="14" t="s">
        <v>84</v>
      </c>
      <c r="AY493" s="258" t="s">
        <v>136</v>
      </c>
    </row>
    <row r="494" s="2" customFormat="1" ht="33" customHeight="1">
      <c r="A494" s="38"/>
      <c r="B494" s="39"/>
      <c r="C494" s="219" t="s">
        <v>1043</v>
      </c>
      <c r="D494" s="219" t="s">
        <v>139</v>
      </c>
      <c r="E494" s="220" t="s">
        <v>1044</v>
      </c>
      <c r="F494" s="221" t="s">
        <v>1045</v>
      </c>
      <c r="G494" s="222" t="s">
        <v>210</v>
      </c>
      <c r="H494" s="223">
        <v>88.760000000000005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41</v>
      </c>
      <c r="O494" s="91"/>
      <c r="P494" s="229">
        <f>O494*H494</f>
        <v>0</v>
      </c>
      <c r="Q494" s="229">
        <v>0.00058399999999999999</v>
      </c>
      <c r="R494" s="229">
        <f>Q494*H494</f>
        <v>0.051835840000000001</v>
      </c>
      <c r="S494" s="229">
        <v>0</v>
      </c>
      <c r="T494" s="23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305</v>
      </c>
      <c r="AT494" s="231" t="s">
        <v>139</v>
      </c>
      <c r="AU494" s="231" t="s">
        <v>86</v>
      </c>
      <c r="AY494" s="17" t="s">
        <v>136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84</v>
      </c>
      <c r="BK494" s="232">
        <f>ROUND(I494*H494,2)</f>
        <v>0</v>
      </c>
      <c r="BL494" s="17" t="s">
        <v>305</v>
      </c>
      <c r="BM494" s="231" t="s">
        <v>1046</v>
      </c>
    </row>
    <row r="495" s="2" customFormat="1">
      <c r="A495" s="38"/>
      <c r="B495" s="39"/>
      <c r="C495" s="40"/>
      <c r="D495" s="233" t="s">
        <v>145</v>
      </c>
      <c r="E495" s="40"/>
      <c r="F495" s="234" t="s">
        <v>1045</v>
      </c>
      <c r="G495" s="40"/>
      <c r="H495" s="40"/>
      <c r="I495" s="235"/>
      <c r="J495" s="40"/>
      <c r="K495" s="40"/>
      <c r="L495" s="44"/>
      <c r="M495" s="236"/>
      <c r="N495" s="237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145</v>
      </c>
      <c r="AU495" s="17" t="s">
        <v>86</v>
      </c>
    </row>
    <row r="496" s="2" customFormat="1" ht="33" customHeight="1">
      <c r="A496" s="38"/>
      <c r="B496" s="39"/>
      <c r="C496" s="219" t="s">
        <v>1047</v>
      </c>
      <c r="D496" s="219" t="s">
        <v>139</v>
      </c>
      <c r="E496" s="220" t="s">
        <v>1048</v>
      </c>
      <c r="F496" s="221" t="s">
        <v>1049</v>
      </c>
      <c r="G496" s="222" t="s">
        <v>142</v>
      </c>
      <c r="H496" s="223">
        <v>404.55000000000001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41</v>
      </c>
      <c r="O496" s="91"/>
      <c r="P496" s="229">
        <f>O496*H496</f>
        <v>0</v>
      </c>
      <c r="Q496" s="229">
        <v>0.0090900000000000009</v>
      </c>
      <c r="R496" s="229">
        <f>Q496*H496</f>
        <v>3.6773595000000006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305</v>
      </c>
      <c r="AT496" s="231" t="s">
        <v>139</v>
      </c>
      <c r="AU496" s="231" t="s">
        <v>86</v>
      </c>
      <c r="AY496" s="17" t="s">
        <v>136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84</v>
      </c>
      <c r="BK496" s="232">
        <f>ROUND(I496*H496,2)</f>
        <v>0</v>
      </c>
      <c r="BL496" s="17" t="s">
        <v>305</v>
      </c>
      <c r="BM496" s="231" t="s">
        <v>1050</v>
      </c>
    </row>
    <row r="497" s="2" customFormat="1">
      <c r="A497" s="38"/>
      <c r="B497" s="39"/>
      <c r="C497" s="40"/>
      <c r="D497" s="233" t="s">
        <v>145</v>
      </c>
      <c r="E497" s="40"/>
      <c r="F497" s="234" t="s">
        <v>1051</v>
      </c>
      <c r="G497" s="40"/>
      <c r="H497" s="40"/>
      <c r="I497" s="235"/>
      <c r="J497" s="40"/>
      <c r="K497" s="40"/>
      <c r="L497" s="44"/>
      <c r="M497" s="236"/>
      <c r="N497" s="23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145</v>
      </c>
      <c r="AU497" s="17" t="s">
        <v>86</v>
      </c>
    </row>
    <row r="498" s="2" customFormat="1">
      <c r="A498" s="38"/>
      <c r="B498" s="39"/>
      <c r="C498" s="40"/>
      <c r="D498" s="259" t="s">
        <v>156</v>
      </c>
      <c r="E498" s="40"/>
      <c r="F498" s="260" t="s">
        <v>1052</v>
      </c>
      <c r="G498" s="40"/>
      <c r="H498" s="40"/>
      <c r="I498" s="235"/>
      <c r="J498" s="40"/>
      <c r="K498" s="40"/>
      <c r="L498" s="44"/>
      <c r="M498" s="236"/>
      <c r="N498" s="237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156</v>
      </c>
      <c r="AU498" s="17" t="s">
        <v>86</v>
      </c>
    </row>
    <row r="499" s="13" customFormat="1">
      <c r="A499" s="13"/>
      <c r="B499" s="238"/>
      <c r="C499" s="239"/>
      <c r="D499" s="233" t="s">
        <v>147</v>
      </c>
      <c r="E499" s="240" t="s">
        <v>1</v>
      </c>
      <c r="F499" s="241" t="s">
        <v>1026</v>
      </c>
      <c r="G499" s="239"/>
      <c r="H499" s="240" t="s">
        <v>1</v>
      </c>
      <c r="I499" s="242"/>
      <c r="J499" s="239"/>
      <c r="K499" s="239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147</v>
      </c>
      <c r="AU499" s="247" t="s">
        <v>86</v>
      </c>
      <c r="AV499" s="13" t="s">
        <v>84</v>
      </c>
      <c r="AW499" s="13" t="s">
        <v>32</v>
      </c>
      <c r="AX499" s="13" t="s">
        <v>76</v>
      </c>
      <c r="AY499" s="247" t="s">
        <v>136</v>
      </c>
    </row>
    <row r="500" s="14" customFormat="1">
      <c r="A500" s="14"/>
      <c r="B500" s="248"/>
      <c r="C500" s="249"/>
      <c r="D500" s="233" t="s">
        <v>147</v>
      </c>
      <c r="E500" s="250" t="s">
        <v>1</v>
      </c>
      <c r="F500" s="251" t="s">
        <v>1027</v>
      </c>
      <c r="G500" s="249"/>
      <c r="H500" s="252">
        <v>400.18000000000001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8" t="s">
        <v>147</v>
      </c>
      <c r="AU500" s="258" t="s">
        <v>86</v>
      </c>
      <c r="AV500" s="14" t="s">
        <v>86</v>
      </c>
      <c r="AW500" s="14" t="s">
        <v>32</v>
      </c>
      <c r="AX500" s="14" t="s">
        <v>76</v>
      </c>
      <c r="AY500" s="258" t="s">
        <v>136</v>
      </c>
    </row>
    <row r="501" s="14" customFormat="1">
      <c r="A501" s="14"/>
      <c r="B501" s="248"/>
      <c r="C501" s="249"/>
      <c r="D501" s="233" t="s">
        <v>147</v>
      </c>
      <c r="E501" s="250" t="s">
        <v>1</v>
      </c>
      <c r="F501" s="251" t="s">
        <v>1028</v>
      </c>
      <c r="G501" s="249"/>
      <c r="H501" s="252">
        <v>4.3700000000000001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8" t="s">
        <v>147</v>
      </c>
      <c r="AU501" s="258" t="s">
        <v>86</v>
      </c>
      <c r="AV501" s="14" t="s">
        <v>86</v>
      </c>
      <c r="AW501" s="14" t="s">
        <v>32</v>
      </c>
      <c r="AX501" s="14" t="s">
        <v>76</v>
      </c>
      <c r="AY501" s="258" t="s">
        <v>136</v>
      </c>
    </row>
    <row r="502" s="15" customFormat="1">
      <c r="A502" s="15"/>
      <c r="B502" s="261"/>
      <c r="C502" s="262"/>
      <c r="D502" s="233" t="s">
        <v>147</v>
      </c>
      <c r="E502" s="263" t="s">
        <v>1</v>
      </c>
      <c r="F502" s="264" t="s">
        <v>192</v>
      </c>
      <c r="G502" s="262"/>
      <c r="H502" s="265">
        <v>404.55000000000001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1" t="s">
        <v>147</v>
      </c>
      <c r="AU502" s="271" t="s">
        <v>86</v>
      </c>
      <c r="AV502" s="15" t="s">
        <v>143</v>
      </c>
      <c r="AW502" s="15" t="s">
        <v>32</v>
      </c>
      <c r="AX502" s="15" t="s">
        <v>84</v>
      </c>
      <c r="AY502" s="271" t="s">
        <v>136</v>
      </c>
    </row>
    <row r="503" s="2" customFormat="1" ht="24.15" customHeight="1">
      <c r="A503" s="38"/>
      <c r="B503" s="39"/>
      <c r="C503" s="276" t="s">
        <v>1053</v>
      </c>
      <c r="D503" s="276" t="s">
        <v>590</v>
      </c>
      <c r="E503" s="277" t="s">
        <v>1054</v>
      </c>
      <c r="F503" s="278" t="s">
        <v>1055</v>
      </c>
      <c r="G503" s="279" t="s">
        <v>142</v>
      </c>
      <c r="H503" s="280">
        <v>477.48099999999999</v>
      </c>
      <c r="I503" s="281"/>
      <c r="J503" s="282">
        <f>ROUND(I503*H503,2)</f>
        <v>0</v>
      </c>
      <c r="K503" s="283"/>
      <c r="L503" s="284"/>
      <c r="M503" s="285" t="s">
        <v>1</v>
      </c>
      <c r="N503" s="286" t="s">
        <v>41</v>
      </c>
      <c r="O503" s="91"/>
      <c r="P503" s="229">
        <f>O503*H503</f>
        <v>0</v>
      </c>
      <c r="Q503" s="229">
        <v>0.021999999999999999</v>
      </c>
      <c r="R503" s="229">
        <f>Q503*H503</f>
        <v>10.504581999999999</v>
      </c>
      <c r="S503" s="229">
        <v>0</v>
      </c>
      <c r="T503" s="23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1" t="s">
        <v>410</v>
      </c>
      <c r="AT503" s="231" t="s">
        <v>590</v>
      </c>
      <c r="AU503" s="231" t="s">
        <v>86</v>
      </c>
      <c r="AY503" s="17" t="s">
        <v>136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7" t="s">
        <v>84</v>
      </c>
      <c r="BK503" s="232">
        <f>ROUND(I503*H503,2)</f>
        <v>0</v>
      </c>
      <c r="BL503" s="17" t="s">
        <v>305</v>
      </c>
      <c r="BM503" s="231" t="s">
        <v>1056</v>
      </c>
    </row>
    <row r="504" s="2" customFormat="1">
      <c r="A504" s="38"/>
      <c r="B504" s="39"/>
      <c r="C504" s="40"/>
      <c r="D504" s="233" t="s">
        <v>145</v>
      </c>
      <c r="E504" s="40"/>
      <c r="F504" s="234" t="s">
        <v>1057</v>
      </c>
      <c r="G504" s="40"/>
      <c r="H504" s="40"/>
      <c r="I504" s="235"/>
      <c r="J504" s="40"/>
      <c r="K504" s="40"/>
      <c r="L504" s="44"/>
      <c r="M504" s="236"/>
      <c r="N504" s="237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145</v>
      </c>
      <c r="AU504" s="17" t="s">
        <v>86</v>
      </c>
    </row>
    <row r="505" s="13" customFormat="1">
      <c r="A505" s="13"/>
      <c r="B505" s="238"/>
      <c r="C505" s="239"/>
      <c r="D505" s="233" t="s">
        <v>147</v>
      </c>
      <c r="E505" s="240" t="s">
        <v>1</v>
      </c>
      <c r="F505" s="241" t="s">
        <v>1026</v>
      </c>
      <c r="G505" s="239"/>
      <c r="H505" s="240" t="s">
        <v>1</v>
      </c>
      <c r="I505" s="242"/>
      <c r="J505" s="239"/>
      <c r="K505" s="239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147</v>
      </c>
      <c r="AU505" s="247" t="s">
        <v>86</v>
      </c>
      <c r="AV505" s="13" t="s">
        <v>84</v>
      </c>
      <c r="AW505" s="13" t="s">
        <v>32</v>
      </c>
      <c r="AX505" s="13" t="s">
        <v>76</v>
      </c>
      <c r="AY505" s="247" t="s">
        <v>136</v>
      </c>
    </row>
    <row r="506" s="14" customFormat="1">
      <c r="A506" s="14"/>
      <c r="B506" s="248"/>
      <c r="C506" s="249"/>
      <c r="D506" s="233" t="s">
        <v>147</v>
      </c>
      <c r="E506" s="250" t="s">
        <v>1</v>
      </c>
      <c r="F506" s="251" t="s">
        <v>1027</v>
      </c>
      <c r="G506" s="249"/>
      <c r="H506" s="252">
        <v>400.18000000000001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8" t="s">
        <v>147</v>
      </c>
      <c r="AU506" s="258" t="s">
        <v>86</v>
      </c>
      <c r="AV506" s="14" t="s">
        <v>86</v>
      </c>
      <c r="AW506" s="14" t="s">
        <v>32</v>
      </c>
      <c r="AX506" s="14" t="s">
        <v>76</v>
      </c>
      <c r="AY506" s="258" t="s">
        <v>136</v>
      </c>
    </row>
    <row r="507" s="14" customFormat="1">
      <c r="A507" s="14"/>
      <c r="B507" s="248"/>
      <c r="C507" s="249"/>
      <c r="D507" s="233" t="s">
        <v>147</v>
      </c>
      <c r="E507" s="250" t="s">
        <v>1</v>
      </c>
      <c r="F507" s="251" t="s">
        <v>1028</v>
      </c>
      <c r="G507" s="249"/>
      <c r="H507" s="252">
        <v>4.3700000000000001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8" t="s">
        <v>147</v>
      </c>
      <c r="AU507" s="258" t="s">
        <v>86</v>
      </c>
      <c r="AV507" s="14" t="s">
        <v>86</v>
      </c>
      <c r="AW507" s="14" t="s">
        <v>32</v>
      </c>
      <c r="AX507" s="14" t="s">
        <v>76</v>
      </c>
      <c r="AY507" s="258" t="s">
        <v>136</v>
      </c>
    </row>
    <row r="508" s="13" customFormat="1">
      <c r="A508" s="13"/>
      <c r="B508" s="238"/>
      <c r="C508" s="239"/>
      <c r="D508" s="233" t="s">
        <v>147</v>
      </c>
      <c r="E508" s="240" t="s">
        <v>1</v>
      </c>
      <c r="F508" s="241" t="s">
        <v>1058</v>
      </c>
      <c r="G508" s="239"/>
      <c r="H508" s="240" t="s">
        <v>1</v>
      </c>
      <c r="I508" s="242"/>
      <c r="J508" s="239"/>
      <c r="K508" s="239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147</v>
      </c>
      <c r="AU508" s="247" t="s">
        <v>86</v>
      </c>
      <c r="AV508" s="13" t="s">
        <v>84</v>
      </c>
      <c r="AW508" s="13" t="s">
        <v>32</v>
      </c>
      <c r="AX508" s="13" t="s">
        <v>76</v>
      </c>
      <c r="AY508" s="247" t="s">
        <v>136</v>
      </c>
    </row>
    <row r="509" s="14" customFormat="1">
      <c r="A509" s="14"/>
      <c r="B509" s="248"/>
      <c r="C509" s="249"/>
      <c r="D509" s="233" t="s">
        <v>147</v>
      </c>
      <c r="E509" s="250" t="s">
        <v>1</v>
      </c>
      <c r="F509" s="251" t="s">
        <v>1059</v>
      </c>
      <c r="G509" s="249"/>
      <c r="H509" s="252">
        <v>10.651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8" t="s">
        <v>147</v>
      </c>
      <c r="AU509" s="258" t="s">
        <v>86</v>
      </c>
      <c r="AV509" s="14" t="s">
        <v>86</v>
      </c>
      <c r="AW509" s="14" t="s">
        <v>32</v>
      </c>
      <c r="AX509" s="14" t="s">
        <v>76</v>
      </c>
      <c r="AY509" s="258" t="s">
        <v>136</v>
      </c>
    </row>
    <row r="510" s="15" customFormat="1">
      <c r="A510" s="15"/>
      <c r="B510" s="261"/>
      <c r="C510" s="262"/>
      <c r="D510" s="233" t="s">
        <v>147</v>
      </c>
      <c r="E510" s="263" t="s">
        <v>1</v>
      </c>
      <c r="F510" s="264" t="s">
        <v>192</v>
      </c>
      <c r="G510" s="262"/>
      <c r="H510" s="265">
        <v>415.20100000000002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1" t="s">
        <v>147</v>
      </c>
      <c r="AU510" s="271" t="s">
        <v>86</v>
      </c>
      <c r="AV510" s="15" t="s">
        <v>143</v>
      </c>
      <c r="AW510" s="15" t="s">
        <v>32</v>
      </c>
      <c r="AX510" s="15" t="s">
        <v>84</v>
      </c>
      <c r="AY510" s="271" t="s">
        <v>136</v>
      </c>
    </row>
    <row r="511" s="14" customFormat="1">
      <c r="A511" s="14"/>
      <c r="B511" s="248"/>
      <c r="C511" s="249"/>
      <c r="D511" s="233" t="s">
        <v>147</v>
      </c>
      <c r="E511" s="249"/>
      <c r="F511" s="251" t="s">
        <v>1060</v>
      </c>
      <c r="G511" s="249"/>
      <c r="H511" s="252">
        <v>477.48099999999999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8" t="s">
        <v>147</v>
      </c>
      <c r="AU511" s="258" t="s">
        <v>86</v>
      </c>
      <c r="AV511" s="14" t="s">
        <v>86</v>
      </c>
      <c r="AW511" s="14" t="s">
        <v>4</v>
      </c>
      <c r="AX511" s="14" t="s">
        <v>84</v>
      </c>
      <c r="AY511" s="258" t="s">
        <v>136</v>
      </c>
    </row>
    <row r="512" s="2" customFormat="1" ht="24.15" customHeight="1">
      <c r="A512" s="38"/>
      <c r="B512" s="39"/>
      <c r="C512" s="219" t="s">
        <v>1061</v>
      </c>
      <c r="D512" s="219" t="s">
        <v>139</v>
      </c>
      <c r="E512" s="220" t="s">
        <v>1062</v>
      </c>
      <c r="F512" s="221" t="s">
        <v>1063</v>
      </c>
      <c r="G512" s="222" t="s">
        <v>142</v>
      </c>
      <c r="H512" s="223">
        <v>196.13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41</v>
      </c>
      <c r="O512" s="91"/>
      <c r="P512" s="229">
        <f>O512*H512</f>
        <v>0</v>
      </c>
      <c r="Q512" s="229">
        <v>0.0015</v>
      </c>
      <c r="R512" s="229">
        <f>Q512*H512</f>
        <v>0.29419499999999998</v>
      </c>
      <c r="S512" s="229">
        <v>0</v>
      </c>
      <c r="T512" s="23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305</v>
      </c>
      <c r="AT512" s="231" t="s">
        <v>139</v>
      </c>
      <c r="AU512" s="231" t="s">
        <v>86</v>
      </c>
      <c r="AY512" s="17" t="s">
        <v>136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84</v>
      </c>
      <c r="BK512" s="232">
        <f>ROUND(I512*H512,2)</f>
        <v>0</v>
      </c>
      <c r="BL512" s="17" t="s">
        <v>305</v>
      </c>
      <c r="BM512" s="231" t="s">
        <v>1064</v>
      </c>
    </row>
    <row r="513" s="2" customFormat="1">
      <c r="A513" s="38"/>
      <c r="B513" s="39"/>
      <c r="C513" s="40"/>
      <c r="D513" s="233" t="s">
        <v>145</v>
      </c>
      <c r="E513" s="40"/>
      <c r="F513" s="234" t="s">
        <v>1065</v>
      </c>
      <c r="G513" s="40"/>
      <c r="H513" s="40"/>
      <c r="I513" s="235"/>
      <c r="J513" s="40"/>
      <c r="K513" s="40"/>
      <c r="L513" s="44"/>
      <c r="M513" s="236"/>
      <c r="N513" s="237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145</v>
      </c>
      <c r="AU513" s="17" t="s">
        <v>86</v>
      </c>
    </row>
    <row r="514" s="2" customFormat="1">
      <c r="A514" s="38"/>
      <c r="B514" s="39"/>
      <c r="C514" s="40"/>
      <c r="D514" s="259" t="s">
        <v>156</v>
      </c>
      <c r="E514" s="40"/>
      <c r="F514" s="260" t="s">
        <v>1066</v>
      </c>
      <c r="G514" s="40"/>
      <c r="H514" s="40"/>
      <c r="I514" s="235"/>
      <c r="J514" s="40"/>
      <c r="K514" s="40"/>
      <c r="L514" s="44"/>
      <c r="M514" s="236"/>
      <c r="N514" s="237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156</v>
      </c>
      <c r="AU514" s="17" t="s">
        <v>86</v>
      </c>
    </row>
    <row r="515" s="13" customFormat="1">
      <c r="A515" s="13"/>
      <c r="B515" s="238"/>
      <c r="C515" s="239"/>
      <c r="D515" s="233" t="s">
        <v>147</v>
      </c>
      <c r="E515" s="240" t="s">
        <v>1</v>
      </c>
      <c r="F515" s="241" t="s">
        <v>1067</v>
      </c>
      <c r="G515" s="239"/>
      <c r="H515" s="240" t="s">
        <v>1</v>
      </c>
      <c r="I515" s="242"/>
      <c r="J515" s="239"/>
      <c r="K515" s="239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147</v>
      </c>
      <c r="AU515" s="247" t="s">
        <v>86</v>
      </c>
      <c r="AV515" s="13" t="s">
        <v>84</v>
      </c>
      <c r="AW515" s="13" t="s">
        <v>32</v>
      </c>
      <c r="AX515" s="13" t="s">
        <v>76</v>
      </c>
      <c r="AY515" s="247" t="s">
        <v>136</v>
      </c>
    </row>
    <row r="516" s="14" customFormat="1">
      <c r="A516" s="14"/>
      <c r="B516" s="248"/>
      <c r="C516" s="249"/>
      <c r="D516" s="233" t="s">
        <v>147</v>
      </c>
      <c r="E516" s="250" t="s">
        <v>1</v>
      </c>
      <c r="F516" s="251" t="s">
        <v>1068</v>
      </c>
      <c r="G516" s="249"/>
      <c r="H516" s="252">
        <v>196.13</v>
      </c>
      <c r="I516" s="253"/>
      <c r="J516" s="249"/>
      <c r="K516" s="249"/>
      <c r="L516" s="254"/>
      <c r="M516" s="255"/>
      <c r="N516" s="256"/>
      <c r="O516" s="256"/>
      <c r="P516" s="256"/>
      <c r="Q516" s="256"/>
      <c r="R516" s="256"/>
      <c r="S516" s="256"/>
      <c r="T516" s="25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8" t="s">
        <v>147</v>
      </c>
      <c r="AU516" s="258" t="s">
        <v>86</v>
      </c>
      <c r="AV516" s="14" t="s">
        <v>86</v>
      </c>
      <c r="AW516" s="14" t="s">
        <v>32</v>
      </c>
      <c r="AX516" s="14" t="s">
        <v>76</v>
      </c>
      <c r="AY516" s="258" t="s">
        <v>136</v>
      </c>
    </row>
    <row r="517" s="15" customFormat="1">
      <c r="A517" s="15"/>
      <c r="B517" s="261"/>
      <c r="C517" s="262"/>
      <c r="D517" s="233" t="s">
        <v>147</v>
      </c>
      <c r="E517" s="263" t="s">
        <v>1</v>
      </c>
      <c r="F517" s="264" t="s">
        <v>192</v>
      </c>
      <c r="G517" s="262"/>
      <c r="H517" s="265">
        <v>196.13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1" t="s">
        <v>147</v>
      </c>
      <c r="AU517" s="271" t="s">
        <v>86</v>
      </c>
      <c r="AV517" s="15" t="s">
        <v>143</v>
      </c>
      <c r="AW517" s="15" t="s">
        <v>32</v>
      </c>
      <c r="AX517" s="15" t="s">
        <v>84</v>
      </c>
      <c r="AY517" s="271" t="s">
        <v>136</v>
      </c>
    </row>
    <row r="518" s="2" customFormat="1" ht="16.5" customHeight="1">
      <c r="A518" s="38"/>
      <c r="B518" s="39"/>
      <c r="C518" s="219" t="s">
        <v>1069</v>
      </c>
      <c r="D518" s="219" t="s">
        <v>139</v>
      </c>
      <c r="E518" s="220" t="s">
        <v>1070</v>
      </c>
      <c r="F518" s="221" t="s">
        <v>1071</v>
      </c>
      <c r="G518" s="222" t="s">
        <v>356</v>
      </c>
      <c r="H518" s="223">
        <v>71</v>
      </c>
      <c r="I518" s="224"/>
      <c r="J518" s="225">
        <f>ROUND(I518*H518,2)</f>
        <v>0</v>
      </c>
      <c r="K518" s="226"/>
      <c r="L518" s="44"/>
      <c r="M518" s="227" t="s">
        <v>1</v>
      </c>
      <c r="N518" s="228" t="s">
        <v>41</v>
      </c>
      <c r="O518" s="91"/>
      <c r="P518" s="229">
        <f>O518*H518</f>
        <v>0</v>
      </c>
      <c r="Q518" s="229">
        <v>0.00021000000000000001</v>
      </c>
      <c r="R518" s="229">
        <f>Q518*H518</f>
        <v>0.014910000000000001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305</v>
      </c>
      <c r="AT518" s="231" t="s">
        <v>139</v>
      </c>
      <c r="AU518" s="231" t="s">
        <v>86</v>
      </c>
      <c r="AY518" s="17" t="s">
        <v>136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84</v>
      </c>
      <c r="BK518" s="232">
        <f>ROUND(I518*H518,2)</f>
        <v>0</v>
      </c>
      <c r="BL518" s="17" t="s">
        <v>305</v>
      </c>
      <c r="BM518" s="231" t="s">
        <v>1072</v>
      </c>
    </row>
    <row r="519" s="2" customFormat="1">
      <c r="A519" s="38"/>
      <c r="B519" s="39"/>
      <c r="C519" s="40"/>
      <c r="D519" s="233" t="s">
        <v>145</v>
      </c>
      <c r="E519" s="40"/>
      <c r="F519" s="234" t="s">
        <v>1073</v>
      </c>
      <c r="G519" s="40"/>
      <c r="H519" s="40"/>
      <c r="I519" s="235"/>
      <c r="J519" s="40"/>
      <c r="K519" s="40"/>
      <c r="L519" s="44"/>
      <c r="M519" s="236"/>
      <c r="N519" s="237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145</v>
      </c>
      <c r="AU519" s="17" t="s">
        <v>86</v>
      </c>
    </row>
    <row r="520" s="2" customFormat="1">
      <c r="A520" s="38"/>
      <c r="B520" s="39"/>
      <c r="C520" s="40"/>
      <c r="D520" s="259" t="s">
        <v>156</v>
      </c>
      <c r="E520" s="40"/>
      <c r="F520" s="260" t="s">
        <v>1074</v>
      </c>
      <c r="G520" s="40"/>
      <c r="H520" s="40"/>
      <c r="I520" s="235"/>
      <c r="J520" s="40"/>
      <c r="K520" s="40"/>
      <c r="L520" s="44"/>
      <c r="M520" s="236"/>
      <c r="N520" s="237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156</v>
      </c>
      <c r="AU520" s="17" t="s">
        <v>86</v>
      </c>
    </row>
    <row r="521" s="2" customFormat="1" ht="16.5" customHeight="1">
      <c r="A521" s="38"/>
      <c r="B521" s="39"/>
      <c r="C521" s="219" t="s">
        <v>1075</v>
      </c>
      <c r="D521" s="219" t="s">
        <v>139</v>
      </c>
      <c r="E521" s="220" t="s">
        <v>1076</v>
      </c>
      <c r="F521" s="221" t="s">
        <v>1077</v>
      </c>
      <c r="G521" s="222" t="s">
        <v>356</v>
      </c>
      <c r="H521" s="223">
        <v>27</v>
      </c>
      <c r="I521" s="224"/>
      <c r="J521" s="225">
        <f>ROUND(I521*H521,2)</f>
        <v>0</v>
      </c>
      <c r="K521" s="226"/>
      <c r="L521" s="44"/>
      <c r="M521" s="227" t="s">
        <v>1</v>
      </c>
      <c r="N521" s="228" t="s">
        <v>41</v>
      </c>
      <c r="O521" s="91"/>
      <c r="P521" s="229">
        <f>O521*H521</f>
        <v>0</v>
      </c>
      <c r="Q521" s="229">
        <v>0.00020000000000000001</v>
      </c>
      <c r="R521" s="229">
        <f>Q521*H521</f>
        <v>0.0054000000000000003</v>
      </c>
      <c r="S521" s="229">
        <v>0</v>
      </c>
      <c r="T521" s="23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1" t="s">
        <v>305</v>
      </c>
      <c r="AT521" s="231" t="s">
        <v>139</v>
      </c>
      <c r="AU521" s="231" t="s">
        <v>86</v>
      </c>
      <c r="AY521" s="17" t="s">
        <v>136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7" t="s">
        <v>84</v>
      </c>
      <c r="BK521" s="232">
        <f>ROUND(I521*H521,2)</f>
        <v>0</v>
      </c>
      <c r="BL521" s="17" t="s">
        <v>305</v>
      </c>
      <c r="BM521" s="231" t="s">
        <v>1078</v>
      </c>
    </row>
    <row r="522" s="2" customFormat="1">
      <c r="A522" s="38"/>
      <c r="B522" s="39"/>
      <c r="C522" s="40"/>
      <c r="D522" s="233" t="s">
        <v>145</v>
      </c>
      <c r="E522" s="40"/>
      <c r="F522" s="234" t="s">
        <v>1079</v>
      </c>
      <c r="G522" s="40"/>
      <c r="H522" s="40"/>
      <c r="I522" s="235"/>
      <c r="J522" s="40"/>
      <c r="K522" s="40"/>
      <c r="L522" s="44"/>
      <c r="M522" s="236"/>
      <c r="N522" s="237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145</v>
      </c>
      <c r="AU522" s="17" t="s">
        <v>86</v>
      </c>
    </row>
    <row r="523" s="2" customFormat="1">
      <c r="A523" s="38"/>
      <c r="B523" s="39"/>
      <c r="C523" s="40"/>
      <c r="D523" s="259" t="s">
        <v>156</v>
      </c>
      <c r="E523" s="40"/>
      <c r="F523" s="260" t="s">
        <v>1080</v>
      </c>
      <c r="G523" s="40"/>
      <c r="H523" s="40"/>
      <c r="I523" s="235"/>
      <c r="J523" s="40"/>
      <c r="K523" s="40"/>
      <c r="L523" s="44"/>
      <c r="M523" s="236"/>
      <c r="N523" s="237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156</v>
      </c>
      <c r="AU523" s="17" t="s">
        <v>86</v>
      </c>
    </row>
    <row r="524" s="2" customFormat="1" ht="16.5" customHeight="1">
      <c r="A524" s="38"/>
      <c r="B524" s="39"/>
      <c r="C524" s="219" t="s">
        <v>1081</v>
      </c>
      <c r="D524" s="219" t="s">
        <v>139</v>
      </c>
      <c r="E524" s="220" t="s">
        <v>1082</v>
      </c>
      <c r="F524" s="221" t="s">
        <v>1083</v>
      </c>
      <c r="G524" s="222" t="s">
        <v>210</v>
      </c>
      <c r="H524" s="223">
        <v>93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41</v>
      </c>
      <c r="O524" s="91"/>
      <c r="P524" s="229">
        <f>O524*H524</f>
        <v>0</v>
      </c>
      <c r="Q524" s="229">
        <v>0.00032000000000000003</v>
      </c>
      <c r="R524" s="229">
        <f>Q524*H524</f>
        <v>0.029760000000000002</v>
      </c>
      <c r="S524" s="229">
        <v>0</v>
      </c>
      <c r="T524" s="23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305</v>
      </c>
      <c r="AT524" s="231" t="s">
        <v>139</v>
      </c>
      <c r="AU524" s="231" t="s">
        <v>86</v>
      </c>
      <c r="AY524" s="17" t="s">
        <v>136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84</v>
      </c>
      <c r="BK524" s="232">
        <f>ROUND(I524*H524,2)</f>
        <v>0</v>
      </c>
      <c r="BL524" s="17" t="s">
        <v>305</v>
      </c>
      <c r="BM524" s="231" t="s">
        <v>1084</v>
      </c>
    </row>
    <row r="525" s="2" customFormat="1">
      <c r="A525" s="38"/>
      <c r="B525" s="39"/>
      <c r="C525" s="40"/>
      <c r="D525" s="233" t="s">
        <v>145</v>
      </c>
      <c r="E525" s="40"/>
      <c r="F525" s="234" t="s">
        <v>1085</v>
      </c>
      <c r="G525" s="40"/>
      <c r="H525" s="40"/>
      <c r="I525" s="235"/>
      <c r="J525" s="40"/>
      <c r="K525" s="40"/>
      <c r="L525" s="44"/>
      <c r="M525" s="236"/>
      <c r="N525" s="237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145</v>
      </c>
      <c r="AU525" s="17" t="s">
        <v>86</v>
      </c>
    </row>
    <row r="526" s="2" customFormat="1">
      <c r="A526" s="38"/>
      <c r="B526" s="39"/>
      <c r="C526" s="40"/>
      <c r="D526" s="259" t="s">
        <v>156</v>
      </c>
      <c r="E526" s="40"/>
      <c r="F526" s="260" t="s">
        <v>1086</v>
      </c>
      <c r="G526" s="40"/>
      <c r="H526" s="40"/>
      <c r="I526" s="235"/>
      <c r="J526" s="40"/>
      <c r="K526" s="40"/>
      <c r="L526" s="44"/>
      <c r="M526" s="236"/>
      <c r="N526" s="237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156</v>
      </c>
      <c r="AU526" s="17" t="s">
        <v>86</v>
      </c>
    </row>
    <row r="527" s="2" customFormat="1" ht="24.15" customHeight="1">
      <c r="A527" s="38"/>
      <c r="B527" s="39"/>
      <c r="C527" s="219" t="s">
        <v>1087</v>
      </c>
      <c r="D527" s="219" t="s">
        <v>139</v>
      </c>
      <c r="E527" s="220" t="s">
        <v>1088</v>
      </c>
      <c r="F527" s="221" t="s">
        <v>1089</v>
      </c>
      <c r="G527" s="222" t="s">
        <v>142</v>
      </c>
      <c r="H527" s="223">
        <v>404.55000000000001</v>
      </c>
      <c r="I527" s="224"/>
      <c r="J527" s="225">
        <f>ROUND(I527*H527,2)</f>
        <v>0</v>
      </c>
      <c r="K527" s="226"/>
      <c r="L527" s="44"/>
      <c r="M527" s="227" t="s">
        <v>1</v>
      </c>
      <c r="N527" s="228" t="s">
        <v>41</v>
      </c>
      <c r="O527" s="91"/>
      <c r="P527" s="229">
        <f>O527*H527</f>
        <v>0</v>
      </c>
      <c r="Q527" s="229">
        <v>4.5000000000000003E-05</v>
      </c>
      <c r="R527" s="229">
        <f>Q527*H527</f>
        <v>0.018204750000000002</v>
      </c>
      <c r="S527" s="229">
        <v>0</v>
      </c>
      <c r="T527" s="23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1" t="s">
        <v>305</v>
      </c>
      <c r="AT527" s="231" t="s">
        <v>139</v>
      </c>
      <c r="AU527" s="231" t="s">
        <v>86</v>
      </c>
      <c r="AY527" s="17" t="s">
        <v>136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7" t="s">
        <v>84</v>
      </c>
      <c r="BK527" s="232">
        <f>ROUND(I527*H527,2)</f>
        <v>0</v>
      </c>
      <c r="BL527" s="17" t="s">
        <v>305</v>
      </c>
      <c r="BM527" s="231" t="s">
        <v>1090</v>
      </c>
    </row>
    <row r="528" s="2" customFormat="1">
      <c r="A528" s="38"/>
      <c r="B528" s="39"/>
      <c r="C528" s="40"/>
      <c r="D528" s="233" t="s">
        <v>145</v>
      </c>
      <c r="E528" s="40"/>
      <c r="F528" s="234" t="s">
        <v>1089</v>
      </c>
      <c r="G528" s="40"/>
      <c r="H528" s="40"/>
      <c r="I528" s="235"/>
      <c r="J528" s="40"/>
      <c r="K528" s="40"/>
      <c r="L528" s="44"/>
      <c r="M528" s="236"/>
      <c r="N528" s="237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145</v>
      </c>
      <c r="AU528" s="17" t="s">
        <v>86</v>
      </c>
    </row>
    <row r="529" s="2" customFormat="1" ht="24.15" customHeight="1">
      <c r="A529" s="38"/>
      <c r="B529" s="39"/>
      <c r="C529" s="219" t="s">
        <v>1091</v>
      </c>
      <c r="D529" s="219" t="s">
        <v>139</v>
      </c>
      <c r="E529" s="220" t="s">
        <v>1092</v>
      </c>
      <c r="F529" s="221" t="s">
        <v>1093</v>
      </c>
      <c r="G529" s="222" t="s">
        <v>261</v>
      </c>
      <c r="H529" s="223">
        <v>16.251000000000001</v>
      </c>
      <c r="I529" s="224"/>
      <c r="J529" s="225">
        <f>ROUND(I529*H529,2)</f>
        <v>0</v>
      </c>
      <c r="K529" s="226"/>
      <c r="L529" s="44"/>
      <c r="M529" s="227" t="s">
        <v>1</v>
      </c>
      <c r="N529" s="228" t="s">
        <v>41</v>
      </c>
      <c r="O529" s="91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1" t="s">
        <v>305</v>
      </c>
      <c r="AT529" s="231" t="s">
        <v>139</v>
      </c>
      <c r="AU529" s="231" t="s">
        <v>86</v>
      </c>
      <c r="AY529" s="17" t="s">
        <v>136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7" t="s">
        <v>84</v>
      </c>
      <c r="BK529" s="232">
        <f>ROUND(I529*H529,2)</f>
        <v>0</v>
      </c>
      <c r="BL529" s="17" t="s">
        <v>305</v>
      </c>
      <c r="BM529" s="231" t="s">
        <v>1094</v>
      </c>
    </row>
    <row r="530" s="2" customFormat="1">
      <c r="A530" s="38"/>
      <c r="B530" s="39"/>
      <c r="C530" s="40"/>
      <c r="D530" s="233" t="s">
        <v>145</v>
      </c>
      <c r="E530" s="40"/>
      <c r="F530" s="234" t="s">
        <v>1095</v>
      </c>
      <c r="G530" s="40"/>
      <c r="H530" s="40"/>
      <c r="I530" s="235"/>
      <c r="J530" s="40"/>
      <c r="K530" s="40"/>
      <c r="L530" s="44"/>
      <c r="M530" s="236"/>
      <c r="N530" s="237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145</v>
      </c>
      <c r="AU530" s="17" t="s">
        <v>86</v>
      </c>
    </row>
    <row r="531" s="2" customFormat="1">
      <c r="A531" s="38"/>
      <c r="B531" s="39"/>
      <c r="C531" s="40"/>
      <c r="D531" s="259" t="s">
        <v>156</v>
      </c>
      <c r="E531" s="40"/>
      <c r="F531" s="260" t="s">
        <v>1096</v>
      </c>
      <c r="G531" s="40"/>
      <c r="H531" s="40"/>
      <c r="I531" s="235"/>
      <c r="J531" s="40"/>
      <c r="K531" s="40"/>
      <c r="L531" s="44"/>
      <c r="M531" s="236"/>
      <c r="N531" s="237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156</v>
      </c>
      <c r="AU531" s="17" t="s">
        <v>86</v>
      </c>
    </row>
    <row r="532" s="12" customFormat="1" ht="22.8" customHeight="1">
      <c r="A532" s="12"/>
      <c r="B532" s="203"/>
      <c r="C532" s="204"/>
      <c r="D532" s="205" t="s">
        <v>75</v>
      </c>
      <c r="E532" s="217" t="s">
        <v>432</v>
      </c>
      <c r="F532" s="217" t="s">
        <v>433</v>
      </c>
      <c r="G532" s="204"/>
      <c r="H532" s="204"/>
      <c r="I532" s="207"/>
      <c r="J532" s="218">
        <f>BK532</f>
        <v>0</v>
      </c>
      <c r="K532" s="204"/>
      <c r="L532" s="209"/>
      <c r="M532" s="210"/>
      <c r="N532" s="211"/>
      <c r="O532" s="211"/>
      <c r="P532" s="212">
        <f>SUM(P533:P568)</f>
        <v>0</v>
      </c>
      <c r="Q532" s="211"/>
      <c r="R532" s="212">
        <f>SUM(R533:R568)</f>
        <v>4.3599082999999998</v>
      </c>
      <c r="S532" s="211"/>
      <c r="T532" s="213">
        <f>SUM(T533:T568)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4" t="s">
        <v>86</v>
      </c>
      <c r="AT532" s="215" t="s">
        <v>75</v>
      </c>
      <c r="AU532" s="215" t="s">
        <v>84</v>
      </c>
      <c r="AY532" s="214" t="s">
        <v>136</v>
      </c>
      <c r="BK532" s="216">
        <f>SUM(BK533:BK568)</f>
        <v>0</v>
      </c>
    </row>
    <row r="533" s="2" customFormat="1" ht="24.15" customHeight="1">
      <c r="A533" s="38"/>
      <c r="B533" s="39"/>
      <c r="C533" s="219" t="s">
        <v>1097</v>
      </c>
      <c r="D533" s="219" t="s">
        <v>139</v>
      </c>
      <c r="E533" s="220" t="s">
        <v>1098</v>
      </c>
      <c r="F533" s="221" t="s">
        <v>1099</v>
      </c>
      <c r="G533" s="222" t="s">
        <v>142</v>
      </c>
      <c r="H533" s="223">
        <v>950.62</v>
      </c>
      <c r="I533" s="224"/>
      <c r="J533" s="225">
        <f>ROUND(I533*H533,2)</f>
        <v>0</v>
      </c>
      <c r="K533" s="226"/>
      <c r="L533" s="44"/>
      <c r="M533" s="227" t="s">
        <v>1</v>
      </c>
      <c r="N533" s="228" t="s">
        <v>41</v>
      </c>
      <c r="O533" s="91"/>
      <c r="P533" s="229">
        <f>O533*H533</f>
        <v>0</v>
      </c>
      <c r="Q533" s="229">
        <v>0</v>
      </c>
      <c r="R533" s="229">
        <f>Q533*H533</f>
        <v>0</v>
      </c>
      <c r="S533" s="229">
        <v>0</v>
      </c>
      <c r="T533" s="23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1" t="s">
        <v>305</v>
      </c>
      <c r="AT533" s="231" t="s">
        <v>139</v>
      </c>
      <c r="AU533" s="231" t="s">
        <v>86</v>
      </c>
      <c r="AY533" s="17" t="s">
        <v>136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7" t="s">
        <v>84</v>
      </c>
      <c r="BK533" s="232">
        <f>ROUND(I533*H533,2)</f>
        <v>0</v>
      </c>
      <c r="BL533" s="17" t="s">
        <v>305</v>
      </c>
      <c r="BM533" s="231" t="s">
        <v>1100</v>
      </c>
    </row>
    <row r="534" s="2" customFormat="1">
      <c r="A534" s="38"/>
      <c r="B534" s="39"/>
      <c r="C534" s="40"/>
      <c r="D534" s="233" t="s">
        <v>145</v>
      </c>
      <c r="E534" s="40"/>
      <c r="F534" s="234" t="s">
        <v>1101</v>
      </c>
      <c r="G534" s="40"/>
      <c r="H534" s="40"/>
      <c r="I534" s="235"/>
      <c r="J534" s="40"/>
      <c r="K534" s="40"/>
      <c r="L534" s="44"/>
      <c r="M534" s="236"/>
      <c r="N534" s="237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145</v>
      </c>
      <c r="AU534" s="17" t="s">
        <v>86</v>
      </c>
    </row>
    <row r="535" s="2" customFormat="1">
      <c r="A535" s="38"/>
      <c r="B535" s="39"/>
      <c r="C535" s="40"/>
      <c r="D535" s="259" t="s">
        <v>156</v>
      </c>
      <c r="E535" s="40"/>
      <c r="F535" s="260" t="s">
        <v>1102</v>
      </c>
      <c r="G535" s="40"/>
      <c r="H535" s="40"/>
      <c r="I535" s="235"/>
      <c r="J535" s="40"/>
      <c r="K535" s="40"/>
      <c r="L535" s="44"/>
      <c r="M535" s="236"/>
      <c r="N535" s="237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156</v>
      </c>
      <c r="AU535" s="17" t="s">
        <v>86</v>
      </c>
    </row>
    <row r="536" s="13" customFormat="1">
      <c r="A536" s="13"/>
      <c r="B536" s="238"/>
      <c r="C536" s="239"/>
      <c r="D536" s="233" t="s">
        <v>147</v>
      </c>
      <c r="E536" s="240" t="s">
        <v>1</v>
      </c>
      <c r="F536" s="241" t="s">
        <v>1103</v>
      </c>
      <c r="G536" s="239"/>
      <c r="H536" s="240" t="s">
        <v>1</v>
      </c>
      <c r="I536" s="242"/>
      <c r="J536" s="239"/>
      <c r="K536" s="239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147</v>
      </c>
      <c r="AU536" s="247" t="s">
        <v>86</v>
      </c>
      <c r="AV536" s="13" t="s">
        <v>84</v>
      </c>
      <c r="AW536" s="13" t="s">
        <v>32</v>
      </c>
      <c r="AX536" s="13" t="s">
        <v>76</v>
      </c>
      <c r="AY536" s="247" t="s">
        <v>136</v>
      </c>
    </row>
    <row r="537" s="14" customFormat="1">
      <c r="A537" s="14"/>
      <c r="B537" s="248"/>
      <c r="C537" s="249"/>
      <c r="D537" s="233" t="s">
        <v>147</v>
      </c>
      <c r="E537" s="250" t="s">
        <v>1</v>
      </c>
      <c r="F537" s="251" t="s">
        <v>1104</v>
      </c>
      <c r="G537" s="249"/>
      <c r="H537" s="252">
        <v>546.07000000000005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8" t="s">
        <v>147</v>
      </c>
      <c r="AU537" s="258" t="s">
        <v>86</v>
      </c>
      <c r="AV537" s="14" t="s">
        <v>86</v>
      </c>
      <c r="AW537" s="14" t="s">
        <v>32</v>
      </c>
      <c r="AX537" s="14" t="s">
        <v>76</v>
      </c>
      <c r="AY537" s="258" t="s">
        <v>136</v>
      </c>
    </row>
    <row r="538" s="13" customFormat="1">
      <c r="A538" s="13"/>
      <c r="B538" s="238"/>
      <c r="C538" s="239"/>
      <c r="D538" s="233" t="s">
        <v>147</v>
      </c>
      <c r="E538" s="240" t="s">
        <v>1</v>
      </c>
      <c r="F538" s="241" t="s">
        <v>1026</v>
      </c>
      <c r="G538" s="239"/>
      <c r="H538" s="240" t="s">
        <v>1</v>
      </c>
      <c r="I538" s="242"/>
      <c r="J538" s="239"/>
      <c r="K538" s="239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147</v>
      </c>
      <c r="AU538" s="247" t="s">
        <v>86</v>
      </c>
      <c r="AV538" s="13" t="s">
        <v>84</v>
      </c>
      <c r="AW538" s="13" t="s">
        <v>32</v>
      </c>
      <c r="AX538" s="13" t="s">
        <v>76</v>
      </c>
      <c r="AY538" s="247" t="s">
        <v>136</v>
      </c>
    </row>
    <row r="539" s="14" customFormat="1">
      <c r="A539" s="14"/>
      <c r="B539" s="248"/>
      <c r="C539" s="249"/>
      <c r="D539" s="233" t="s">
        <v>147</v>
      </c>
      <c r="E539" s="250" t="s">
        <v>1</v>
      </c>
      <c r="F539" s="251" t="s">
        <v>1027</v>
      </c>
      <c r="G539" s="249"/>
      <c r="H539" s="252">
        <v>400.18000000000001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8" t="s">
        <v>147</v>
      </c>
      <c r="AU539" s="258" t="s">
        <v>86</v>
      </c>
      <c r="AV539" s="14" t="s">
        <v>86</v>
      </c>
      <c r="AW539" s="14" t="s">
        <v>32</v>
      </c>
      <c r="AX539" s="14" t="s">
        <v>76</v>
      </c>
      <c r="AY539" s="258" t="s">
        <v>136</v>
      </c>
    </row>
    <row r="540" s="14" customFormat="1">
      <c r="A540" s="14"/>
      <c r="B540" s="248"/>
      <c r="C540" s="249"/>
      <c r="D540" s="233" t="s">
        <v>147</v>
      </c>
      <c r="E540" s="250" t="s">
        <v>1</v>
      </c>
      <c r="F540" s="251" t="s">
        <v>1028</v>
      </c>
      <c r="G540" s="249"/>
      <c r="H540" s="252">
        <v>4.3700000000000001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8" t="s">
        <v>147</v>
      </c>
      <c r="AU540" s="258" t="s">
        <v>86</v>
      </c>
      <c r="AV540" s="14" t="s">
        <v>86</v>
      </c>
      <c r="AW540" s="14" t="s">
        <v>32</v>
      </c>
      <c r="AX540" s="14" t="s">
        <v>76</v>
      </c>
      <c r="AY540" s="258" t="s">
        <v>136</v>
      </c>
    </row>
    <row r="541" s="15" customFormat="1">
      <c r="A541" s="15"/>
      <c r="B541" s="261"/>
      <c r="C541" s="262"/>
      <c r="D541" s="233" t="s">
        <v>147</v>
      </c>
      <c r="E541" s="263" t="s">
        <v>1</v>
      </c>
      <c r="F541" s="264" t="s">
        <v>192</v>
      </c>
      <c r="G541" s="262"/>
      <c r="H541" s="265">
        <v>950.62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1" t="s">
        <v>147</v>
      </c>
      <c r="AU541" s="271" t="s">
        <v>86</v>
      </c>
      <c r="AV541" s="15" t="s">
        <v>143</v>
      </c>
      <c r="AW541" s="15" t="s">
        <v>32</v>
      </c>
      <c r="AX541" s="15" t="s">
        <v>84</v>
      </c>
      <c r="AY541" s="271" t="s">
        <v>136</v>
      </c>
    </row>
    <row r="542" s="2" customFormat="1" ht="16.5" customHeight="1">
      <c r="A542" s="38"/>
      <c r="B542" s="39"/>
      <c r="C542" s="219" t="s">
        <v>1105</v>
      </c>
      <c r="D542" s="219" t="s">
        <v>139</v>
      </c>
      <c r="E542" s="220" t="s">
        <v>1106</v>
      </c>
      <c r="F542" s="221" t="s">
        <v>1107</v>
      </c>
      <c r="G542" s="222" t="s">
        <v>142</v>
      </c>
      <c r="H542" s="223">
        <v>546.07000000000005</v>
      </c>
      <c r="I542" s="224"/>
      <c r="J542" s="225">
        <f>ROUND(I542*H542,2)</f>
        <v>0</v>
      </c>
      <c r="K542" s="226"/>
      <c r="L542" s="44"/>
      <c r="M542" s="227" t="s">
        <v>1</v>
      </c>
      <c r="N542" s="228" t="s">
        <v>41</v>
      </c>
      <c r="O542" s="91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1" t="s">
        <v>305</v>
      </c>
      <c r="AT542" s="231" t="s">
        <v>139</v>
      </c>
      <c r="AU542" s="231" t="s">
        <v>86</v>
      </c>
      <c r="AY542" s="17" t="s">
        <v>136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7" t="s">
        <v>84</v>
      </c>
      <c r="BK542" s="232">
        <f>ROUND(I542*H542,2)</f>
        <v>0</v>
      </c>
      <c r="BL542" s="17" t="s">
        <v>305</v>
      </c>
      <c r="BM542" s="231" t="s">
        <v>1108</v>
      </c>
    </row>
    <row r="543" s="2" customFormat="1">
      <c r="A543" s="38"/>
      <c r="B543" s="39"/>
      <c r="C543" s="40"/>
      <c r="D543" s="233" t="s">
        <v>145</v>
      </c>
      <c r="E543" s="40"/>
      <c r="F543" s="234" t="s">
        <v>1109</v>
      </c>
      <c r="G543" s="40"/>
      <c r="H543" s="40"/>
      <c r="I543" s="235"/>
      <c r="J543" s="40"/>
      <c r="K543" s="40"/>
      <c r="L543" s="44"/>
      <c r="M543" s="236"/>
      <c r="N543" s="237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145</v>
      </c>
      <c r="AU543" s="17" t="s">
        <v>86</v>
      </c>
    </row>
    <row r="544" s="2" customFormat="1">
      <c r="A544" s="38"/>
      <c r="B544" s="39"/>
      <c r="C544" s="40"/>
      <c r="D544" s="259" t="s">
        <v>156</v>
      </c>
      <c r="E544" s="40"/>
      <c r="F544" s="260" t="s">
        <v>1110</v>
      </c>
      <c r="G544" s="40"/>
      <c r="H544" s="40"/>
      <c r="I544" s="235"/>
      <c r="J544" s="40"/>
      <c r="K544" s="40"/>
      <c r="L544" s="44"/>
      <c r="M544" s="236"/>
      <c r="N544" s="237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156</v>
      </c>
      <c r="AU544" s="17" t="s">
        <v>86</v>
      </c>
    </row>
    <row r="545" s="2" customFormat="1" ht="24.15" customHeight="1">
      <c r="A545" s="38"/>
      <c r="B545" s="39"/>
      <c r="C545" s="219" t="s">
        <v>1111</v>
      </c>
      <c r="D545" s="219" t="s">
        <v>139</v>
      </c>
      <c r="E545" s="220" t="s">
        <v>1112</v>
      </c>
      <c r="F545" s="221" t="s">
        <v>1113</v>
      </c>
      <c r="G545" s="222" t="s">
        <v>142</v>
      </c>
      <c r="H545" s="223">
        <v>547.07000000000005</v>
      </c>
      <c r="I545" s="224"/>
      <c r="J545" s="225">
        <f>ROUND(I545*H545,2)</f>
        <v>0</v>
      </c>
      <c r="K545" s="226"/>
      <c r="L545" s="44"/>
      <c r="M545" s="227" t="s">
        <v>1</v>
      </c>
      <c r="N545" s="228" t="s">
        <v>41</v>
      </c>
      <c r="O545" s="91"/>
      <c r="P545" s="229">
        <f>O545*H545</f>
        <v>0</v>
      </c>
      <c r="Q545" s="229">
        <v>0.00020000000000000001</v>
      </c>
      <c r="R545" s="229">
        <f>Q545*H545</f>
        <v>0.10941400000000001</v>
      </c>
      <c r="S545" s="229">
        <v>0</v>
      </c>
      <c r="T545" s="23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1" t="s">
        <v>305</v>
      </c>
      <c r="AT545" s="231" t="s">
        <v>139</v>
      </c>
      <c r="AU545" s="231" t="s">
        <v>86</v>
      </c>
      <c r="AY545" s="17" t="s">
        <v>136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7" t="s">
        <v>84</v>
      </c>
      <c r="BK545" s="232">
        <f>ROUND(I545*H545,2)</f>
        <v>0</v>
      </c>
      <c r="BL545" s="17" t="s">
        <v>305</v>
      </c>
      <c r="BM545" s="231" t="s">
        <v>1114</v>
      </c>
    </row>
    <row r="546" s="2" customFormat="1">
      <c r="A546" s="38"/>
      <c r="B546" s="39"/>
      <c r="C546" s="40"/>
      <c r="D546" s="233" t="s">
        <v>145</v>
      </c>
      <c r="E546" s="40"/>
      <c r="F546" s="234" t="s">
        <v>1113</v>
      </c>
      <c r="G546" s="40"/>
      <c r="H546" s="40"/>
      <c r="I546" s="235"/>
      <c r="J546" s="40"/>
      <c r="K546" s="40"/>
      <c r="L546" s="44"/>
      <c r="M546" s="236"/>
      <c r="N546" s="237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145</v>
      </c>
      <c r="AU546" s="17" t="s">
        <v>86</v>
      </c>
    </row>
    <row r="547" s="2" customFormat="1" ht="33" customHeight="1">
      <c r="A547" s="38"/>
      <c r="B547" s="39"/>
      <c r="C547" s="219" t="s">
        <v>1115</v>
      </c>
      <c r="D547" s="219" t="s">
        <v>139</v>
      </c>
      <c r="E547" s="220" t="s">
        <v>1116</v>
      </c>
      <c r="F547" s="221" t="s">
        <v>1117</v>
      </c>
      <c r="G547" s="222" t="s">
        <v>142</v>
      </c>
      <c r="H547" s="223">
        <v>273.03500000000003</v>
      </c>
      <c r="I547" s="224"/>
      <c r="J547" s="225">
        <f>ROUND(I547*H547,2)</f>
        <v>0</v>
      </c>
      <c r="K547" s="226"/>
      <c r="L547" s="44"/>
      <c r="M547" s="227" t="s">
        <v>1</v>
      </c>
      <c r="N547" s="228" t="s">
        <v>41</v>
      </c>
      <c r="O547" s="91"/>
      <c r="P547" s="229">
        <f>O547*H547</f>
        <v>0</v>
      </c>
      <c r="Q547" s="229">
        <v>0.0075799999999999999</v>
      </c>
      <c r="R547" s="229">
        <f>Q547*H547</f>
        <v>2.0696053000000001</v>
      </c>
      <c r="S547" s="229">
        <v>0</v>
      </c>
      <c r="T547" s="23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1" t="s">
        <v>305</v>
      </c>
      <c r="AT547" s="231" t="s">
        <v>139</v>
      </c>
      <c r="AU547" s="231" t="s">
        <v>86</v>
      </c>
      <c r="AY547" s="17" t="s">
        <v>136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7" t="s">
        <v>84</v>
      </c>
      <c r="BK547" s="232">
        <f>ROUND(I547*H547,2)</f>
        <v>0</v>
      </c>
      <c r="BL547" s="17" t="s">
        <v>305</v>
      </c>
      <c r="BM547" s="231" t="s">
        <v>1118</v>
      </c>
    </row>
    <row r="548" s="2" customFormat="1">
      <c r="A548" s="38"/>
      <c r="B548" s="39"/>
      <c r="C548" s="40"/>
      <c r="D548" s="233" t="s">
        <v>145</v>
      </c>
      <c r="E548" s="40"/>
      <c r="F548" s="234" t="s">
        <v>1119</v>
      </c>
      <c r="G548" s="40"/>
      <c r="H548" s="40"/>
      <c r="I548" s="235"/>
      <c r="J548" s="40"/>
      <c r="K548" s="40"/>
      <c r="L548" s="44"/>
      <c r="M548" s="236"/>
      <c r="N548" s="237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145</v>
      </c>
      <c r="AU548" s="17" t="s">
        <v>86</v>
      </c>
    </row>
    <row r="549" s="2" customFormat="1">
      <c r="A549" s="38"/>
      <c r="B549" s="39"/>
      <c r="C549" s="40"/>
      <c r="D549" s="259" t="s">
        <v>156</v>
      </c>
      <c r="E549" s="40"/>
      <c r="F549" s="260" t="s">
        <v>1120</v>
      </c>
      <c r="G549" s="40"/>
      <c r="H549" s="40"/>
      <c r="I549" s="235"/>
      <c r="J549" s="40"/>
      <c r="K549" s="40"/>
      <c r="L549" s="44"/>
      <c r="M549" s="236"/>
      <c r="N549" s="237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156</v>
      </c>
      <c r="AU549" s="17" t="s">
        <v>86</v>
      </c>
    </row>
    <row r="550" s="13" customFormat="1">
      <c r="A550" s="13"/>
      <c r="B550" s="238"/>
      <c r="C550" s="239"/>
      <c r="D550" s="233" t="s">
        <v>147</v>
      </c>
      <c r="E550" s="240" t="s">
        <v>1</v>
      </c>
      <c r="F550" s="241" t="s">
        <v>1041</v>
      </c>
      <c r="G550" s="239"/>
      <c r="H550" s="240" t="s">
        <v>1</v>
      </c>
      <c r="I550" s="242"/>
      <c r="J550" s="239"/>
      <c r="K550" s="239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147</v>
      </c>
      <c r="AU550" s="247" t="s">
        <v>86</v>
      </c>
      <c r="AV550" s="13" t="s">
        <v>84</v>
      </c>
      <c r="AW550" s="13" t="s">
        <v>32</v>
      </c>
      <c r="AX550" s="13" t="s">
        <v>76</v>
      </c>
      <c r="AY550" s="247" t="s">
        <v>136</v>
      </c>
    </row>
    <row r="551" s="13" customFormat="1">
      <c r="A551" s="13"/>
      <c r="B551" s="238"/>
      <c r="C551" s="239"/>
      <c r="D551" s="233" t="s">
        <v>147</v>
      </c>
      <c r="E551" s="240" t="s">
        <v>1</v>
      </c>
      <c r="F551" s="241" t="s">
        <v>1103</v>
      </c>
      <c r="G551" s="239"/>
      <c r="H551" s="240" t="s">
        <v>1</v>
      </c>
      <c r="I551" s="242"/>
      <c r="J551" s="239"/>
      <c r="K551" s="239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147</v>
      </c>
      <c r="AU551" s="247" t="s">
        <v>86</v>
      </c>
      <c r="AV551" s="13" t="s">
        <v>84</v>
      </c>
      <c r="AW551" s="13" t="s">
        <v>32</v>
      </c>
      <c r="AX551" s="13" t="s">
        <v>76</v>
      </c>
      <c r="AY551" s="247" t="s">
        <v>136</v>
      </c>
    </row>
    <row r="552" s="14" customFormat="1">
      <c r="A552" s="14"/>
      <c r="B552" s="248"/>
      <c r="C552" s="249"/>
      <c r="D552" s="233" t="s">
        <v>147</v>
      </c>
      <c r="E552" s="250" t="s">
        <v>1</v>
      </c>
      <c r="F552" s="251" t="s">
        <v>1104</v>
      </c>
      <c r="G552" s="249"/>
      <c r="H552" s="252">
        <v>546.07000000000005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147</v>
      </c>
      <c r="AU552" s="258" t="s">
        <v>86</v>
      </c>
      <c r="AV552" s="14" t="s">
        <v>86</v>
      </c>
      <c r="AW552" s="14" t="s">
        <v>32</v>
      </c>
      <c r="AX552" s="14" t="s">
        <v>84</v>
      </c>
      <c r="AY552" s="258" t="s">
        <v>136</v>
      </c>
    </row>
    <row r="553" s="14" customFormat="1">
      <c r="A553" s="14"/>
      <c r="B553" s="248"/>
      <c r="C553" s="249"/>
      <c r="D553" s="233" t="s">
        <v>147</v>
      </c>
      <c r="E553" s="249"/>
      <c r="F553" s="251" t="s">
        <v>1121</v>
      </c>
      <c r="G553" s="249"/>
      <c r="H553" s="252">
        <v>273.03500000000003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8" t="s">
        <v>147</v>
      </c>
      <c r="AU553" s="258" t="s">
        <v>86</v>
      </c>
      <c r="AV553" s="14" t="s">
        <v>86</v>
      </c>
      <c r="AW553" s="14" t="s">
        <v>4</v>
      </c>
      <c r="AX553" s="14" t="s">
        <v>84</v>
      </c>
      <c r="AY553" s="258" t="s">
        <v>136</v>
      </c>
    </row>
    <row r="554" s="2" customFormat="1" ht="24.15" customHeight="1">
      <c r="A554" s="38"/>
      <c r="B554" s="39"/>
      <c r="C554" s="219" t="s">
        <v>1122</v>
      </c>
      <c r="D554" s="219" t="s">
        <v>139</v>
      </c>
      <c r="E554" s="220" t="s">
        <v>1123</v>
      </c>
      <c r="F554" s="221" t="s">
        <v>1124</v>
      </c>
      <c r="G554" s="222" t="s">
        <v>142</v>
      </c>
      <c r="H554" s="223">
        <v>546.07000000000005</v>
      </c>
      <c r="I554" s="224"/>
      <c r="J554" s="225">
        <f>ROUND(I554*H554,2)</f>
        <v>0</v>
      </c>
      <c r="K554" s="226"/>
      <c r="L554" s="44"/>
      <c r="M554" s="227" t="s">
        <v>1</v>
      </c>
      <c r="N554" s="228" t="s">
        <v>41</v>
      </c>
      <c r="O554" s="91"/>
      <c r="P554" s="229">
        <f>O554*H554</f>
        <v>0</v>
      </c>
      <c r="Q554" s="229">
        <v>0.00040000000000000002</v>
      </c>
      <c r="R554" s="229">
        <f>Q554*H554</f>
        <v>0.21842800000000004</v>
      </c>
      <c r="S554" s="229">
        <v>0</v>
      </c>
      <c r="T554" s="23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1" t="s">
        <v>305</v>
      </c>
      <c r="AT554" s="231" t="s">
        <v>139</v>
      </c>
      <c r="AU554" s="231" t="s">
        <v>86</v>
      </c>
      <c r="AY554" s="17" t="s">
        <v>136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7" t="s">
        <v>84</v>
      </c>
      <c r="BK554" s="232">
        <f>ROUND(I554*H554,2)</f>
        <v>0</v>
      </c>
      <c r="BL554" s="17" t="s">
        <v>305</v>
      </c>
      <c r="BM554" s="231" t="s">
        <v>1125</v>
      </c>
    </row>
    <row r="555" s="2" customFormat="1">
      <c r="A555" s="38"/>
      <c r="B555" s="39"/>
      <c r="C555" s="40"/>
      <c r="D555" s="233" t="s">
        <v>145</v>
      </c>
      <c r="E555" s="40"/>
      <c r="F555" s="234" t="s">
        <v>1126</v>
      </c>
      <c r="G555" s="40"/>
      <c r="H555" s="40"/>
      <c r="I555" s="235"/>
      <c r="J555" s="40"/>
      <c r="K555" s="40"/>
      <c r="L555" s="44"/>
      <c r="M555" s="236"/>
      <c r="N555" s="237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145</v>
      </c>
      <c r="AU555" s="17" t="s">
        <v>86</v>
      </c>
    </row>
    <row r="556" s="2" customFormat="1">
      <c r="A556" s="38"/>
      <c r="B556" s="39"/>
      <c r="C556" s="40"/>
      <c r="D556" s="259" t="s">
        <v>156</v>
      </c>
      <c r="E556" s="40"/>
      <c r="F556" s="260" t="s">
        <v>1127</v>
      </c>
      <c r="G556" s="40"/>
      <c r="H556" s="40"/>
      <c r="I556" s="235"/>
      <c r="J556" s="40"/>
      <c r="K556" s="40"/>
      <c r="L556" s="44"/>
      <c r="M556" s="236"/>
      <c r="N556" s="237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156</v>
      </c>
      <c r="AU556" s="17" t="s">
        <v>86</v>
      </c>
    </row>
    <row r="557" s="13" customFormat="1">
      <c r="A557" s="13"/>
      <c r="B557" s="238"/>
      <c r="C557" s="239"/>
      <c r="D557" s="233" t="s">
        <v>147</v>
      </c>
      <c r="E557" s="240" t="s">
        <v>1</v>
      </c>
      <c r="F557" s="241" t="s">
        <v>1103</v>
      </c>
      <c r="G557" s="239"/>
      <c r="H557" s="240" t="s">
        <v>1</v>
      </c>
      <c r="I557" s="242"/>
      <c r="J557" s="239"/>
      <c r="K557" s="239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147</v>
      </c>
      <c r="AU557" s="247" t="s">
        <v>86</v>
      </c>
      <c r="AV557" s="13" t="s">
        <v>84</v>
      </c>
      <c r="AW557" s="13" t="s">
        <v>32</v>
      </c>
      <c r="AX557" s="13" t="s">
        <v>76</v>
      </c>
      <c r="AY557" s="247" t="s">
        <v>136</v>
      </c>
    </row>
    <row r="558" s="14" customFormat="1">
      <c r="A558" s="14"/>
      <c r="B558" s="248"/>
      <c r="C558" s="249"/>
      <c r="D558" s="233" t="s">
        <v>147</v>
      </c>
      <c r="E558" s="250" t="s">
        <v>1</v>
      </c>
      <c r="F558" s="251" t="s">
        <v>1104</v>
      </c>
      <c r="G558" s="249"/>
      <c r="H558" s="252">
        <v>546.07000000000005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8" t="s">
        <v>147</v>
      </c>
      <c r="AU558" s="258" t="s">
        <v>86</v>
      </c>
      <c r="AV558" s="14" t="s">
        <v>86</v>
      </c>
      <c r="AW558" s="14" t="s">
        <v>32</v>
      </c>
      <c r="AX558" s="14" t="s">
        <v>84</v>
      </c>
      <c r="AY558" s="258" t="s">
        <v>136</v>
      </c>
    </row>
    <row r="559" s="2" customFormat="1" ht="16.5" customHeight="1">
      <c r="A559" s="38"/>
      <c r="B559" s="39"/>
      <c r="C559" s="276" t="s">
        <v>1128</v>
      </c>
      <c r="D559" s="276" t="s">
        <v>590</v>
      </c>
      <c r="E559" s="277" t="s">
        <v>1129</v>
      </c>
      <c r="F559" s="278" t="s">
        <v>1130</v>
      </c>
      <c r="G559" s="279" t="s">
        <v>142</v>
      </c>
      <c r="H559" s="280">
        <v>645.22699999999998</v>
      </c>
      <c r="I559" s="281"/>
      <c r="J559" s="282">
        <f>ROUND(I559*H559,2)</f>
        <v>0</v>
      </c>
      <c r="K559" s="283"/>
      <c r="L559" s="284"/>
      <c r="M559" s="285" t="s">
        <v>1</v>
      </c>
      <c r="N559" s="286" t="s">
        <v>41</v>
      </c>
      <c r="O559" s="91"/>
      <c r="P559" s="229">
        <f>O559*H559</f>
        <v>0</v>
      </c>
      <c r="Q559" s="229">
        <v>0.0030000000000000001</v>
      </c>
      <c r="R559" s="229">
        <f>Q559*H559</f>
        <v>1.935681</v>
      </c>
      <c r="S559" s="229">
        <v>0</v>
      </c>
      <c r="T559" s="23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1" t="s">
        <v>410</v>
      </c>
      <c r="AT559" s="231" t="s">
        <v>590</v>
      </c>
      <c r="AU559" s="231" t="s">
        <v>86</v>
      </c>
      <c r="AY559" s="17" t="s">
        <v>136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7" t="s">
        <v>84</v>
      </c>
      <c r="BK559" s="232">
        <f>ROUND(I559*H559,2)</f>
        <v>0</v>
      </c>
      <c r="BL559" s="17" t="s">
        <v>305</v>
      </c>
      <c r="BM559" s="231" t="s">
        <v>1131</v>
      </c>
    </row>
    <row r="560" s="2" customFormat="1">
      <c r="A560" s="38"/>
      <c r="B560" s="39"/>
      <c r="C560" s="40"/>
      <c r="D560" s="233" t="s">
        <v>145</v>
      </c>
      <c r="E560" s="40"/>
      <c r="F560" s="234" t="s">
        <v>1132</v>
      </c>
      <c r="G560" s="40"/>
      <c r="H560" s="40"/>
      <c r="I560" s="235"/>
      <c r="J560" s="40"/>
      <c r="K560" s="40"/>
      <c r="L560" s="44"/>
      <c r="M560" s="236"/>
      <c r="N560" s="237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145</v>
      </c>
      <c r="AU560" s="17" t="s">
        <v>86</v>
      </c>
    </row>
    <row r="561" s="14" customFormat="1">
      <c r="A561" s="14"/>
      <c r="B561" s="248"/>
      <c r="C561" s="249"/>
      <c r="D561" s="233" t="s">
        <v>147</v>
      </c>
      <c r="E561" s="249"/>
      <c r="F561" s="251" t="s">
        <v>1133</v>
      </c>
      <c r="G561" s="249"/>
      <c r="H561" s="252">
        <v>645.22699999999998</v>
      </c>
      <c r="I561" s="253"/>
      <c r="J561" s="249"/>
      <c r="K561" s="249"/>
      <c r="L561" s="254"/>
      <c r="M561" s="255"/>
      <c r="N561" s="256"/>
      <c r="O561" s="256"/>
      <c r="P561" s="256"/>
      <c r="Q561" s="256"/>
      <c r="R561" s="256"/>
      <c r="S561" s="256"/>
      <c r="T561" s="25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8" t="s">
        <v>147</v>
      </c>
      <c r="AU561" s="258" t="s">
        <v>86</v>
      </c>
      <c r="AV561" s="14" t="s">
        <v>86</v>
      </c>
      <c r="AW561" s="14" t="s">
        <v>4</v>
      </c>
      <c r="AX561" s="14" t="s">
        <v>84</v>
      </c>
      <c r="AY561" s="258" t="s">
        <v>136</v>
      </c>
    </row>
    <row r="562" s="2" customFormat="1" ht="33" customHeight="1">
      <c r="A562" s="38"/>
      <c r="B562" s="39"/>
      <c r="C562" s="219" t="s">
        <v>1134</v>
      </c>
      <c r="D562" s="219" t="s">
        <v>139</v>
      </c>
      <c r="E562" s="220" t="s">
        <v>1135</v>
      </c>
      <c r="F562" s="221" t="s">
        <v>1136</v>
      </c>
      <c r="G562" s="222" t="s">
        <v>210</v>
      </c>
      <c r="H562" s="223">
        <v>405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41</v>
      </c>
      <c r="O562" s="91"/>
      <c r="P562" s="229">
        <f>O562*H562</f>
        <v>0</v>
      </c>
      <c r="Q562" s="229">
        <v>6.0000000000000002E-05</v>
      </c>
      <c r="R562" s="229">
        <f>Q562*H562</f>
        <v>0.024300000000000002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305</v>
      </c>
      <c r="AT562" s="231" t="s">
        <v>139</v>
      </c>
      <c r="AU562" s="231" t="s">
        <v>86</v>
      </c>
      <c r="AY562" s="17" t="s">
        <v>136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84</v>
      </c>
      <c r="BK562" s="232">
        <f>ROUND(I562*H562,2)</f>
        <v>0</v>
      </c>
      <c r="BL562" s="17" t="s">
        <v>305</v>
      </c>
      <c r="BM562" s="231" t="s">
        <v>1137</v>
      </c>
    </row>
    <row r="563" s="2" customFormat="1">
      <c r="A563" s="38"/>
      <c r="B563" s="39"/>
      <c r="C563" s="40"/>
      <c r="D563" s="233" t="s">
        <v>145</v>
      </c>
      <c r="E563" s="40"/>
      <c r="F563" s="234" t="s">
        <v>1138</v>
      </c>
      <c r="G563" s="40"/>
      <c r="H563" s="40"/>
      <c r="I563" s="235"/>
      <c r="J563" s="40"/>
      <c r="K563" s="40"/>
      <c r="L563" s="44"/>
      <c r="M563" s="236"/>
      <c r="N563" s="237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145</v>
      </c>
      <c r="AU563" s="17" t="s">
        <v>86</v>
      </c>
    </row>
    <row r="564" s="2" customFormat="1" ht="24.15" customHeight="1">
      <c r="A564" s="38"/>
      <c r="B564" s="39"/>
      <c r="C564" s="219" t="s">
        <v>1139</v>
      </c>
      <c r="D564" s="219" t="s">
        <v>139</v>
      </c>
      <c r="E564" s="220" t="s">
        <v>1140</v>
      </c>
      <c r="F564" s="221" t="s">
        <v>1141</v>
      </c>
      <c r="G564" s="222" t="s">
        <v>356</v>
      </c>
      <c r="H564" s="223">
        <v>62</v>
      </c>
      <c r="I564" s="224"/>
      <c r="J564" s="225">
        <f>ROUND(I564*H564,2)</f>
        <v>0</v>
      </c>
      <c r="K564" s="226"/>
      <c r="L564" s="44"/>
      <c r="M564" s="227" t="s">
        <v>1</v>
      </c>
      <c r="N564" s="228" t="s">
        <v>41</v>
      </c>
      <c r="O564" s="91"/>
      <c r="P564" s="229">
        <f>O564*H564</f>
        <v>0</v>
      </c>
      <c r="Q564" s="229">
        <v>4.0000000000000003E-05</v>
      </c>
      <c r="R564" s="229">
        <f>Q564*H564</f>
        <v>0.00248</v>
      </c>
      <c r="S564" s="229">
        <v>0</v>
      </c>
      <c r="T564" s="23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305</v>
      </c>
      <c r="AT564" s="231" t="s">
        <v>139</v>
      </c>
      <c r="AU564" s="231" t="s">
        <v>86</v>
      </c>
      <c r="AY564" s="17" t="s">
        <v>136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84</v>
      </c>
      <c r="BK564" s="232">
        <f>ROUND(I564*H564,2)</f>
        <v>0</v>
      </c>
      <c r="BL564" s="17" t="s">
        <v>305</v>
      </c>
      <c r="BM564" s="231" t="s">
        <v>1142</v>
      </c>
    </row>
    <row r="565" s="2" customFormat="1">
      <c r="A565" s="38"/>
      <c r="B565" s="39"/>
      <c r="C565" s="40"/>
      <c r="D565" s="233" t="s">
        <v>145</v>
      </c>
      <c r="E565" s="40"/>
      <c r="F565" s="234" t="s">
        <v>1143</v>
      </c>
      <c r="G565" s="40"/>
      <c r="H565" s="40"/>
      <c r="I565" s="235"/>
      <c r="J565" s="40"/>
      <c r="K565" s="40"/>
      <c r="L565" s="44"/>
      <c r="M565" s="236"/>
      <c r="N565" s="237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145</v>
      </c>
      <c r="AU565" s="17" t="s">
        <v>86</v>
      </c>
    </row>
    <row r="566" s="2" customFormat="1" ht="24.15" customHeight="1">
      <c r="A566" s="38"/>
      <c r="B566" s="39"/>
      <c r="C566" s="219" t="s">
        <v>1144</v>
      </c>
      <c r="D566" s="219" t="s">
        <v>139</v>
      </c>
      <c r="E566" s="220" t="s">
        <v>1145</v>
      </c>
      <c r="F566" s="221" t="s">
        <v>1146</v>
      </c>
      <c r="G566" s="222" t="s">
        <v>261</v>
      </c>
      <c r="H566" s="223">
        <v>4.3600000000000003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41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305</v>
      </c>
      <c r="AT566" s="231" t="s">
        <v>139</v>
      </c>
      <c r="AU566" s="231" t="s">
        <v>86</v>
      </c>
      <c r="AY566" s="17" t="s">
        <v>136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84</v>
      </c>
      <c r="BK566" s="232">
        <f>ROUND(I566*H566,2)</f>
        <v>0</v>
      </c>
      <c r="BL566" s="17" t="s">
        <v>305</v>
      </c>
      <c r="BM566" s="231" t="s">
        <v>1147</v>
      </c>
    </row>
    <row r="567" s="2" customFormat="1">
      <c r="A567" s="38"/>
      <c r="B567" s="39"/>
      <c r="C567" s="40"/>
      <c r="D567" s="233" t="s">
        <v>145</v>
      </c>
      <c r="E567" s="40"/>
      <c r="F567" s="234" t="s">
        <v>1148</v>
      </c>
      <c r="G567" s="40"/>
      <c r="H567" s="40"/>
      <c r="I567" s="235"/>
      <c r="J567" s="40"/>
      <c r="K567" s="40"/>
      <c r="L567" s="44"/>
      <c r="M567" s="236"/>
      <c r="N567" s="237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145</v>
      </c>
      <c r="AU567" s="17" t="s">
        <v>86</v>
      </c>
    </row>
    <row r="568" s="2" customFormat="1">
      <c r="A568" s="38"/>
      <c r="B568" s="39"/>
      <c r="C568" s="40"/>
      <c r="D568" s="259" t="s">
        <v>156</v>
      </c>
      <c r="E568" s="40"/>
      <c r="F568" s="260" t="s">
        <v>1149</v>
      </c>
      <c r="G568" s="40"/>
      <c r="H568" s="40"/>
      <c r="I568" s="235"/>
      <c r="J568" s="40"/>
      <c r="K568" s="40"/>
      <c r="L568" s="44"/>
      <c r="M568" s="236"/>
      <c r="N568" s="237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156</v>
      </c>
      <c r="AU568" s="17" t="s">
        <v>86</v>
      </c>
    </row>
    <row r="569" s="12" customFormat="1" ht="22.8" customHeight="1">
      <c r="A569" s="12"/>
      <c r="B569" s="203"/>
      <c r="C569" s="204"/>
      <c r="D569" s="205" t="s">
        <v>75</v>
      </c>
      <c r="E569" s="217" t="s">
        <v>448</v>
      </c>
      <c r="F569" s="217" t="s">
        <v>449</v>
      </c>
      <c r="G569" s="204"/>
      <c r="H569" s="204"/>
      <c r="I569" s="207"/>
      <c r="J569" s="218">
        <f>BK569</f>
        <v>0</v>
      </c>
      <c r="K569" s="204"/>
      <c r="L569" s="209"/>
      <c r="M569" s="210"/>
      <c r="N569" s="211"/>
      <c r="O569" s="211"/>
      <c r="P569" s="212">
        <f>SUM(P570:P619)</f>
        <v>0</v>
      </c>
      <c r="Q569" s="211"/>
      <c r="R569" s="212">
        <f>SUM(R570:R619)</f>
        <v>27.012009549999998</v>
      </c>
      <c r="S569" s="211"/>
      <c r="T569" s="213">
        <f>SUM(T570:T619)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4" t="s">
        <v>86</v>
      </c>
      <c r="AT569" s="215" t="s">
        <v>75</v>
      </c>
      <c r="AU569" s="215" t="s">
        <v>84</v>
      </c>
      <c r="AY569" s="214" t="s">
        <v>136</v>
      </c>
      <c r="BK569" s="216">
        <f>SUM(BK570:BK619)</f>
        <v>0</v>
      </c>
    </row>
    <row r="570" s="2" customFormat="1" ht="16.5" customHeight="1">
      <c r="A570" s="38"/>
      <c r="B570" s="39"/>
      <c r="C570" s="219" t="s">
        <v>1150</v>
      </c>
      <c r="D570" s="219" t="s">
        <v>139</v>
      </c>
      <c r="E570" s="220" t="s">
        <v>1151</v>
      </c>
      <c r="F570" s="221" t="s">
        <v>1152</v>
      </c>
      <c r="G570" s="222" t="s">
        <v>142</v>
      </c>
      <c r="H570" s="223">
        <v>728.48299999999995</v>
      </c>
      <c r="I570" s="224"/>
      <c r="J570" s="225">
        <f>ROUND(I570*H570,2)</f>
        <v>0</v>
      </c>
      <c r="K570" s="226"/>
      <c r="L570" s="44"/>
      <c r="M570" s="227" t="s">
        <v>1</v>
      </c>
      <c r="N570" s="228" t="s">
        <v>41</v>
      </c>
      <c r="O570" s="91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1" t="s">
        <v>305</v>
      </c>
      <c r="AT570" s="231" t="s">
        <v>139</v>
      </c>
      <c r="AU570" s="231" t="s">
        <v>86</v>
      </c>
      <c r="AY570" s="17" t="s">
        <v>136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7" t="s">
        <v>84</v>
      </c>
      <c r="BK570" s="232">
        <f>ROUND(I570*H570,2)</f>
        <v>0</v>
      </c>
      <c r="BL570" s="17" t="s">
        <v>305</v>
      </c>
      <c r="BM570" s="231" t="s">
        <v>1153</v>
      </c>
    </row>
    <row r="571" s="2" customFormat="1">
      <c r="A571" s="38"/>
      <c r="B571" s="39"/>
      <c r="C571" s="40"/>
      <c r="D571" s="233" t="s">
        <v>145</v>
      </c>
      <c r="E571" s="40"/>
      <c r="F571" s="234" t="s">
        <v>1154</v>
      </c>
      <c r="G571" s="40"/>
      <c r="H571" s="40"/>
      <c r="I571" s="235"/>
      <c r="J571" s="40"/>
      <c r="K571" s="40"/>
      <c r="L571" s="44"/>
      <c r="M571" s="236"/>
      <c r="N571" s="237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145</v>
      </c>
      <c r="AU571" s="17" t="s">
        <v>86</v>
      </c>
    </row>
    <row r="572" s="2" customFormat="1">
      <c r="A572" s="38"/>
      <c r="B572" s="39"/>
      <c r="C572" s="40"/>
      <c r="D572" s="259" t="s">
        <v>156</v>
      </c>
      <c r="E572" s="40"/>
      <c r="F572" s="260" t="s">
        <v>1155</v>
      </c>
      <c r="G572" s="40"/>
      <c r="H572" s="40"/>
      <c r="I572" s="235"/>
      <c r="J572" s="40"/>
      <c r="K572" s="40"/>
      <c r="L572" s="44"/>
      <c r="M572" s="236"/>
      <c r="N572" s="237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156</v>
      </c>
      <c r="AU572" s="17" t="s">
        <v>86</v>
      </c>
    </row>
    <row r="573" s="13" customFormat="1">
      <c r="A573" s="13"/>
      <c r="B573" s="238"/>
      <c r="C573" s="239"/>
      <c r="D573" s="233" t="s">
        <v>147</v>
      </c>
      <c r="E573" s="240" t="s">
        <v>1</v>
      </c>
      <c r="F573" s="241" t="s">
        <v>1156</v>
      </c>
      <c r="G573" s="239"/>
      <c r="H573" s="240" t="s">
        <v>1</v>
      </c>
      <c r="I573" s="242"/>
      <c r="J573" s="239"/>
      <c r="K573" s="239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147</v>
      </c>
      <c r="AU573" s="247" t="s">
        <v>86</v>
      </c>
      <c r="AV573" s="13" t="s">
        <v>84</v>
      </c>
      <c r="AW573" s="13" t="s">
        <v>32</v>
      </c>
      <c r="AX573" s="13" t="s">
        <v>76</v>
      </c>
      <c r="AY573" s="247" t="s">
        <v>136</v>
      </c>
    </row>
    <row r="574" s="14" customFormat="1">
      <c r="A574" s="14"/>
      <c r="B574" s="248"/>
      <c r="C574" s="249"/>
      <c r="D574" s="233" t="s">
        <v>147</v>
      </c>
      <c r="E574" s="250" t="s">
        <v>1</v>
      </c>
      <c r="F574" s="251" t="s">
        <v>1157</v>
      </c>
      <c r="G574" s="249"/>
      <c r="H574" s="252">
        <v>97.239999999999995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8" t="s">
        <v>147</v>
      </c>
      <c r="AU574" s="258" t="s">
        <v>86</v>
      </c>
      <c r="AV574" s="14" t="s">
        <v>86</v>
      </c>
      <c r="AW574" s="14" t="s">
        <v>32</v>
      </c>
      <c r="AX574" s="14" t="s">
        <v>76</v>
      </c>
      <c r="AY574" s="258" t="s">
        <v>136</v>
      </c>
    </row>
    <row r="575" s="14" customFormat="1">
      <c r="A575" s="14"/>
      <c r="B575" s="248"/>
      <c r="C575" s="249"/>
      <c r="D575" s="233" t="s">
        <v>147</v>
      </c>
      <c r="E575" s="250" t="s">
        <v>1</v>
      </c>
      <c r="F575" s="251" t="s">
        <v>1158</v>
      </c>
      <c r="G575" s="249"/>
      <c r="H575" s="252">
        <v>220.815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8" t="s">
        <v>147</v>
      </c>
      <c r="AU575" s="258" t="s">
        <v>86</v>
      </c>
      <c r="AV575" s="14" t="s">
        <v>86</v>
      </c>
      <c r="AW575" s="14" t="s">
        <v>32</v>
      </c>
      <c r="AX575" s="14" t="s">
        <v>76</v>
      </c>
      <c r="AY575" s="258" t="s">
        <v>136</v>
      </c>
    </row>
    <row r="576" s="14" customFormat="1">
      <c r="A576" s="14"/>
      <c r="B576" s="248"/>
      <c r="C576" s="249"/>
      <c r="D576" s="233" t="s">
        <v>147</v>
      </c>
      <c r="E576" s="250" t="s">
        <v>1</v>
      </c>
      <c r="F576" s="251" t="s">
        <v>1159</v>
      </c>
      <c r="G576" s="249"/>
      <c r="H576" s="252">
        <v>93.819999999999993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8" t="s">
        <v>147</v>
      </c>
      <c r="AU576" s="258" t="s">
        <v>86</v>
      </c>
      <c r="AV576" s="14" t="s">
        <v>86</v>
      </c>
      <c r="AW576" s="14" t="s">
        <v>32</v>
      </c>
      <c r="AX576" s="14" t="s">
        <v>76</v>
      </c>
      <c r="AY576" s="258" t="s">
        <v>136</v>
      </c>
    </row>
    <row r="577" s="14" customFormat="1">
      <c r="A577" s="14"/>
      <c r="B577" s="248"/>
      <c r="C577" s="249"/>
      <c r="D577" s="233" t="s">
        <v>147</v>
      </c>
      <c r="E577" s="250" t="s">
        <v>1</v>
      </c>
      <c r="F577" s="251" t="s">
        <v>1160</v>
      </c>
      <c r="G577" s="249"/>
      <c r="H577" s="252">
        <v>71.519999999999996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8" t="s">
        <v>147</v>
      </c>
      <c r="AU577" s="258" t="s">
        <v>86</v>
      </c>
      <c r="AV577" s="14" t="s">
        <v>86</v>
      </c>
      <c r="AW577" s="14" t="s">
        <v>32</v>
      </c>
      <c r="AX577" s="14" t="s">
        <v>76</v>
      </c>
      <c r="AY577" s="258" t="s">
        <v>136</v>
      </c>
    </row>
    <row r="578" s="14" customFormat="1">
      <c r="A578" s="14"/>
      <c r="B578" s="248"/>
      <c r="C578" s="249"/>
      <c r="D578" s="233" t="s">
        <v>147</v>
      </c>
      <c r="E578" s="250" t="s">
        <v>1</v>
      </c>
      <c r="F578" s="251" t="s">
        <v>1161</v>
      </c>
      <c r="G578" s="249"/>
      <c r="H578" s="252">
        <v>115.914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8" t="s">
        <v>147</v>
      </c>
      <c r="AU578" s="258" t="s">
        <v>86</v>
      </c>
      <c r="AV578" s="14" t="s">
        <v>86</v>
      </c>
      <c r="AW578" s="14" t="s">
        <v>32</v>
      </c>
      <c r="AX578" s="14" t="s">
        <v>76</v>
      </c>
      <c r="AY578" s="258" t="s">
        <v>136</v>
      </c>
    </row>
    <row r="579" s="14" customFormat="1">
      <c r="A579" s="14"/>
      <c r="B579" s="248"/>
      <c r="C579" s="249"/>
      <c r="D579" s="233" t="s">
        <v>147</v>
      </c>
      <c r="E579" s="250" t="s">
        <v>1</v>
      </c>
      <c r="F579" s="251" t="s">
        <v>1162</v>
      </c>
      <c r="G579" s="249"/>
      <c r="H579" s="252">
        <v>112.574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8" t="s">
        <v>147</v>
      </c>
      <c r="AU579" s="258" t="s">
        <v>86</v>
      </c>
      <c r="AV579" s="14" t="s">
        <v>86</v>
      </c>
      <c r="AW579" s="14" t="s">
        <v>32</v>
      </c>
      <c r="AX579" s="14" t="s">
        <v>76</v>
      </c>
      <c r="AY579" s="258" t="s">
        <v>136</v>
      </c>
    </row>
    <row r="580" s="14" customFormat="1">
      <c r="A580" s="14"/>
      <c r="B580" s="248"/>
      <c r="C580" s="249"/>
      <c r="D580" s="233" t="s">
        <v>147</v>
      </c>
      <c r="E580" s="250" t="s">
        <v>1</v>
      </c>
      <c r="F580" s="251" t="s">
        <v>1163</v>
      </c>
      <c r="G580" s="249"/>
      <c r="H580" s="252">
        <v>16.600000000000001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147</v>
      </c>
      <c r="AU580" s="258" t="s">
        <v>86</v>
      </c>
      <c r="AV580" s="14" t="s">
        <v>86</v>
      </c>
      <c r="AW580" s="14" t="s">
        <v>32</v>
      </c>
      <c r="AX580" s="14" t="s">
        <v>76</v>
      </c>
      <c r="AY580" s="258" t="s">
        <v>136</v>
      </c>
    </row>
    <row r="581" s="15" customFormat="1">
      <c r="A581" s="15"/>
      <c r="B581" s="261"/>
      <c r="C581" s="262"/>
      <c r="D581" s="233" t="s">
        <v>147</v>
      </c>
      <c r="E581" s="263" t="s">
        <v>1</v>
      </c>
      <c r="F581" s="264" t="s">
        <v>192</v>
      </c>
      <c r="G581" s="262"/>
      <c r="H581" s="265">
        <v>728.48299999999995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1" t="s">
        <v>147</v>
      </c>
      <c r="AU581" s="271" t="s">
        <v>86</v>
      </c>
      <c r="AV581" s="15" t="s">
        <v>143</v>
      </c>
      <c r="AW581" s="15" t="s">
        <v>32</v>
      </c>
      <c r="AX581" s="15" t="s">
        <v>84</v>
      </c>
      <c r="AY581" s="271" t="s">
        <v>136</v>
      </c>
    </row>
    <row r="582" s="2" customFormat="1" ht="16.5" customHeight="1">
      <c r="A582" s="38"/>
      <c r="B582" s="39"/>
      <c r="C582" s="219" t="s">
        <v>1164</v>
      </c>
      <c r="D582" s="219" t="s">
        <v>139</v>
      </c>
      <c r="E582" s="220" t="s">
        <v>1165</v>
      </c>
      <c r="F582" s="221" t="s">
        <v>1166</v>
      </c>
      <c r="G582" s="222" t="s">
        <v>142</v>
      </c>
      <c r="H582" s="223">
        <v>728.48299999999995</v>
      </c>
      <c r="I582" s="224"/>
      <c r="J582" s="225">
        <f>ROUND(I582*H582,2)</f>
        <v>0</v>
      </c>
      <c r="K582" s="226"/>
      <c r="L582" s="44"/>
      <c r="M582" s="227" t="s">
        <v>1</v>
      </c>
      <c r="N582" s="228" t="s">
        <v>41</v>
      </c>
      <c r="O582" s="91"/>
      <c r="P582" s="229">
        <f>O582*H582</f>
        <v>0</v>
      </c>
      <c r="Q582" s="229">
        <v>0.00029999999999999997</v>
      </c>
      <c r="R582" s="229">
        <f>Q582*H582</f>
        <v>0.21854489999999996</v>
      </c>
      <c r="S582" s="229">
        <v>0</v>
      </c>
      <c r="T582" s="23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1" t="s">
        <v>305</v>
      </c>
      <c r="AT582" s="231" t="s">
        <v>139</v>
      </c>
      <c r="AU582" s="231" t="s">
        <v>86</v>
      </c>
      <c r="AY582" s="17" t="s">
        <v>136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7" t="s">
        <v>84</v>
      </c>
      <c r="BK582" s="232">
        <f>ROUND(I582*H582,2)</f>
        <v>0</v>
      </c>
      <c r="BL582" s="17" t="s">
        <v>305</v>
      </c>
      <c r="BM582" s="231" t="s">
        <v>1167</v>
      </c>
    </row>
    <row r="583" s="2" customFormat="1">
      <c r="A583" s="38"/>
      <c r="B583" s="39"/>
      <c r="C583" s="40"/>
      <c r="D583" s="233" t="s">
        <v>145</v>
      </c>
      <c r="E583" s="40"/>
      <c r="F583" s="234" t="s">
        <v>1166</v>
      </c>
      <c r="G583" s="40"/>
      <c r="H583" s="40"/>
      <c r="I583" s="235"/>
      <c r="J583" s="40"/>
      <c r="K583" s="40"/>
      <c r="L583" s="44"/>
      <c r="M583" s="236"/>
      <c r="N583" s="237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145</v>
      </c>
      <c r="AU583" s="17" t="s">
        <v>86</v>
      </c>
    </row>
    <row r="584" s="2" customFormat="1" ht="24.15" customHeight="1">
      <c r="A584" s="38"/>
      <c r="B584" s="39"/>
      <c r="C584" s="219" t="s">
        <v>1168</v>
      </c>
      <c r="D584" s="219" t="s">
        <v>139</v>
      </c>
      <c r="E584" s="220" t="s">
        <v>1169</v>
      </c>
      <c r="F584" s="221" t="s">
        <v>1170</v>
      </c>
      <c r="G584" s="222" t="s">
        <v>142</v>
      </c>
      <c r="H584" s="223">
        <v>86.640000000000001</v>
      </c>
      <c r="I584" s="224"/>
      <c r="J584" s="225">
        <f>ROUND(I584*H584,2)</f>
        <v>0</v>
      </c>
      <c r="K584" s="226"/>
      <c r="L584" s="44"/>
      <c r="M584" s="227" t="s">
        <v>1</v>
      </c>
      <c r="N584" s="228" t="s">
        <v>41</v>
      </c>
      <c r="O584" s="91"/>
      <c r="P584" s="229">
        <f>O584*H584</f>
        <v>0</v>
      </c>
      <c r="Q584" s="229">
        <v>0.0015</v>
      </c>
      <c r="R584" s="229">
        <f>Q584*H584</f>
        <v>0.12995999999999999</v>
      </c>
      <c r="S584" s="229">
        <v>0</v>
      </c>
      <c r="T584" s="23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305</v>
      </c>
      <c r="AT584" s="231" t="s">
        <v>139</v>
      </c>
      <c r="AU584" s="231" t="s">
        <v>86</v>
      </c>
      <c r="AY584" s="17" t="s">
        <v>136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84</v>
      </c>
      <c r="BK584" s="232">
        <f>ROUND(I584*H584,2)</f>
        <v>0</v>
      </c>
      <c r="BL584" s="17" t="s">
        <v>305</v>
      </c>
      <c r="BM584" s="231" t="s">
        <v>1171</v>
      </c>
    </row>
    <row r="585" s="2" customFormat="1">
      <c r="A585" s="38"/>
      <c r="B585" s="39"/>
      <c r="C585" s="40"/>
      <c r="D585" s="233" t="s">
        <v>145</v>
      </c>
      <c r="E585" s="40"/>
      <c r="F585" s="234" t="s">
        <v>1170</v>
      </c>
      <c r="G585" s="40"/>
      <c r="H585" s="40"/>
      <c r="I585" s="235"/>
      <c r="J585" s="40"/>
      <c r="K585" s="40"/>
      <c r="L585" s="44"/>
      <c r="M585" s="236"/>
      <c r="N585" s="237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145</v>
      </c>
      <c r="AU585" s="17" t="s">
        <v>86</v>
      </c>
    </row>
    <row r="586" s="13" customFormat="1">
      <c r="A586" s="13"/>
      <c r="B586" s="238"/>
      <c r="C586" s="239"/>
      <c r="D586" s="233" t="s">
        <v>147</v>
      </c>
      <c r="E586" s="240" t="s">
        <v>1</v>
      </c>
      <c r="F586" s="241" t="s">
        <v>1172</v>
      </c>
      <c r="G586" s="239"/>
      <c r="H586" s="240" t="s">
        <v>1</v>
      </c>
      <c r="I586" s="242"/>
      <c r="J586" s="239"/>
      <c r="K586" s="239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147</v>
      </c>
      <c r="AU586" s="247" t="s">
        <v>86</v>
      </c>
      <c r="AV586" s="13" t="s">
        <v>84</v>
      </c>
      <c r="AW586" s="13" t="s">
        <v>32</v>
      </c>
      <c r="AX586" s="13" t="s">
        <v>76</v>
      </c>
      <c r="AY586" s="247" t="s">
        <v>136</v>
      </c>
    </row>
    <row r="587" s="14" customFormat="1">
      <c r="A587" s="14"/>
      <c r="B587" s="248"/>
      <c r="C587" s="249"/>
      <c r="D587" s="233" t="s">
        <v>147</v>
      </c>
      <c r="E587" s="250" t="s">
        <v>1</v>
      </c>
      <c r="F587" s="251" t="s">
        <v>1173</v>
      </c>
      <c r="G587" s="249"/>
      <c r="H587" s="252">
        <v>86.640000000000001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8" t="s">
        <v>147</v>
      </c>
      <c r="AU587" s="258" t="s">
        <v>86</v>
      </c>
      <c r="AV587" s="14" t="s">
        <v>86</v>
      </c>
      <c r="AW587" s="14" t="s">
        <v>32</v>
      </c>
      <c r="AX587" s="14" t="s">
        <v>76</v>
      </c>
      <c r="AY587" s="258" t="s">
        <v>136</v>
      </c>
    </row>
    <row r="588" s="15" customFormat="1">
      <c r="A588" s="15"/>
      <c r="B588" s="261"/>
      <c r="C588" s="262"/>
      <c r="D588" s="233" t="s">
        <v>147</v>
      </c>
      <c r="E588" s="263" t="s">
        <v>1</v>
      </c>
      <c r="F588" s="264" t="s">
        <v>192</v>
      </c>
      <c r="G588" s="262"/>
      <c r="H588" s="265">
        <v>86.640000000000001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1" t="s">
        <v>147</v>
      </c>
      <c r="AU588" s="271" t="s">
        <v>86</v>
      </c>
      <c r="AV588" s="15" t="s">
        <v>143</v>
      </c>
      <c r="AW588" s="15" t="s">
        <v>32</v>
      </c>
      <c r="AX588" s="15" t="s">
        <v>84</v>
      </c>
      <c r="AY588" s="271" t="s">
        <v>136</v>
      </c>
    </row>
    <row r="589" s="2" customFormat="1" ht="24.15" customHeight="1">
      <c r="A589" s="38"/>
      <c r="B589" s="39"/>
      <c r="C589" s="219" t="s">
        <v>1174</v>
      </c>
      <c r="D589" s="219" t="s">
        <v>139</v>
      </c>
      <c r="E589" s="220" t="s">
        <v>1175</v>
      </c>
      <c r="F589" s="221" t="s">
        <v>1176</v>
      </c>
      <c r="G589" s="222" t="s">
        <v>356</v>
      </c>
      <c r="H589" s="223">
        <v>16</v>
      </c>
      <c r="I589" s="224"/>
      <c r="J589" s="225">
        <f>ROUND(I589*H589,2)</f>
        <v>0</v>
      </c>
      <c r="K589" s="226"/>
      <c r="L589" s="44"/>
      <c r="M589" s="227" t="s">
        <v>1</v>
      </c>
      <c r="N589" s="228" t="s">
        <v>41</v>
      </c>
      <c r="O589" s="91"/>
      <c r="P589" s="229">
        <f>O589*H589</f>
        <v>0</v>
      </c>
      <c r="Q589" s="229">
        <v>0.00021000000000000001</v>
      </c>
      <c r="R589" s="229">
        <f>Q589*H589</f>
        <v>0.0033600000000000001</v>
      </c>
      <c r="S589" s="229">
        <v>0</v>
      </c>
      <c r="T589" s="23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305</v>
      </c>
      <c r="AT589" s="231" t="s">
        <v>139</v>
      </c>
      <c r="AU589" s="231" t="s">
        <v>86</v>
      </c>
      <c r="AY589" s="17" t="s">
        <v>136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84</v>
      </c>
      <c r="BK589" s="232">
        <f>ROUND(I589*H589,2)</f>
        <v>0</v>
      </c>
      <c r="BL589" s="17" t="s">
        <v>305</v>
      </c>
      <c r="BM589" s="231" t="s">
        <v>1177</v>
      </c>
    </row>
    <row r="590" s="2" customFormat="1">
      <c r="A590" s="38"/>
      <c r="B590" s="39"/>
      <c r="C590" s="40"/>
      <c r="D590" s="233" t="s">
        <v>145</v>
      </c>
      <c r="E590" s="40"/>
      <c r="F590" s="234" t="s">
        <v>1178</v>
      </c>
      <c r="G590" s="40"/>
      <c r="H590" s="40"/>
      <c r="I590" s="235"/>
      <c r="J590" s="40"/>
      <c r="K590" s="40"/>
      <c r="L590" s="44"/>
      <c r="M590" s="236"/>
      <c r="N590" s="237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145</v>
      </c>
      <c r="AU590" s="17" t="s">
        <v>86</v>
      </c>
    </row>
    <row r="591" s="2" customFormat="1">
      <c r="A591" s="38"/>
      <c r="B591" s="39"/>
      <c r="C591" s="40"/>
      <c r="D591" s="259" t="s">
        <v>156</v>
      </c>
      <c r="E591" s="40"/>
      <c r="F591" s="260" t="s">
        <v>1179</v>
      </c>
      <c r="G591" s="40"/>
      <c r="H591" s="40"/>
      <c r="I591" s="235"/>
      <c r="J591" s="40"/>
      <c r="K591" s="40"/>
      <c r="L591" s="44"/>
      <c r="M591" s="236"/>
      <c r="N591" s="237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156</v>
      </c>
      <c r="AU591" s="17" t="s">
        <v>86</v>
      </c>
    </row>
    <row r="592" s="2" customFormat="1" ht="16.5" customHeight="1">
      <c r="A592" s="38"/>
      <c r="B592" s="39"/>
      <c r="C592" s="219" t="s">
        <v>1180</v>
      </c>
      <c r="D592" s="219" t="s">
        <v>139</v>
      </c>
      <c r="E592" s="220" t="s">
        <v>1181</v>
      </c>
      <c r="F592" s="221" t="s">
        <v>1182</v>
      </c>
      <c r="G592" s="222" t="s">
        <v>142</v>
      </c>
      <c r="H592" s="223">
        <v>728.48299999999995</v>
      </c>
      <c r="I592" s="224"/>
      <c r="J592" s="225">
        <f>ROUND(I592*H592,2)</f>
        <v>0</v>
      </c>
      <c r="K592" s="226"/>
      <c r="L592" s="44"/>
      <c r="M592" s="227" t="s">
        <v>1</v>
      </c>
      <c r="N592" s="228" t="s">
        <v>41</v>
      </c>
      <c r="O592" s="91"/>
      <c r="P592" s="229">
        <f>O592*H592</f>
        <v>0</v>
      </c>
      <c r="Q592" s="229">
        <v>0.0044999999999999997</v>
      </c>
      <c r="R592" s="229">
        <f>Q592*H592</f>
        <v>3.2781734999999994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305</v>
      </c>
      <c r="AT592" s="231" t="s">
        <v>139</v>
      </c>
      <c r="AU592" s="231" t="s">
        <v>86</v>
      </c>
      <c r="AY592" s="17" t="s">
        <v>136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84</v>
      </c>
      <c r="BK592" s="232">
        <f>ROUND(I592*H592,2)</f>
        <v>0</v>
      </c>
      <c r="BL592" s="17" t="s">
        <v>305</v>
      </c>
      <c r="BM592" s="231" t="s">
        <v>1183</v>
      </c>
    </row>
    <row r="593" s="2" customFormat="1">
      <c r="A593" s="38"/>
      <c r="B593" s="39"/>
      <c r="C593" s="40"/>
      <c r="D593" s="233" t="s">
        <v>145</v>
      </c>
      <c r="E593" s="40"/>
      <c r="F593" s="234" t="s">
        <v>1184</v>
      </c>
      <c r="G593" s="40"/>
      <c r="H593" s="40"/>
      <c r="I593" s="235"/>
      <c r="J593" s="40"/>
      <c r="K593" s="40"/>
      <c r="L593" s="44"/>
      <c r="M593" s="236"/>
      <c r="N593" s="237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145</v>
      </c>
      <c r="AU593" s="17" t="s">
        <v>86</v>
      </c>
    </row>
    <row r="594" s="2" customFormat="1">
      <c r="A594" s="38"/>
      <c r="B594" s="39"/>
      <c r="C594" s="40"/>
      <c r="D594" s="259" t="s">
        <v>156</v>
      </c>
      <c r="E594" s="40"/>
      <c r="F594" s="260" t="s">
        <v>1185</v>
      </c>
      <c r="G594" s="40"/>
      <c r="H594" s="40"/>
      <c r="I594" s="235"/>
      <c r="J594" s="40"/>
      <c r="K594" s="40"/>
      <c r="L594" s="44"/>
      <c r="M594" s="236"/>
      <c r="N594" s="237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156</v>
      </c>
      <c r="AU594" s="17" t="s">
        <v>86</v>
      </c>
    </row>
    <row r="595" s="2" customFormat="1" ht="37.8" customHeight="1">
      <c r="A595" s="38"/>
      <c r="B595" s="39"/>
      <c r="C595" s="219" t="s">
        <v>1186</v>
      </c>
      <c r="D595" s="219" t="s">
        <v>139</v>
      </c>
      <c r="E595" s="220" t="s">
        <v>1187</v>
      </c>
      <c r="F595" s="221" t="s">
        <v>1188</v>
      </c>
      <c r="G595" s="222" t="s">
        <v>142</v>
      </c>
      <c r="H595" s="223">
        <v>728.48299999999995</v>
      </c>
      <c r="I595" s="224"/>
      <c r="J595" s="225">
        <f>ROUND(I595*H595,2)</f>
        <v>0</v>
      </c>
      <c r="K595" s="226"/>
      <c r="L595" s="44"/>
      <c r="M595" s="227" t="s">
        <v>1</v>
      </c>
      <c r="N595" s="228" t="s">
        <v>41</v>
      </c>
      <c r="O595" s="91"/>
      <c r="P595" s="229">
        <f>O595*H595</f>
        <v>0</v>
      </c>
      <c r="Q595" s="229">
        <v>0.0089999999999999993</v>
      </c>
      <c r="R595" s="229">
        <f>Q595*H595</f>
        <v>6.5563469999999988</v>
      </c>
      <c r="S595" s="229">
        <v>0</v>
      </c>
      <c r="T595" s="23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1" t="s">
        <v>305</v>
      </c>
      <c r="AT595" s="231" t="s">
        <v>139</v>
      </c>
      <c r="AU595" s="231" t="s">
        <v>86</v>
      </c>
      <c r="AY595" s="17" t="s">
        <v>136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7" t="s">
        <v>84</v>
      </c>
      <c r="BK595" s="232">
        <f>ROUND(I595*H595,2)</f>
        <v>0</v>
      </c>
      <c r="BL595" s="17" t="s">
        <v>305</v>
      </c>
      <c r="BM595" s="231" t="s">
        <v>1189</v>
      </c>
    </row>
    <row r="596" s="2" customFormat="1">
      <c r="A596" s="38"/>
      <c r="B596" s="39"/>
      <c r="C596" s="40"/>
      <c r="D596" s="233" t="s">
        <v>145</v>
      </c>
      <c r="E596" s="40"/>
      <c r="F596" s="234" t="s">
        <v>1190</v>
      </c>
      <c r="G596" s="40"/>
      <c r="H596" s="40"/>
      <c r="I596" s="235"/>
      <c r="J596" s="40"/>
      <c r="K596" s="40"/>
      <c r="L596" s="44"/>
      <c r="M596" s="236"/>
      <c r="N596" s="237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145</v>
      </c>
      <c r="AU596" s="17" t="s">
        <v>86</v>
      </c>
    </row>
    <row r="597" s="2" customFormat="1">
      <c r="A597" s="38"/>
      <c r="B597" s="39"/>
      <c r="C597" s="40"/>
      <c r="D597" s="259" t="s">
        <v>156</v>
      </c>
      <c r="E597" s="40"/>
      <c r="F597" s="260" t="s">
        <v>1191</v>
      </c>
      <c r="G597" s="40"/>
      <c r="H597" s="40"/>
      <c r="I597" s="235"/>
      <c r="J597" s="40"/>
      <c r="K597" s="40"/>
      <c r="L597" s="44"/>
      <c r="M597" s="236"/>
      <c r="N597" s="237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156</v>
      </c>
      <c r="AU597" s="17" t="s">
        <v>86</v>
      </c>
    </row>
    <row r="598" s="13" customFormat="1">
      <c r="A598" s="13"/>
      <c r="B598" s="238"/>
      <c r="C598" s="239"/>
      <c r="D598" s="233" t="s">
        <v>147</v>
      </c>
      <c r="E598" s="240" t="s">
        <v>1</v>
      </c>
      <c r="F598" s="241" t="s">
        <v>1156</v>
      </c>
      <c r="G598" s="239"/>
      <c r="H598" s="240" t="s">
        <v>1</v>
      </c>
      <c r="I598" s="242"/>
      <c r="J598" s="239"/>
      <c r="K598" s="239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147</v>
      </c>
      <c r="AU598" s="247" t="s">
        <v>86</v>
      </c>
      <c r="AV598" s="13" t="s">
        <v>84</v>
      </c>
      <c r="AW598" s="13" t="s">
        <v>32</v>
      </c>
      <c r="AX598" s="13" t="s">
        <v>76</v>
      </c>
      <c r="AY598" s="247" t="s">
        <v>136</v>
      </c>
    </row>
    <row r="599" s="14" customFormat="1">
      <c r="A599" s="14"/>
      <c r="B599" s="248"/>
      <c r="C599" s="249"/>
      <c r="D599" s="233" t="s">
        <v>147</v>
      </c>
      <c r="E599" s="250" t="s">
        <v>1</v>
      </c>
      <c r="F599" s="251" t="s">
        <v>1157</v>
      </c>
      <c r="G599" s="249"/>
      <c r="H599" s="252">
        <v>97.239999999999995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147</v>
      </c>
      <c r="AU599" s="258" t="s">
        <v>86</v>
      </c>
      <c r="AV599" s="14" t="s">
        <v>86</v>
      </c>
      <c r="AW599" s="14" t="s">
        <v>32</v>
      </c>
      <c r="AX599" s="14" t="s">
        <v>76</v>
      </c>
      <c r="AY599" s="258" t="s">
        <v>136</v>
      </c>
    </row>
    <row r="600" s="14" customFormat="1">
      <c r="A600" s="14"/>
      <c r="B600" s="248"/>
      <c r="C600" s="249"/>
      <c r="D600" s="233" t="s">
        <v>147</v>
      </c>
      <c r="E600" s="250" t="s">
        <v>1</v>
      </c>
      <c r="F600" s="251" t="s">
        <v>1158</v>
      </c>
      <c r="G600" s="249"/>
      <c r="H600" s="252">
        <v>220.815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8" t="s">
        <v>147</v>
      </c>
      <c r="AU600" s="258" t="s">
        <v>86</v>
      </c>
      <c r="AV600" s="14" t="s">
        <v>86</v>
      </c>
      <c r="AW600" s="14" t="s">
        <v>32</v>
      </c>
      <c r="AX600" s="14" t="s">
        <v>76</v>
      </c>
      <c r="AY600" s="258" t="s">
        <v>136</v>
      </c>
    </row>
    <row r="601" s="14" customFormat="1">
      <c r="A601" s="14"/>
      <c r="B601" s="248"/>
      <c r="C601" s="249"/>
      <c r="D601" s="233" t="s">
        <v>147</v>
      </c>
      <c r="E601" s="250" t="s">
        <v>1</v>
      </c>
      <c r="F601" s="251" t="s">
        <v>1159</v>
      </c>
      <c r="G601" s="249"/>
      <c r="H601" s="252">
        <v>93.819999999999993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8" t="s">
        <v>147</v>
      </c>
      <c r="AU601" s="258" t="s">
        <v>86</v>
      </c>
      <c r="AV601" s="14" t="s">
        <v>86</v>
      </c>
      <c r="AW601" s="14" t="s">
        <v>32</v>
      </c>
      <c r="AX601" s="14" t="s">
        <v>76</v>
      </c>
      <c r="AY601" s="258" t="s">
        <v>136</v>
      </c>
    </row>
    <row r="602" s="14" customFormat="1">
      <c r="A602" s="14"/>
      <c r="B602" s="248"/>
      <c r="C602" s="249"/>
      <c r="D602" s="233" t="s">
        <v>147</v>
      </c>
      <c r="E602" s="250" t="s">
        <v>1</v>
      </c>
      <c r="F602" s="251" t="s">
        <v>1160</v>
      </c>
      <c r="G602" s="249"/>
      <c r="H602" s="252">
        <v>71.519999999999996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8" t="s">
        <v>147</v>
      </c>
      <c r="AU602" s="258" t="s">
        <v>86</v>
      </c>
      <c r="AV602" s="14" t="s">
        <v>86</v>
      </c>
      <c r="AW602" s="14" t="s">
        <v>32</v>
      </c>
      <c r="AX602" s="14" t="s">
        <v>76</v>
      </c>
      <c r="AY602" s="258" t="s">
        <v>136</v>
      </c>
    </row>
    <row r="603" s="14" customFormat="1">
      <c r="A603" s="14"/>
      <c r="B603" s="248"/>
      <c r="C603" s="249"/>
      <c r="D603" s="233" t="s">
        <v>147</v>
      </c>
      <c r="E603" s="250" t="s">
        <v>1</v>
      </c>
      <c r="F603" s="251" t="s">
        <v>1161</v>
      </c>
      <c r="G603" s="249"/>
      <c r="H603" s="252">
        <v>115.914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147</v>
      </c>
      <c r="AU603" s="258" t="s">
        <v>86</v>
      </c>
      <c r="AV603" s="14" t="s">
        <v>86</v>
      </c>
      <c r="AW603" s="14" t="s">
        <v>32</v>
      </c>
      <c r="AX603" s="14" t="s">
        <v>76</v>
      </c>
      <c r="AY603" s="258" t="s">
        <v>136</v>
      </c>
    </row>
    <row r="604" s="14" customFormat="1">
      <c r="A604" s="14"/>
      <c r="B604" s="248"/>
      <c r="C604" s="249"/>
      <c r="D604" s="233" t="s">
        <v>147</v>
      </c>
      <c r="E604" s="250" t="s">
        <v>1</v>
      </c>
      <c r="F604" s="251" t="s">
        <v>1162</v>
      </c>
      <c r="G604" s="249"/>
      <c r="H604" s="252">
        <v>112.574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8" t="s">
        <v>147</v>
      </c>
      <c r="AU604" s="258" t="s">
        <v>86</v>
      </c>
      <c r="AV604" s="14" t="s">
        <v>86</v>
      </c>
      <c r="AW604" s="14" t="s">
        <v>32</v>
      </c>
      <c r="AX604" s="14" t="s">
        <v>76</v>
      </c>
      <c r="AY604" s="258" t="s">
        <v>136</v>
      </c>
    </row>
    <row r="605" s="14" customFormat="1">
      <c r="A605" s="14"/>
      <c r="B605" s="248"/>
      <c r="C605" s="249"/>
      <c r="D605" s="233" t="s">
        <v>147</v>
      </c>
      <c r="E605" s="250" t="s">
        <v>1</v>
      </c>
      <c r="F605" s="251" t="s">
        <v>1163</v>
      </c>
      <c r="G605" s="249"/>
      <c r="H605" s="252">
        <v>16.600000000000001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8" t="s">
        <v>147</v>
      </c>
      <c r="AU605" s="258" t="s">
        <v>86</v>
      </c>
      <c r="AV605" s="14" t="s">
        <v>86</v>
      </c>
      <c r="AW605" s="14" t="s">
        <v>32</v>
      </c>
      <c r="AX605" s="14" t="s">
        <v>76</v>
      </c>
      <c r="AY605" s="258" t="s">
        <v>136</v>
      </c>
    </row>
    <row r="606" s="15" customFormat="1">
      <c r="A606" s="15"/>
      <c r="B606" s="261"/>
      <c r="C606" s="262"/>
      <c r="D606" s="233" t="s">
        <v>147</v>
      </c>
      <c r="E606" s="263" t="s">
        <v>1</v>
      </c>
      <c r="F606" s="264" t="s">
        <v>192</v>
      </c>
      <c r="G606" s="262"/>
      <c r="H606" s="265">
        <v>728.48299999999995</v>
      </c>
      <c r="I606" s="266"/>
      <c r="J606" s="262"/>
      <c r="K606" s="262"/>
      <c r="L606" s="267"/>
      <c r="M606" s="268"/>
      <c r="N606" s="269"/>
      <c r="O606" s="269"/>
      <c r="P606" s="269"/>
      <c r="Q606" s="269"/>
      <c r="R606" s="269"/>
      <c r="S606" s="269"/>
      <c r="T606" s="27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1" t="s">
        <v>147</v>
      </c>
      <c r="AU606" s="271" t="s">
        <v>86</v>
      </c>
      <c r="AV606" s="15" t="s">
        <v>143</v>
      </c>
      <c r="AW606" s="15" t="s">
        <v>32</v>
      </c>
      <c r="AX606" s="15" t="s">
        <v>84</v>
      </c>
      <c r="AY606" s="271" t="s">
        <v>136</v>
      </c>
    </row>
    <row r="607" s="2" customFormat="1" ht="24.15" customHeight="1">
      <c r="A607" s="38"/>
      <c r="B607" s="39"/>
      <c r="C607" s="276" t="s">
        <v>1192</v>
      </c>
      <c r="D607" s="276" t="s">
        <v>590</v>
      </c>
      <c r="E607" s="277" t="s">
        <v>1193</v>
      </c>
      <c r="F607" s="278" t="s">
        <v>1194</v>
      </c>
      <c r="G607" s="279" t="s">
        <v>142</v>
      </c>
      <c r="H607" s="280">
        <v>837.755</v>
      </c>
      <c r="I607" s="281"/>
      <c r="J607" s="282">
        <f>ROUND(I607*H607,2)</f>
        <v>0</v>
      </c>
      <c r="K607" s="283"/>
      <c r="L607" s="284"/>
      <c r="M607" s="285" t="s">
        <v>1</v>
      </c>
      <c r="N607" s="286" t="s">
        <v>41</v>
      </c>
      <c r="O607" s="91"/>
      <c r="P607" s="229">
        <f>O607*H607</f>
        <v>0</v>
      </c>
      <c r="Q607" s="229">
        <v>0.02</v>
      </c>
      <c r="R607" s="229">
        <f>Q607*H607</f>
        <v>16.755099999999999</v>
      </c>
      <c r="S607" s="229">
        <v>0</v>
      </c>
      <c r="T607" s="23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1" t="s">
        <v>410</v>
      </c>
      <c r="AT607" s="231" t="s">
        <v>590</v>
      </c>
      <c r="AU607" s="231" t="s">
        <v>86</v>
      </c>
      <c r="AY607" s="17" t="s">
        <v>136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7" t="s">
        <v>84</v>
      </c>
      <c r="BK607" s="232">
        <f>ROUND(I607*H607,2)</f>
        <v>0</v>
      </c>
      <c r="BL607" s="17" t="s">
        <v>305</v>
      </c>
      <c r="BM607" s="231" t="s">
        <v>1195</v>
      </c>
    </row>
    <row r="608" s="2" customFormat="1">
      <c r="A608" s="38"/>
      <c r="B608" s="39"/>
      <c r="C608" s="40"/>
      <c r="D608" s="233" t="s">
        <v>145</v>
      </c>
      <c r="E608" s="40"/>
      <c r="F608" s="234" t="s">
        <v>1196</v>
      </c>
      <c r="G608" s="40"/>
      <c r="H608" s="40"/>
      <c r="I608" s="235"/>
      <c r="J608" s="40"/>
      <c r="K608" s="40"/>
      <c r="L608" s="44"/>
      <c r="M608" s="236"/>
      <c r="N608" s="237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145</v>
      </c>
      <c r="AU608" s="17" t="s">
        <v>86</v>
      </c>
    </row>
    <row r="609" s="14" customFormat="1">
      <c r="A609" s="14"/>
      <c r="B609" s="248"/>
      <c r="C609" s="249"/>
      <c r="D609" s="233" t="s">
        <v>147</v>
      </c>
      <c r="E609" s="249"/>
      <c r="F609" s="251" t="s">
        <v>1197</v>
      </c>
      <c r="G609" s="249"/>
      <c r="H609" s="252">
        <v>837.755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8" t="s">
        <v>147</v>
      </c>
      <c r="AU609" s="258" t="s">
        <v>86</v>
      </c>
      <c r="AV609" s="14" t="s">
        <v>86</v>
      </c>
      <c r="AW609" s="14" t="s">
        <v>4</v>
      </c>
      <c r="AX609" s="14" t="s">
        <v>84</v>
      </c>
      <c r="AY609" s="258" t="s">
        <v>136</v>
      </c>
    </row>
    <row r="610" s="2" customFormat="1" ht="24.15" customHeight="1">
      <c r="A610" s="38"/>
      <c r="B610" s="39"/>
      <c r="C610" s="219" t="s">
        <v>1198</v>
      </c>
      <c r="D610" s="219" t="s">
        <v>139</v>
      </c>
      <c r="E610" s="220" t="s">
        <v>1199</v>
      </c>
      <c r="F610" s="221" t="s">
        <v>1200</v>
      </c>
      <c r="G610" s="222" t="s">
        <v>142</v>
      </c>
      <c r="H610" s="223">
        <v>728.48299999999995</v>
      </c>
      <c r="I610" s="224"/>
      <c r="J610" s="225">
        <f>ROUND(I610*H610,2)</f>
        <v>0</v>
      </c>
      <c r="K610" s="226"/>
      <c r="L610" s="44"/>
      <c r="M610" s="227" t="s">
        <v>1</v>
      </c>
      <c r="N610" s="228" t="s">
        <v>41</v>
      </c>
      <c r="O610" s="91"/>
      <c r="P610" s="229">
        <f>O610*H610</f>
        <v>0</v>
      </c>
      <c r="Q610" s="229">
        <v>5.0000000000000002E-05</v>
      </c>
      <c r="R610" s="229">
        <f>Q610*H610</f>
        <v>0.036424150000000002</v>
      </c>
      <c r="S610" s="229">
        <v>0</v>
      </c>
      <c r="T610" s="23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1" t="s">
        <v>305</v>
      </c>
      <c r="AT610" s="231" t="s">
        <v>139</v>
      </c>
      <c r="AU610" s="231" t="s">
        <v>86</v>
      </c>
      <c r="AY610" s="17" t="s">
        <v>136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7" t="s">
        <v>84</v>
      </c>
      <c r="BK610" s="232">
        <f>ROUND(I610*H610,2)</f>
        <v>0</v>
      </c>
      <c r="BL610" s="17" t="s">
        <v>305</v>
      </c>
      <c r="BM610" s="231" t="s">
        <v>1201</v>
      </c>
    </row>
    <row r="611" s="2" customFormat="1">
      <c r="A611" s="38"/>
      <c r="B611" s="39"/>
      <c r="C611" s="40"/>
      <c r="D611" s="233" t="s">
        <v>145</v>
      </c>
      <c r="E611" s="40"/>
      <c r="F611" s="234" t="s">
        <v>1202</v>
      </c>
      <c r="G611" s="40"/>
      <c r="H611" s="40"/>
      <c r="I611" s="235"/>
      <c r="J611" s="40"/>
      <c r="K611" s="40"/>
      <c r="L611" s="44"/>
      <c r="M611" s="236"/>
      <c r="N611" s="237"/>
      <c r="O611" s="91"/>
      <c r="P611" s="91"/>
      <c r="Q611" s="91"/>
      <c r="R611" s="91"/>
      <c r="S611" s="91"/>
      <c r="T611" s="92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145</v>
      </c>
      <c r="AU611" s="17" t="s">
        <v>86</v>
      </c>
    </row>
    <row r="612" s="2" customFormat="1">
      <c r="A612" s="38"/>
      <c r="B612" s="39"/>
      <c r="C612" s="40"/>
      <c r="D612" s="259" t="s">
        <v>156</v>
      </c>
      <c r="E612" s="40"/>
      <c r="F612" s="260" t="s">
        <v>1203</v>
      </c>
      <c r="G612" s="40"/>
      <c r="H612" s="40"/>
      <c r="I612" s="235"/>
      <c r="J612" s="40"/>
      <c r="K612" s="40"/>
      <c r="L612" s="44"/>
      <c r="M612" s="236"/>
      <c r="N612" s="237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156</v>
      </c>
      <c r="AU612" s="17" t="s">
        <v>86</v>
      </c>
    </row>
    <row r="613" s="2" customFormat="1" ht="24.15" customHeight="1">
      <c r="A613" s="38"/>
      <c r="B613" s="39"/>
      <c r="C613" s="219" t="s">
        <v>1204</v>
      </c>
      <c r="D613" s="219" t="s">
        <v>139</v>
      </c>
      <c r="E613" s="220" t="s">
        <v>1205</v>
      </c>
      <c r="F613" s="221" t="s">
        <v>1206</v>
      </c>
      <c r="G613" s="222" t="s">
        <v>210</v>
      </c>
      <c r="H613" s="223">
        <v>17.050000000000001</v>
      </c>
      <c r="I613" s="224"/>
      <c r="J613" s="225">
        <f>ROUND(I613*H613,2)</f>
        <v>0</v>
      </c>
      <c r="K613" s="226"/>
      <c r="L613" s="44"/>
      <c r="M613" s="227" t="s">
        <v>1</v>
      </c>
      <c r="N613" s="228" t="s">
        <v>41</v>
      </c>
      <c r="O613" s="91"/>
      <c r="P613" s="229">
        <f>O613*H613</f>
        <v>0</v>
      </c>
      <c r="Q613" s="229">
        <v>0.002</v>
      </c>
      <c r="R613" s="229">
        <f>Q613*H613</f>
        <v>0.034100000000000005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305</v>
      </c>
      <c r="AT613" s="231" t="s">
        <v>139</v>
      </c>
      <c r="AU613" s="231" t="s">
        <v>86</v>
      </c>
      <c r="AY613" s="17" t="s">
        <v>136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84</v>
      </c>
      <c r="BK613" s="232">
        <f>ROUND(I613*H613,2)</f>
        <v>0</v>
      </c>
      <c r="BL613" s="17" t="s">
        <v>305</v>
      </c>
      <c r="BM613" s="231" t="s">
        <v>1207</v>
      </c>
    </row>
    <row r="614" s="2" customFormat="1">
      <c r="A614" s="38"/>
      <c r="B614" s="39"/>
      <c r="C614" s="40"/>
      <c r="D614" s="233" t="s">
        <v>145</v>
      </c>
      <c r="E614" s="40"/>
      <c r="F614" s="234" t="s">
        <v>1208</v>
      </c>
      <c r="G614" s="40"/>
      <c r="H614" s="40"/>
      <c r="I614" s="235"/>
      <c r="J614" s="40"/>
      <c r="K614" s="40"/>
      <c r="L614" s="44"/>
      <c r="M614" s="236"/>
      <c r="N614" s="237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145</v>
      </c>
      <c r="AU614" s="17" t="s">
        <v>86</v>
      </c>
    </row>
    <row r="615" s="2" customFormat="1">
      <c r="A615" s="38"/>
      <c r="B615" s="39"/>
      <c r="C615" s="40"/>
      <c r="D615" s="259" t="s">
        <v>156</v>
      </c>
      <c r="E615" s="40"/>
      <c r="F615" s="260" t="s">
        <v>1209</v>
      </c>
      <c r="G615" s="40"/>
      <c r="H615" s="40"/>
      <c r="I615" s="235"/>
      <c r="J615" s="40"/>
      <c r="K615" s="40"/>
      <c r="L615" s="44"/>
      <c r="M615" s="236"/>
      <c r="N615" s="237"/>
      <c r="O615" s="91"/>
      <c r="P615" s="91"/>
      <c r="Q615" s="91"/>
      <c r="R615" s="91"/>
      <c r="S615" s="91"/>
      <c r="T615" s="92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156</v>
      </c>
      <c r="AU615" s="17" t="s">
        <v>86</v>
      </c>
    </row>
    <row r="616" s="14" customFormat="1">
      <c r="A616" s="14"/>
      <c r="B616" s="248"/>
      <c r="C616" s="249"/>
      <c r="D616" s="233" t="s">
        <v>147</v>
      </c>
      <c r="E616" s="250" t="s">
        <v>1</v>
      </c>
      <c r="F616" s="251" t="s">
        <v>1210</v>
      </c>
      <c r="G616" s="249"/>
      <c r="H616" s="252">
        <v>17.050000000000001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147</v>
      </c>
      <c r="AU616" s="258" t="s">
        <v>86</v>
      </c>
      <c r="AV616" s="14" t="s">
        <v>86</v>
      </c>
      <c r="AW616" s="14" t="s">
        <v>32</v>
      </c>
      <c r="AX616" s="14" t="s">
        <v>84</v>
      </c>
      <c r="AY616" s="258" t="s">
        <v>136</v>
      </c>
    </row>
    <row r="617" s="2" customFormat="1" ht="24.15" customHeight="1">
      <c r="A617" s="38"/>
      <c r="B617" s="39"/>
      <c r="C617" s="219" t="s">
        <v>1211</v>
      </c>
      <c r="D617" s="219" t="s">
        <v>139</v>
      </c>
      <c r="E617" s="220" t="s">
        <v>1212</v>
      </c>
      <c r="F617" s="221" t="s">
        <v>1213</v>
      </c>
      <c r="G617" s="222" t="s">
        <v>261</v>
      </c>
      <c r="H617" s="223">
        <v>27.012</v>
      </c>
      <c r="I617" s="224"/>
      <c r="J617" s="225">
        <f>ROUND(I617*H617,2)</f>
        <v>0</v>
      </c>
      <c r="K617" s="226"/>
      <c r="L617" s="44"/>
      <c r="M617" s="227" t="s">
        <v>1</v>
      </c>
      <c r="N617" s="228" t="s">
        <v>41</v>
      </c>
      <c r="O617" s="91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1" t="s">
        <v>305</v>
      </c>
      <c r="AT617" s="231" t="s">
        <v>139</v>
      </c>
      <c r="AU617" s="231" t="s">
        <v>86</v>
      </c>
      <c r="AY617" s="17" t="s">
        <v>136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7" t="s">
        <v>84</v>
      </c>
      <c r="BK617" s="232">
        <f>ROUND(I617*H617,2)</f>
        <v>0</v>
      </c>
      <c r="BL617" s="17" t="s">
        <v>305</v>
      </c>
      <c r="BM617" s="231" t="s">
        <v>1214</v>
      </c>
    </row>
    <row r="618" s="2" customFormat="1">
      <c r="A618" s="38"/>
      <c r="B618" s="39"/>
      <c r="C618" s="40"/>
      <c r="D618" s="233" t="s">
        <v>145</v>
      </c>
      <c r="E618" s="40"/>
      <c r="F618" s="234" t="s">
        <v>1215</v>
      </c>
      <c r="G618" s="40"/>
      <c r="H618" s="40"/>
      <c r="I618" s="235"/>
      <c r="J618" s="40"/>
      <c r="K618" s="40"/>
      <c r="L618" s="44"/>
      <c r="M618" s="236"/>
      <c r="N618" s="237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145</v>
      </c>
      <c r="AU618" s="17" t="s">
        <v>86</v>
      </c>
    </row>
    <row r="619" s="2" customFormat="1">
      <c r="A619" s="38"/>
      <c r="B619" s="39"/>
      <c r="C619" s="40"/>
      <c r="D619" s="259" t="s">
        <v>156</v>
      </c>
      <c r="E619" s="40"/>
      <c r="F619" s="260" t="s">
        <v>1216</v>
      </c>
      <c r="G619" s="40"/>
      <c r="H619" s="40"/>
      <c r="I619" s="235"/>
      <c r="J619" s="40"/>
      <c r="K619" s="40"/>
      <c r="L619" s="44"/>
      <c r="M619" s="236"/>
      <c r="N619" s="237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156</v>
      </c>
      <c r="AU619" s="17" t="s">
        <v>86</v>
      </c>
    </row>
    <row r="620" s="12" customFormat="1" ht="22.8" customHeight="1">
      <c r="A620" s="12"/>
      <c r="B620" s="203"/>
      <c r="C620" s="204"/>
      <c r="D620" s="205" t="s">
        <v>75</v>
      </c>
      <c r="E620" s="217" t="s">
        <v>1217</v>
      </c>
      <c r="F620" s="217" t="s">
        <v>1218</v>
      </c>
      <c r="G620" s="204"/>
      <c r="H620" s="204"/>
      <c r="I620" s="207"/>
      <c r="J620" s="218">
        <f>BK620</f>
        <v>0</v>
      </c>
      <c r="K620" s="204"/>
      <c r="L620" s="209"/>
      <c r="M620" s="210"/>
      <c r="N620" s="211"/>
      <c r="O620" s="211"/>
      <c r="P620" s="212">
        <f>SUM(P621:P645)</f>
        <v>0</v>
      </c>
      <c r="Q620" s="211"/>
      <c r="R620" s="212">
        <f>SUM(R621:R645)</f>
        <v>0.0045367999999999997</v>
      </c>
      <c r="S620" s="211"/>
      <c r="T620" s="213">
        <f>SUM(T621:T645)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4" t="s">
        <v>86</v>
      </c>
      <c r="AT620" s="215" t="s">
        <v>75</v>
      </c>
      <c r="AU620" s="215" t="s">
        <v>84</v>
      </c>
      <c r="AY620" s="214" t="s">
        <v>136</v>
      </c>
      <c r="BK620" s="216">
        <f>SUM(BK621:BK645)</f>
        <v>0</v>
      </c>
    </row>
    <row r="621" s="2" customFormat="1" ht="16.5" customHeight="1">
      <c r="A621" s="38"/>
      <c r="B621" s="39"/>
      <c r="C621" s="219" t="s">
        <v>1219</v>
      </c>
      <c r="D621" s="219" t="s">
        <v>139</v>
      </c>
      <c r="E621" s="220" t="s">
        <v>1220</v>
      </c>
      <c r="F621" s="221" t="s">
        <v>1221</v>
      </c>
      <c r="G621" s="222" t="s">
        <v>142</v>
      </c>
      <c r="H621" s="223">
        <v>11.342000000000001</v>
      </c>
      <c r="I621" s="224"/>
      <c r="J621" s="225">
        <f>ROUND(I621*H621,2)</f>
        <v>0</v>
      </c>
      <c r="K621" s="226"/>
      <c r="L621" s="44"/>
      <c r="M621" s="227" t="s">
        <v>1</v>
      </c>
      <c r="N621" s="228" t="s">
        <v>41</v>
      </c>
      <c r="O621" s="91"/>
      <c r="P621" s="229">
        <f>O621*H621</f>
        <v>0</v>
      </c>
      <c r="Q621" s="229">
        <v>6.9999999999999994E-05</v>
      </c>
      <c r="R621" s="229">
        <f>Q621*H621</f>
        <v>0.00079393999999999992</v>
      </c>
      <c r="S621" s="229">
        <v>0</v>
      </c>
      <c r="T621" s="23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1" t="s">
        <v>305</v>
      </c>
      <c r="AT621" s="231" t="s">
        <v>139</v>
      </c>
      <c r="AU621" s="231" t="s">
        <v>86</v>
      </c>
      <c r="AY621" s="17" t="s">
        <v>136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7" t="s">
        <v>84</v>
      </c>
      <c r="BK621" s="232">
        <f>ROUND(I621*H621,2)</f>
        <v>0</v>
      </c>
      <c r="BL621" s="17" t="s">
        <v>305</v>
      </c>
      <c r="BM621" s="231" t="s">
        <v>1222</v>
      </c>
    </row>
    <row r="622" s="2" customFormat="1">
      <c r="A622" s="38"/>
      <c r="B622" s="39"/>
      <c r="C622" s="40"/>
      <c r="D622" s="233" t="s">
        <v>145</v>
      </c>
      <c r="E622" s="40"/>
      <c r="F622" s="234" t="s">
        <v>1223</v>
      </c>
      <c r="G622" s="40"/>
      <c r="H622" s="40"/>
      <c r="I622" s="235"/>
      <c r="J622" s="40"/>
      <c r="K622" s="40"/>
      <c r="L622" s="44"/>
      <c r="M622" s="236"/>
      <c r="N622" s="237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145</v>
      </c>
      <c r="AU622" s="17" t="s">
        <v>86</v>
      </c>
    </row>
    <row r="623" s="2" customFormat="1">
      <c r="A623" s="38"/>
      <c r="B623" s="39"/>
      <c r="C623" s="40"/>
      <c r="D623" s="259" t="s">
        <v>156</v>
      </c>
      <c r="E623" s="40"/>
      <c r="F623" s="260" t="s">
        <v>1224</v>
      </c>
      <c r="G623" s="40"/>
      <c r="H623" s="40"/>
      <c r="I623" s="235"/>
      <c r="J623" s="40"/>
      <c r="K623" s="40"/>
      <c r="L623" s="44"/>
      <c r="M623" s="236"/>
      <c r="N623" s="237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156</v>
      </c>
      <c r="AU623" s="17" t="s">
        <v>86</v>
      </c>
    </row>
    <row r="624" s="13" customFormat="1">
      <c r="A624" s="13"/>
      <c r="B624" s="238"/>
      <c r="C624" s="239"/>
      <c r="D624" s="233" t="s">
        <v>147</v>
      </c>
      <c r="E624" s="240" t="s">
        <v>1</v>
      </c>
      <c r="F624" s="241" t="s">
        <v>1225</v>
      </c>
      <c r="G624" s="239"/>
      <c r="H624" s="240" t="s">
        <v>1</v>
      </c>
      <c r="I624" s="242"/>
      <c r="J624" s="239"/>
      <c r="K624" s="239"/>
      <c r="L624" s="243"/>
      <c r="M624" s="244"/>
      <c r="N624" s="245"/>
      <c r="O624" s="245"/>
      <c r="P624" s="245"/>
      <c r="Q624" s="245"/>
      <c r="R624" s="245"/>
      <c r="S624" s="245"/>
      <c r="T624" s="24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7" t="s">
        <v>147</v>
      </c>
      <c r="AU624" s="247" t="s">
        <v>86</v>
      </c>
      <c r="AV624" s="13" t="s">
        <v>84</v>
      </c>
      <c r="AW624" s="13" t="s">
        <v>32</v>
      </c>
      <c r="AX624" s="13" t="s">
        <v>76</v>
      </c>
      <c r="AY624" s="247" t="s">
        <v>136</v>
      </c>
    </row>
    <row r="625" s="14" customFormat="1">
      <c r="A625" s="14"/>
      <c r="B625" s="248"/>
      <c r="C625" s="249"/>
      <c r="D625" s="233" t="s">
        <v>147</v>
      </c>
      <c r="E625" s="250" t="s">
        <v>1</v>
      </c>
      <c r="F625" s="251" t="s">
        <v>1226</v>
      </c>
      <c r="G625" s="249"/>
      <c r="H625" s="252">
        <v>2.3599999999999999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8" t="s">
        <v>147</v>
      </c>
      <c r="AU625" s="258" t="s">
        <v>86</v>
      </c>
      <c r="AV625" s="14" t="s">
        <v>86</v>
      </c>
      <c r="AW625" s="14" t="s">
        <v>32</v>
      </c>
      <c r="AX625" s="14" t="s">
        <v>76</v>
      </c>
      <c r="AY625" s="258" t="s">
        <v>136</v>
      </c>
    </row>
    <row r="626" s="14" customFormat="1">
      <c r="A626" s="14"/>
      <c r="B626" s="248"/>
      <c r="C626" s="249"/>
      <c r="D626" s="233" t="s">
        <v>147</v>
      </c>
      <c r="E626" s="250" t="s">
        <v>1</v>
      </c>
      <c r="F626" s="251" t="s">
        <v>1227</v>
      </c>
      <c r="G626" s="249"/>
      <c r="H626" s="252">
        <v>2.992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8" t="s">
        <v>147</v>
      </c>
      <c r="AU626" s="258" t="s">
        <v>86</v>
      </c>
      <c r="AV626" s="14" t="s">
        <v>86</v>
      </c>
      <c r="AW626" s="14" t="s">
        <v>32</v>
      </c>
      <c r="AX626" s="14" t="s">
        <v>76</v>
      </c>
      <c r="AY626" s="258" t="s">
        <v>136</v>
      </c>
    </row>
    <row r="627" s="13" customFormat="1">
      <c r="A627" s="13"/>
      <c r="B627" s="238"/>
      <c r="C627" s="239"/>
      <c r="D627" s="233" t="s">
        <v>147</v>
      </c>
      <c r="E627" s="240" t="s">
        <v>1</v>
      </c>
      <c r="F627" s="241" t="s">
        <v>1228</v>
      </c>
      <c r="G627" s="239"/>
      <c r="H627" s="240" t="s">
        <v>1</v>
      </c>
      <c r="I627" s="242"/>
      <c r="J627" s="239"/>
      <c r="K627" s="239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147</v>
      </c>
      <c r="AU627" s="247" t="s">
        <v>86</v>
      </c>
      <c r="AV627" s="13" t="s">
        <v>84</v>
      </c>
      <c r="AW627" s="13" t="s">
        <v>32</v>
      </c>
      <c r="AX627" s="13" t="s">
        <v>76</v>
      </c>
      <c r="AY627" s="247" t="s">
        <v>136</v>
      </c>
    </row>
    <row r="628" s="14" customFormat="1">
      <c r="A628" s="14"/>
      <c r="B628" s="248"/>
      <c r="C628" s="249"/>
      <c r="D628" s="233" t="s">
        <v>147</v>
      </c>
      <c r="E628" s="250" t="s">
        <v>1</v>
      </c>
      <c r="F628" s="251" t="s">
        <v>1229</v>
      </c>
      <c r="G628" s="249"/>
      <c r="H628" s="252">
        <v>4.9000000000000004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8" t="s">
        <v>147</v>
      </c>
      <c r="AU628" s="258" t="s">
        <v>86</v>
      </c>
      <c r="AV628" s="14" t="s">
        <v>86</v>
      </c>
      <c r="AW628" s="14" t="s">
        <v>32</v>
      </c>
      <c r="AX628" s="14" t="s">
        <v>76</v>
      </c>
      <c r="AY628" s="258" t="s">
        <v>136</v>
      </c>
    </row>
    <row r="629" s="14" customFormat="1">
      <c r="A629" s="14"/>
      <c r="B629" s="248"/>
      <c r="C629" s="249"/>
      <c r="D629" s="233" t="s">
        <v>147</v>
      </c>
      <c r="E629" s="250" t="s">
        <v>1</v>
      </c>
      <c r="F629" s="251" t="s">
        <v>1230</v>
      </c>
      <c r="G629" s="249"/>
      <c r="H629" s="252">
        <v>1.0900000000000001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8" t="s">
        <v>147</v>
      </c>
      <c r="AU629" s="258" t="s">
        <v>86</v>
      </c>
      <c r="AV629" s="14" t="s">
        <v>86</v>
      </c>
      <c r="AW629" s="14" t="s">
        <v>32</v>
      </c>
      <c r="AX629" s="14" t="s">
        <v>76</v>
      </c>
      <c r="AY629" s="258" t="s">
        <v>136</v>
      </c>
    </row>
    <row r="630" s="15" customFormat="1">
      <c r="A630" s="15"/>
      <c r="B630" s="261"/>
      <c r="C630" s="262"/>
      <c r="D630" s="233" t="s">
        <v>147</v>
      </c>
      <c r="E630" s="263" t="s">
        <v>1</v>
      </c>
      <c r="F630" s="264" t="s">
        <v>192</v>
      </c>
      <c r="G630" s="262"/>
      <c r="H630" s="265">
        <v>11.342000000000001</v>
      </c>
      <c r="I630" s="266"/>
      <c r="J630" s="262"/>
      <c r="K630" s="262"/>
      <c r="L630" s="267"/>
      <c r="M630" s="268"/>
      <c r="N630" s="269"/>
      <c r="O630" s="269"/>
      <c r="P630" s="269"/>
      <c r="Q630" s="269"/>
      <c r="R630" s="269"/>
      <c r="S630" s="269"/>
      <c r="T630" s="27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1" t="s">
        <v>147</v>
      </c>
      <c r="AU630" s="271" t="s">
        <v>86</v>
      </c>
      <c r="AV630" s="15" t="s">
        <v>143</v>
      </c>
      <c r="AW630" s="15" t="s">
        <v>32</v>
      </c>
      <c r="AX630" s="15" t="s">
        <v>84</v>
      </c>
      <c r="AY630" s="271" t="s">
        <v>136</v>
      </c>
    </row>
    <row r="631" s="2" customFormat="1" ht="16.5" customHeight="1">
      <c r="A631" s="38"/>
      <c r="B631" s="39"/>
      <c r="C631" s="219" t="s">
        <v>1231</v>
      </c>
      <c r="D631" s="219" t="s">
        <v>139</v>
      </c>
      <c r="E631" s="220" t="s">
        <v>1232</v>
      </c>
      <c r="F631" s="221" t="s">
        <v>1233</v>
      </c>
      <c r="G631" s="222" t="s">
        <v>142</v>
      </c>
      <c r="H631" s="223">
        <v>5.9900000000000002</v>
      </c>
      <c r="I631" s="224"/>
      <c r="J631" s="225">
        <f>ROUND(I631*H631,2)</f>
        <v>0</v>
      </c>
      <c r="K631" s="226"/>
      <c r="L631" s="44"/>
      <c r="M631" s="227" t="s">
        <v>1</v>
      </c>
      <c r="N631" s="228" t="s">
        <v>41</v>
      </c>
      <c r="O631" s="91"/>
      <c r="P631" s="229">
        <f>O631*H631</f>
        <v>0</v>
      </c>
      <c r="Q631" s="229">
        <v>0</v>
      </c>
      <c r="R631" s="229">
        <f>Q631*H631</f>
        <v>0</v>
      </c>
      <c r="S631" s="229">
        <v>0</v>
      </c>
      <c r="T631" s="23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1" t="s">
        <v>305</v>
      </c>
      <c r="AT631" s="231" t="s">
        <v>139</v>
      </c>
      <c r="AU631" s="231" t="s">
        <v>86</v>
      </c>
      <c r="AY631" s="17" t="s">
        <v>136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7" t="s">
        <v>84</v>
      </c>
      <c r="BK631" s="232">
        <f>ROUND(I631*H631,2)</f>
        <v>0</v>
      </c>
      <c r="BL631" s="17" t="s">
        <v>305</v>
      </c>
      <c r="BM631" s="231" t="s">
        <v>1234</v>
      </c>
    </row>
    <row r="632" s="2" customFormat="1">
      <c r="A632" s="38"/>
      <c r="B632" s="39"/>
      <c r="C632" s="40"/>
      <c r="D632" s="233" t="s">
        <v>145</v>
      </c>
      <c r="E632" s="40"/>
      <c r="F632" s="234" t="s">
        <v>1235</v>
      </c>
      <c r="G632" s="40"/>
      <c r="H632" s="40"/>
      <c r="I632" s="235"/>
      <c r="J632" s="40"/>
      <c r="K632" s="40"/>
      <c r="L632" s="44"/>
      <c r="M632" s="236"/>
      <c r="N632" s="237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145</v>
      </c>
      <c r="AU632" s="17" t="s">
        <v>86</v>
      </c>
    </row>
    <row r="633" s="13" customFormat="1">
      <c r="A633" s="13"/>
      <c r="B633" s="238"/>
      <c r="C633" s="239"/>
      <c r="D633" s="233" t="s">
        <v>147</v>
      </c>
      <c r="E633" s="240" t="s">
        <v>1</v>
      </c>
      <c r="F633" s="241" t="s">
        <v>1228</v>
      </c>
      <c r="G633" s="239"/>
      <c r="H633" s="240" t="s">
        <v>1</v>
      </c>
      <c r="I633" s="242"/>
      <c r="J633" s="239"/>
      <c r="K633" s="239"/>
      <c r="L633" s="243"/>
      <c r="M633" s="244"/>
      <c r="N633" s="245"/>
      <c r="O633" s="245"/>
      <c r="P633" s="245"/>
      <c r="Q633" s="245"/>
      <c r="R633" s="245"/>
      <c r="S633" s="245"/>
      <c r="T633" s="24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147</v>
      </c>
      <c r="AU633" s="247" t="s">
        <v>86</v>
      </c>
      <c r="AV633" s="13" t="s">
        <v>84</v>
      </c>
      <c r="AW633" s="13" t="s">
        <v>32</v>
      </c>
      <c r="AX633" s="13" t="s">
        <v>76</v>
      </c>
      <c r="AY633" s="247" t="s">
        <v>136</v>
      </c>
    </row>
    <row r="634" s="14" customFormat="1">
      <c r="A634" s="14"/>
      <c r="B634" s="248"/>
      <c r="C634" s="249"/>
      <c r="D634" s="233" t="s">
        <v>147</v>
      </c>
      <c r="E634" s="250" t="s">
        <v>1</v>
      </c>
      <c r="F634" s="251" t="s">
        <v>1229</v>
      </c>
      <c r="G634" s="249"/>
      <c r="H634" s="252">
        <v>4.9000000000000004</v>
      </c>
      <c r="I634" s="253"/>
      <c r="J634" s="249"/>
      <c r="K634" s="249"/>
      <c r="L634" s="254"/>
      <c r="M634" s="255"/>
      <c r="N634" s="256"/>
      <c r="O634" s="256"/>
      <c r="P634" s="256"/>
      <c r="Q634" s="256"/>
      <c r="R634" s="256"/>
      <c r="S634" s="256"/>
      <c r="T634" s="25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8" t="s">
        <v>147</v>
      </c>
      <c r="AU634" s="258" t="s">
        <v>86</v>
      </c>
      <c r="AV634" s="14" t="s">
        <v>86</v>
      </c>
      <c r="AW634" s="14" t="s">
        <v>32</v>
      </c>
      <c r="AX634" s="14" t="s">
        <v>76</v>
      </c>
      <c r="AY634" s="258" t="s">
        <v>136</v>
      </c>
    </row>
    <row r="635" s="14" customFormat="1">
      <c r="A635" s="14"/>
      <c r="B635" s="248"/>
      <c r="C635" s="249"/>
      <c r="D635" s="233" t="s">
        <v>147</v>
      </c>
      <c r="E635" s="250" t="s">
        <v>1</v>
      </c>
      <c r="F635" s="251" t="s">
        <v>1230</v>
      </c>
      <c r="G635" s="249"/>
      <c r="H635" s="252">
        <v>1.0900000000000001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8" t="s">
        <v>147</v>
      </c>
      <c r="AU635" s="258" t="s">
        <v>86</v>
      </c>
      <c r="AV635" s="14" t="s">
        <v>86</v>
      </c>
      <c r="AW635" s="14" t="s">
        <v>32</v>
      </c>
      <c r="AX635" s="14" t="s">
        <v>76</v>
      </c>
      <c r="AY635" s="258" t="s">
        <v>136</v>
      </c>
    </row>
    <row r="636" s="15" customFormat="1">
      <c r="A636" s="15"/>
      <c r="B636" s="261"/>
      <c r="C636" s="262"/>
      <c r="D636" s="233" t="s">
        <v>147</v>
      </c>
      <c r="E636" s="263" t="s">
        <v>1</v>
      </c>
      <c r="F636" s="264" t="s">
        <v>192</v>
      </c>
      <c r="G636" s="262"/>
      <c r="H636" s="265">
        <v>5.9900000000000002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1" t="s">
        <v>147</v>
      </c>
      <c r="AU636" s="271" t="s">
        <v>86</v>
      </c>
      <c r="AV636" s="15" t="s">
        <v>143</v>
      </c>
      <c r="AW636" s="15" t="s">
        <v>32</v>
      </c>
      <c r="AX636" s="15" t="s">
        <v>84</v>
      </c>
      <c r="AY636" s="271" t="s">
        <v>136</v>
      </c>
    </row>
    <row r="637" s="2" customFormat="1" ht="24.15" customHeight="1">
      <c r="A637" s="38"/>
      <c r="B637" s="39"/>
      <c r="C637" s="219" t="s">
        <v>1236</v>
      </c>
      <c r="D637" s="219" t="s">
        <v>139</v>
      </c>
      <c r="E637" s="220" t="s">
        <v>1237</v>
      </c>
      <c r="F637" s="221" t="s">
        <v>1238</v>
      </c>
      <c r="G637" s="222" t="s">
        <v>142</v>
      </c>
      <c r="H637" s="223">
        <v>11.342000000000001</v>
      </c>
      <c r="I637" s="224"/>
      <c r="J637" s="225">
        <f>ROUND(I637*H637,2)</f>
        <v>0</v>
      </c>
      <c r="K637" s="226"/>
      <c r="L637" s="44"/>
      <c r="M637" s="227" t="s">
        <v>1</v>
      </c>
      <c r="N637" s="228" t="s">
        <v>41</v>
      </c>
      <c r="O637" s="91"/>
      <c r="P637" s="229">
        <f>O637*H637</f>
        <v>0</v>
      </c>
      <c r="Q637" s="229">
        <v>6.9999999999999994E-05</v>
      </c>
      <c r="R637" s="229">
        <f>Q637*H637</f>
        <v>0.00079393999999999992</v>
      </c>
      <c r="S637" s="229">
        <v>0</v>
      </c>
      <c r="T637" s="23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1" t="s">
        <v>305</v>
      </c>
      <c r="AT637" s="231" t="s">
        <v>139</v>
      </c>
      <c r="AU637" s="231" t="s">
        <v>86</v>
      </c>
      <c r="AY637" s="17" t="s">
        <v>136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7" t="s">
        <v>84</v>
      </c>
      <c r="BK637" s="232">
        <f>ROUND(I637*H637,2)</f>
        <v>0</v>
      </c>
      <c r="BL637" s="17" t="s">
        <v>305</v>
      </c>
      <c r="BM637" s="231" t="s">
        <v>1239</v>
      </c>
    </row>
    <row r="638" s="2" customFormat="1">
      <c r="A638" s="38"/>
      <c r="B638" s="39"/>
      <c r="C638" s="40"/>
      <c r="D638" s="233" t="s">
        <v>145</v>
      </c>
      <c r="E638" s="40"/>
      <c r="F638" s="234" t="s">
        <v>1240</v>
      </c>
      <c r="G638" s="40"/>
      <c r="H638" s="40"/>
      <c r="I638" s="235"/>
      <c r="J638" s="40"/>
      <c r="K638" s="40"/>
      <c r="L638" s="44"/>
      <c r="M638" s="236"/>
      <c r="N638" s="237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145</v>
      </c>
      <c r="AU638" s="17" t="s">
        <v>86</v>
      </c>
    </row>
    <row r="639" s="2" customFormat="1">
      <c r="A639" s="38"/>
      <c r="B639" s="39"/>
      <c r="C639" s="40"/>
      <c r="D639" s="259" t="s">
        <v>156</v>
      </c>
      <c r="E639" s="40"/>
      <c r="F639" s="260" t="s">
        <v>1241</v>
      </c>
      <c r="G639" s="40"/>
      <c r="H639" s="40"/>
      <c r="I639" s="235"/>
      <c r="J639" s="40"/>
      <c r="K639" s="40"/>
      <c r="L639" s="44"/>
      <c r="M639" s="236"/>
      <c r="N639" s="237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156</v>
      </c>
      <c r="AU639" s="17" t="s">
        <v>86</v>
      </c>
    </row>
    <row r="640" s="2" customFormat="1" ht="24.15" customHeight="1">
      <c r="A640" s="38"/>
      <c r="B640" s="39"/>
      <c r="C640" s="219" t="s">
        <v>1242</v>
      </c>
      <c r="D640" s="219" t="s">
        <v>139</v>
      </c>
      <c r="E640" s="220" t="s">
        <v>1243</v>
      </c>
      <c r="F640" s="221" t="s">
        <v>1244</v>
      </c>
      <c r="G640" s="222" t="s">
        <v>142</v>
      </c>
      <c r="H640" s="223">
        <v>11.342000000000001</v>
      </c>
      <c r="I640" s="224"/>
      <c r="J640" s="225">
        <f>ROUND(I640*H640,2)</f>
        <v>0</v>
      </c>
      <c r="K640" s="226"/>
      <c r="L640" s="44"/>
      <c r="M640" s="227" t="s">
        <v>1</v>
      </c>
      <c r="N640" s="228" t="s">
        <v>41</v>
      </c>
      <c r="O640" s="91"/>
      <c r="P640" s="229">
        <f>O640*H640</f>
        <v>0</v>
      </c>
      <c r="Q640" s="229">
        <v>0.00013999999999999999</v>
      </c>
      <c r="R640" s="229">
        <f>Q640*H640</f>
        <v>0.0015878799999999999</v>
      </c>
      <c r="S640" s="229">
        <v>0</v>
      </c>
      <c r="T640" s="23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1" t="s">
        <v>305</v>
      </c>
      <c r="AT640" s="231" t="s">
        <v>139</v>
      </c>
      <c r="AU640" s="231" t="s">
        <v>86</v>
      </c>
      <c r="AY640" s="17" t="s">
        <v>136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7" t="s">
        <v>84</v>
      </c>
      <c r="BK640" s="232">
        <f>ROUND(I640*H640,2)</f>
        <v>0</v>
      </c>
      <c r="BL640" s="17" t="s">
        <v>305</v>
      </c>
      <c r="BM640" s="231" t="s">
        <v>1245</v>
      </c>
    </row>
    <row r="641" s="2" customFormat="1">
      <c r="A641" s="38"/>
      <c r="B641" s="39"/>
      <c r="C641" s="40"/>
      <c r="D641" s="233" t="s">
        <v>145</v>
      </c>
      <c r="E641" s="40"/>
      <c r="F641" s="234" t="s">
        <v>1246</v>
      </c>
      <c r="G641" s="40"/>
      <c r="H641" s="40"/>
      <c r="I641" s="235"/>
      <c r="J641" s="40"/>
      <c r="K641" s="40"/>
      <c r="L641" s="44"/>
      <c r="M641" s="236"/>
      <c r="N641" s="237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145</v>
      </c>
      <c r="AU641" s="17" t="s">
        <v>86</v>
      </c>
    </row>
    <row r="642" s="2" customFormat="1">
      <c r="A642" s="38"/>
      <c r="B642" s="39"/>
      <c r="C642" s="40"/>
      <c r="D642" s="259" t="s">
        <v>156</v>
      </c>
      <c r="E642" s="40"/>
      <c r="F642" s="260" t="s">
        <v>1247</v>
      </c>
      <c r="G642" s="40"/>
      <c r="H642" s="40"/>
      <c r="I642" s="235"/>
      <c r="J642" s="40"/>
      <c r="K642" s="40"/>
      <c r="L642" s="44"/>
      <c r="M642" s="236"/>
      <c r="N642" s="237"/>
      <c r="O642" s="91"/>
      <c r="P642" s="91"/>
      <c r="Q642" s="91"/>
      <c r="R642" s="91"/>
      <c r="S642" s="91"/>
      <c r="T642" s="92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156</v>
      </c>
      <c r="AU642" s="17" t="s">
        <v>86</v>
      </c>
    </row>
    <row r="643" s="2" customFormat="1" ht="24.15" customHeight="1">
      <c r="A643" s="38"/>
      <c r="B643" s="39"/>
      <c r="C643" s="219" t="s">
        <v>1248</v>
      </c>
      <c r="D643" s="219" t="s">
        <v>139</v>
      </c>
      <c r="E643" s="220" t="s">
        <v>1249</v>
      </c>
      <c r="F643" s="221" t="s">
        <v>1250</v>
      </c>
      <c r="G643" s="222" t="s">
        <v>142</v>
      </c>
      <c r="H643" s="223">
        <v>11.342000000000001</v>
      </c>
      <c r="I643" s="224"/>
      <c r="J643" s="225">
        <f>ROUND(I643*H643,2)</f>
        <v>0</v>
      </c>
      <c r="K643" s="226"/>
      <c r="L643" s="44"/>
      <c r="M643" s="227" t="s">
        <v>1</v>
      </c>
      <c r="N643" s="228" t="s">
        <v>41</v>
      </c>
      <c r="O643" s="91"/>
      <c r="P643" s="229">
        <f>O643*H643</f>
        <v>0</v>
      </c>
      <c r="Q643" s="229">
        <v>0.00012</v>
      </c>
      <c r="R643" s="229">
        <f>Q643*H643</f>
        <v>0.00136104</v>
      </c>
      <c r="S643" s="229">
        <v>0</v>
      </c>
      <c r="T643" s="23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1" t="s">
        <v>305</v>
      </c>
      <c r="AT643" s="231" t="s">
        <v>139</v>
      </c>
      <c r="AU643" s="231" t="s">
        <v>86</v>
      </c>
      <c r="AY643" s="17" t="s">
        <v>136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7" t="s">
        <v>84</v>
      </c>
      <c r="BK643" s="232">
        <f>ROUND(I643*H643,2)</f>
        <v>0</v>
      </c>
      <c r="BL643" s="17" t="s">
        <v>305</v>
      </c>
      <c r="BM643" s="231" t="s">
        <v>1251</v>
      </c>
    </row>
    <row r="644" s="2" customFormat="1">
      <c r="A644" s="38"/>
      <c r="B644" s="39"/>
      <c r="C644" s="40"/>
      <c r="D644" s="233" t="s">
        <v>145</v>
      </c>
      <c r="E644" s="40"/>
      <c r="F644" s="234" t="s">
        <v>1252</v>
      </c>
      <c r="G644" s="40"/>
      <c r="H644" s="40"/>
      <c r="I644" s="235"/>
      <c r="J644" s="40"/>
      <c r="K644" s="40"/>
      <c r="L644" s="44"/>
      <c r="M644" s="236"/>
      <c r="N644" s="237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145</v>
      </c>
      <c r="AU644" s="17" t="s">
        <v>86</v>
      </c>
    </row>
    <row r="645" s="2" customFormat="1">
      <c r="A645" s="38"/>
      <c r="B645" s="39"/>
      <c r="C645" s="40"/>
      <c r="D645" s="259" t="s">
        <v>156</v>
      </c>
      <c r="E645" s="40"/>
      <c r="F645" s="260" t="s">
        <v>1253</v>
      </c>
      <c r="G645" s="40"/>
      <c r="H645" s="40"/>
      <c r="I645" s="235"/>
      <c r="J645" s="40"/>
      <c r="K645" s="40"/>
      <c r="L645" s="44"/>
      <c r="M645" s="236"/>
      <c r="N645" s="237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156</v>
      </c>
      <c r="AU645" s="17" t="s">
        <v>86</v>
      </c>
    </row>
    <row r="646" s="12" customFormat="1" ht="22.8" customHeight="1">
      <c r="A646" s="12"/>
      <c r="B646" s="203"/>
      <c r="C646" s="204"/>
      <c r="D646" s="205" t="s">
        <v>75</v>
      </c>
      <c r="E646" s="217" t="s">
        <v>487</v>
      </c>
      <c r="F646" s="217" t="s">
        <v>488</v>
      </c>
      <c r="G646" s="204"/>
      <c r="H646" s="204"/>
      <c r="I646" s="207"/>
      <c r="J646" s="218">
        <f>BK646</f>
        <v>0</v>
      </c>
      <c r="K646" s="204"/>
      <c r="L646" s="209"/>
      <c r="M646" s="210"/>
      <c r="N646" s="211"/>
      <c r="O646" s="211"/>
      <c r="P646" s="212">
        <f>SUM(P647:P678)</f>
        <v>0</v>
      </c>
      <c r="Q646" s="211"/>
      <c r="R646" s="212">
        <f>SUM(R647:R678)</f>
        <v>1.2878734999999999</v>
      </c>
      <c r="S646" s="211"/>
      <c r="T646" s="213">
        <f>SUM(T647:T678)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4" t="s">
        <v>86</v>
      </c>
      <c r="AT646" s="215" t="s">
        <v>75</v>
      </c>
      <c r="AU646" s="215" t="s">
        <v>84</v>
      </c>
      <c r="AY646" s="214" t="s">
        <v>136</v>
      </c>
      <c r="BK646" s="216">
        <f>SUM(BK647:BK678)</f>
        <v>0</v>
      </c>
    </row>
    <row r="647" s="2" customFormat="1" ht="24.15" customHeight="1">
      <c r="A647" s="38"/>
      <c r="B647" s="39"/>
      <c r="C647" s="219" t="s">
        <v>1254</v>
      </c>
      <c r="D647" s="219" t="s">
        <v>139</v>
      </c>
      <c r="E647" s="220" t="s">
        <v>1255</v>
      </c>
      <c r="F647" s="221" t="s">
        <v>1256</v>
      </c>
      <c r="G647" s="222" t="s">
        <v>142</v>
      </c>
      <c r="H647" s="223">
        <v>1675.1030000000001</v>
      </c>
      <c r="I647" s="224"/>
      <c r="J647" s="225">
        <f>ROUND(I647*H647,2)</f>
        <v>0</v>
      </c>
      <c r="K647" s="226"/>
      <c r="L647" s="44"/>
      <c r="M647" s="227" t="s">
        <v>1</v>
      </c>
      <c r="N647" s="228" t="s">
        <v>41</v>
      </c>
      <c r="O647" s="91"/>
      <c r="P647" s="229">
        <f>O647*H647</f>
        <v>0</v>
      </c>
      <c r="Q647" s="229">
        <v>0</v>
      </c>
      <c r="R647" s="229">
        <f>Q647*H647</f>
        <v>0</v>
      </c>
      <c r="S647" s="229">
        <v>0</v>
      </c>
      <c r="T647" s="23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1" t="s">
        <v>305</v>
      </c>
      <c r="AT647" s="231" t="s">
        <v>139</v>
      </c>
      <c r="AU647" s="231" t="s">
        <v>86</v>
      </c>
      <c r="AY647" s="17" t="s">
        <v>136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7" t="s">
        <v>84</v>
      </c>
      <c r="BK647" s="232">
        <f>ROUND(I647*H647,2)</f>
        <v>0</v>
      </c>
      <c r="BL647" s="17" t="s">
        <v>305</v>
      </c>
      <c r="BM647" s="231" t="s">
        <v>1257</v>
      </c>
    </row>
    <row r="648" s="2" customFormat="1">
      <c r="A648" s="38"/>
      <c r="B648" s="39"/>
      <c r="C648" s="40"/>
      <c r="D648" s="233" t="s">
        <v>145</v>
      </c>
      <c r="E648" s="40"/>
      <c r="F648" s="234" t="s">
        <v>1256</v>
      </c>
      <c r="G648" s="40"/>
      <c r="H648" s="40"/>
      <c r="I648" s="235"/>
      <c r="J648" s="40"/>
      <c r="K648" s="40"/>
      <c r="L648" s="44"/>
      <c r="M648" s="236"/>
      <c r="N648" s="237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145</v>
      </c>
      <c r="AU648" s="17" t="s">
        <v>86</v>
      </c>
    </row>
    <row r="649" s="14" customFormat="1">
      <c r="A649" s="14"/>
      <c r="B649" s="248"/>
      <c r="C649" s="249"/>
      <c r="D649" s="233" t="s">
        <v>147</v>
      </c>
      <c r="E649" s="250" t="s">
        <v>1</v>
      </c>
      <c r="F649" s="251" t="s">
        <v>1258</v>
      </c>
      <c r="G649" s="249"/>
      <c r="H649" s="252">
        <v>728.48299999999995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8" t="s">
        <v>147</v>
      </c>
      <c r="AU649" s="258" t="s">
        <v>86</v>
      </c>
      <c r="AV649" s="14" t="s">
        <v>86</v>
      </c>
      <c r="AW649" s="14" t="s">
        <v>32</v>
      </c>
      <c r="AX649" s="14" t="s">
        <v>76</v>
      </c>
      <c r="AY649" s="258" t="s">
        <v>136</v>
      </c>
    </row>
    <row r="650" s="14" customFormat="1">
      <c r="A650" s="14"/>
      <c r="B650" s="248"/>
      <c r="C650" s="249"/>
      <c r="D650" s="233" t="s">
        <v>147</v>
      </c>
      <c r="E650" s="250" t="s">
        <v>1</v>
      </c>
      <c r="F650" s="251" t="s">
        <v>1259</v>
      </c>
      <c r="G650" s="249"/>
      <c r="H650" s="252">
        <v>946.62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8" t="s">
        <v>147</v>
      </c>
      <c r="AU650" s="258" t="s">
        <v>86</v>
      </c>
      <c r="AV650" s="14" t="s">
        <v>86</v>
      </c>
      <c r="AW650" s="14" t="s">
        <v>32</v>
      </c>
      <c r="AX650" s="14" t="s">
        <v>76</v>
      </c>
      <c r="AY650" s="258" t="s">
        <v>136</v>
      </c>
    </row>
    <row r="651" s="15" customFormat="1">
      <c r="A651" s="15"/>
      <c r="B651" s="261"/>
      <c r="C651" s="262"/>
      <c r="D651" s="233" t="s">
        <v>147</v>
      </c>
      <c r="E651" s="263" t="s">
        <v>1</v>
      </c>
      <c r="F651" s="264" t="s">
        <v>192</v>
      </c>
      <c r="G651" s="262"/>
      <c r="H651" s="265">
        <v>1675.1030000000001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1" t="s">
        <v>147</v>
      </c>
      <c r="AU651" s="271" t="s">
        <v>86</v>
      </c>
      <c r="AV651" s="15" t="s">
        <v>143</v>
      </c>
      <c r="AW651" s="15" t="s">
        <v>32</v>
      </c>
      <c r="AX651" s="15" t="s">
        <v>84</v>
      </c>
      <c r="AY651" s="271" t="s">
        <v>136</v>
      </c>
    </row>
    <row r="652" s="2" customFormat="1" ht="16.5" customHeight="1">
      <c r="A652" s="38"/>
      <c r="B652" s="39"/>
      <c r="C652" s="276" t="s">
        <v>1260</v>
      </c>
      <c r="D652" s="276" t="s">
        <v>590</v>
      </c>
      <c r="E652" s="277" t="s">
        <v>1261</v>
      </c>
      <c r="F652" s="278" t="s">
        <v>1262</v>
      </c>
      <c r="G652" s="279" t="s">
        <v>142</v>
      </c>
      <c r="H652" s="280">
        <v>1293.3250000000001</v>
      </c>
      <c r="I652" s="281"/>
      <c r="J652" s="282">
        <f>ROUND(I652*H652,2)</f>
        <v>0</v>
      </c>
      <c r="K652" s="283"/>
      <c r="L652" s="284"/>
      <c r="M652" s="285" t="s">
        <v>1</v>
      </c>
      <c r="N652" s="286" t="s">
        <v>41</v>
      </c>
      <c r="O652" s="91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1" t="s">
        <v>410</v>
      </c>
      <c r="AT652" s="231" t="s">
        <v>590</v>
      </c>
      <c r="AU652" s="231" t="s">
        <v>86</v>
      </c>
      <c r="AY652" s="17" t="s">
        <v>136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7" t="s">
        <v>84</v>
      </c>
      <c r="BK652" s="232">
        <f>ROUND(I652*H652,2)</f>
        <v>0</v>
      </c>
      <c r="BL652" s="17" t="s">
        <v>305</v>
      </c>
      <c r="BM652" s="231" t="s">
        <v>1263</v>
      </c>
    </row>
    <row r="653" s="2" customFormat="1">
      <c r="A653" s="38"/>
      <c r="B653" s="39"/>
      <c r="C653" s="40"/>
      <c r="D653" s="233" t="s">
        <v>145</v>
      </c>
      <c r="E653" s="40"/>
      <c r="F653" s="234" t="s">
        <v>1262</v>
      </c>
      <c r="G653" s="40"/>
      <c r="H653" s="40"/>
      <c r="I653" s="235"/>
      <c r="J653" s="40"/>
      <c r="K653" s="40"/>
      <c r="L653" s="44"/>
      <c r="M653" s="236"/>
      <c r="N653" s="237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145</v>
      </c>
      <c r="AU653" s="17" t="s">
        <v>86</v>
      </c>
    </row>
    <row r="654" s="14" customFormat="1">
      <c r="A654" s="14"/>
      <c r="B654" s="248"/>
      <c r="C654" s="249"/>
      <c r="D654" s="233" t="s">
        <v>147</v>
      </c>
      <c r="E654" s="249"/>
      <c r="F654" s="251" t="s">
        <v>1264</v>
      </c>
      <c r="G654" s="249"/>
      <c r="H654" s="252">
        <v>1293.3250000000001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8" t="s">
        <v>147</v>
      </c>
      <c r="AU654" s="258" t="s">
        <v>86</v>
      </c>
      <c r="AV654" s="14" t="s">
        <v>86</v>
      </c>
      <c r="AW654" s="14" t="s">
        <v>4</v>
      </c>
      <c r="AX654" s="14" t="s">
        <v>84</v>
      </c>
      <c r="AY654" s="258" t="s">
        <v>136</v>
      </c>
    </row>
    <row r="655" s="2" customFormat="1" ht="24.15" customHeight="1">
      <c r="A655" s="38"/>
      <c r="B655" s="39"/>
      <c r="C655" s="219" t="s">
        <v>1265</v>
      </c>
      <c r="D655" s="219" t="s">
        <v>139</v>
      </c>
      <c r="E655" s="220" t="s">
        <v>1266</v>
      </c>
      <c r="F655" s="221" t="s">
        <v>1267</v>
      </c>
      <c r="G655" s="222" t="s">
        <v>142</v>
      </c>
      <c r="H655" s="223">
        <v>2799.7249999999999</v>
      </c>
      <c r="I655" s="224"/>
      <c r="J655" s="225">
        <f>ROUND(I655*H655,2)</f>
        <v>0</v>
      </c>
      <c r="K655" s="226"/>
      <c r="L655" s="44"/>
      <c r="M655" s="227" t="s">
        <v>1</v>
      </c>
      <c r="N655" s="228" t="s">
        <v>41</v>
      </c>
      <c r="O655" s="91"/>
      <c r="P655" s="229">
        <f>O655*H655</f>
        <v>0</v>
      </c>
      <c r="Q655" s="229">
        <v>0.00020000000000000001</v>
      </c>
      <c r="R655" s="229">
        <f>Q655*H655</f>
        <v>0.55994500000000003</v>
      </c>
      <c r="S655" s="229">
        <v>0</v>
      </c>
      <c r="T655" s="23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1" t="s">
        <v>305</v>
      </c>
      <c r="AT655" s="231" t="s">
        <v>139</v>
      </c>
      <c r="AU655" s="231" t="s">
        <v>86</v>
      </c>
      <c r="AY655" s="17" t="s">
        <v>136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7" t="s">
        <v>84</v>
      </c>
      <c r="BK655" s="232">
        <f>ROUND(I655*H655,2)</f>
        <v>0</v>
      </c>
      <c r="BL655" s="17" t="s">
        <v>305</v>
      </c>
      <c r="BM655" s="231" t="s">
        <v>1268</v>
      </c>
    </row>
    <row r="656" s="2" customFormat="1">
      <c r="A656" s="38"/>
      <c r="B656" s="39"/>
      <c r="C656" s="40"/>
      <c r="D656" s="233" t="s">
        <v>145</v>
      </c>
      <c r="E656" s="40"/>
      <c r="F656" s="234" t="s">
        <v>1267</v>
      </c>
      <c r="G656" s="40"/>
      <c r="H656" s="40"/>
      <c r="I656" s="235"/>
      <c r="J656" s="40"/>
      <c r="K656" s="40"/>
      <c r="L656" s="44"/>
      <c r="M656" s="236"/>
      <c r="N656" s="237"/>
      <c r="O656" s="91"/>
      <c r="P656" s="91"/>
      <c r="Q656" s="91"/>
      <c r="R656" s="91"/>
      <c r="S656" s="91"/>
      <c r="T656" s="92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145</v>
      </c>
      <c r="AU656" s="17" t="s">
        <v>86</v>
      </c>
    </row>
    <row r="657" s="13" customFormat="1">
      <c r="A657" s="13"/>
      <c r="B657" s="238"/>
      <c r="C657" s="239"/>
      <c r="D657" s="233" t="s">
        <v>147</v>
      </c>
      <c r="E657" s="240" t="s">
        <v>1</v>
      </c>
      <c r="F657" s="241" t="s">
        <v>1269</v>
      </c>
      <c r="G657" s="239"/>
      <c r="H657" s="240" t="s">
        <v>1</v>
      </c>
      <c r="I657" s="242"/>
      <c r="J657" s="239"/>
      <c r="K657" s="239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147</v>
      </c>
      <c r="AU657" s="247" t="s">
        <v>86</v>
      </c>
      <c r="AV657" s="13" t="s">
        <v>84</v>
      </c>
      <c r="AW657" s="13" t="s">
        <v>32</v>
      </c>
      <c r="AX657" s="13" t="s">
        <v>76</v>
      </c>
      <c r="AY657" s="247" t="s">
        <v>136</v>
      </c>
    </row>
    <row r="658" s="14" customFormat="1">
      <c r="A658" s="14"/>
      <c r="B658" s="248"/>
      <c r="C658" s="249"/>
      <c r="D658" s="233" t="s">
        <v>147</v>
      </c>
      <c r="E658" s="250" t="s">
        <v>1</v>
      </c>
      <c r="F658" s="251" t="s">
        <v>1270</v>
      </c>
      <c r="G658" s="249"/>
      <c r="H658" s="252">
        <v>3175.7600000000002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8" t="s">
        <v>147</v>
      </c>
      <c r="AU658" s="258" t="s">
        <v>86</v>
      </c>
      <c r="AV658" s="14" t="s">
        <v>86</v>
      </c>
      <c r="AW658" s="14" t="s">
        <v>32</v>
      </c>
      <c r="AX658" s="14" t="s">
        <v>76</v>
      </c>
      <c r="AY658" s="258" t="s">
        <v>136</v>
      </c>
    </row>
    <row r="659" s="13" customFormat="1">
      <c r="A659" s="13"/>
      <c r="B659" s="238"/>
      <c r="C659" s="239"/>
      <c r="D659" s="233" t="s">
        <v>147</v>
      </c>
      <c r="E659" s="240" t="s">
        <v>1</v>
      </c>
      <c r="F659" s="241" t="s">
        <v>676</v>
      </c>
      <c r="G659" s="239"/>
      <c r="H659" s="240" t="s">
        <v>1</v>
      </c>
      <c r="I659" s="242"/>
      <c r="J659" s="239"/>
      <c r="K659" s="239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147</v>
      </c>
      <c r="AU659" s="247" t="s">
        <v>86</v>
      </c>
      <c r="AV659" s="13" t="s">
        <v>84</v>
      </c>
      <c r="AW659" s="13" t="s">
        <v>32</v>
      </c>
      <c r="AX659" s="13" t="s">
        <v>76</v>
      </c>
      <c r="AY659" s="247" t="s">
        <v>136</v>
      </c>
    </row>
    <row r="660" s="14" customFormat="1">
      <c r="A660" s="14"/>
      <c r="B660" s="248"/>
      <c r="C660" s="249"/>
      <c r="D660" s="233" t="s">
        <v>147</v>
      </c>
      <c r="E660" s="250" t="s">
        <v>1</v>
      </c>
      <c r="F660" s="251" t="s">
        <v>677</v>
      </c>
      <c r="G660" s="249"/>
      <c r="H660" s="252">
        <v>177.18799999999999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8" t="s">
        <v>147</v>
      </c>
      <c r="AU660" s="258" t="s">
        <v>86</v>
      </c>
      <c r="AV660" s="14" t="s">
        <v>86</v>
      </c>
      <c r="AW660" s="14" t="s">
        <v>32</v>
      </c>
      <c r="AX660" s="14" t="s">
        <v>76</v>
      </c>
      <c r="AY660" s="258" t="s">
        <v>136</v>
      </c>
    </row>
    <row r="661" s="13" customFormat="1">
      <c r="A661" s="13"/>
      <c r="B661" s="238"/>
      <c r="C661" s="239"/>
      <c r="D661" s="233" t="s">
        <v>147</v>
      </c>
      <c r="E661" s="240" t="s">
        <v>1</v>
      </c>
      <c r="F661" s="241" t="s">
        <v>1271</v>
      </c>
      <c r="G661" s="239"/>
      <c r="H661" s="240" t="s">
        <v>1</v>
      </c>
      <c r="I661" s="242"/>
      <c r="J661" s="239"/>
      <c r="K661" s="239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147</v>
      </c>
      <c r="AU661" s="247" t="s">
        <v>86</v>
      </c>
      <c r="AV661" s="13" t="s">
        <v>84</v>
      </c>
      <c r="AW661" s="13" t="s">
        <v>32</v>
      </c>
      <c r="AX661" s="13" t="s">
        <v>76</v>
      </c>
      <c r="AY661" s="247" t="s">
        <v>136</v>
      </c>
    </row>
    <row r="662" s="14" customFormat="1">
      <c r="A662" s="14"/>
      <c r="B662" s="248"/>
      <c r="C662" s="249"/>
      <c r="D662" s="233" t="s">
        <v>147</v>
      </c>
      <c r="E662" s="250" t="s">
        <v>1</v>
      </c>
      <c r="F662" s="251" t="s">
        <v>1272</v>
      </c>
      <c r="G662" s="249"/>
      <c r="H662" s="252">
        <v>175.25999999999999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8" t="s">
        <v>147</v>
      </c>
      <c r="AU662" s="258" t="s">
        <v>86</v>
      </c>
      <c r="AV662" s="14" t="s">
        <v>86</v>
      </c>
      <c r="AW662" s="14" t="s">
        <v>32</v>
      </c>
      <c r="AX662" s="14" t="s">
        <v>76</v>
      </c>
      <c r="AY662" s="258" t="s">
        <v>136</v>
      </c>
    </row>
    <row r="663" s="13" customFormat="1">
      <c r="A663" s="13"/>
      <c r="B663" s="238"/>
      <c r="C663" s="239"/>
      <c r="D663" s="233" t="s">
        <v>147</v>
      </c>
      <c r="E663" s="240" t="s">
        <v>1</v>
      </c>
      <c r="F663" s="241" t="s">
        <v>1273</v>
      </c>
      <c r="G663" s="239"/>
      <c r="H663" s="240" t="s">
        <v>1</v>
      </c>
      <c r="I663" s="242"/>
      <c r="J663" s="239"/>
      <c r="K663" s="239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147</v>
      </c>
      <c r="AU663" s="247" t="s">
        <v>86</v>
      </c>
      <c r="AV663" s="13" t="s">
        <v>84</v>
      </c>
      <c r="AW663" s="13" t="s">
        <v>32</v>
      </c>
      <c r="AX663" s="13" t="s">
        <v>76</v>
      </c>
      <c r="AY663" s="247" t="s">
        <v>136</v>
      </c>
    </row>
    <row r="664" s="14" customFormat="1">
      <c r="A664" s="14"/>
      <c r="B664" s="248"/>
      <c r="C664" s="249"/>
      <c r="D664" s="233" t="s">
        <v>147</v>
      </c>
      <c r="E664" s="250" t="s">
        <v>1</v>
      </c>
      <c r="F664" s="251" t="s">
        <v>1274</v>
      </c>
      <c r="G664" s="249"/>
      <c r="H664" s="252">
        <v>-728.48299999999995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8" t="s">
        <v>147</v>
      </c>
      <c r="AU664" s="258" t="s">
        <v>86</v>
      </c>
      <c r="AV664" s="14" t="s">
        <v>86</v>
      </c>
      <c r="AW664" s="14" t="s">
        <v>32</v>
      </c>
      <c r="AX664" s="14" t="s">
        <v>76</v>
      </c>
      <c r="AY664" s="258" t="s">
        <v>136</v>
      </c>
    </row>
    <row r="665" s="15" customFormat="1">
      <c r="A665" s="15"/>
      <c r="B665" s="261"/>
      <c r="C665" s="262"/>
      <c r="D665" s="233" t="s">
        <v>147</v>
      </c>
      <c r="E665" s="263" t="s">
        <v>1</v>
      </c>
      <c r="F665" s="264" t="s">
        <v>192</v>
      </c>
      <c r="G665" s="262"/>
      <c r="H665" s="265">
        <v>2799.7249999999999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1" t="s">
        <v>147</v>
      </c>
      <c r="AU665" s="271" t="s">
        <v>86</v>
      </c>
      <c r="AV665" s="15" t="s">
        <v>143</v>
      </c>
      <c r="AW665" s="15" t="s">
        <v>32</v>
      </c>
      <c r="AX665" s="15" t="s">
        <v>84</v>
      </c>
      <c r="AY665" s="271" t="s">
        <v>136</v>
      </c>
    </row>
    <row r="666" s="2" customFormat="1" ht="33" customHeight="1">
      <c r="A666" s="38"/>
      <c r="B666" s="39"/>
      <c r="C666" s="219" t="s">
        <v>1275</v>
      </c>
      <c r="D666" s="219" t="s">
        <v>139</v>
      </c>
      <c r="E666" s="220" t="s">
        <v>1276</v>
      </c>
      <c r="F666" s="221" t="s">
        <v>1277</v>
      </c>
      <c r="G666" s="222" t="s">
        <v>142</v>
      </c>
      <c r="H666" s="223">
        <v>1960.7629999999999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41</v>
      </c>
      <c r="O666" s="91"/>
      <c r="P666" s="229">
        <f>O666*H666</f>
        <v>0</v>
      </c>
      <c r="Q666" s="229">
        <v>0.00025999999999999998</v>
      </c>
      <c r="R666" s="229">
        <f>Q666*H666</f>
        <v>0.50979837999999988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305</v>
      </c>
      <c r="AT666" s="231" t="s">
        <v>139</v>
      </c>
      <c r="AU666" s="231" t="s">
        <v>86</v>
      </c>
      <c r="AY666" s="17" t="s">
        <v>136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84</v>
      </c>
      <c r="BK666" s="232">
        <f>ROUND(I666*H666,2)</f>
        <v>0</v>
      </c>
      <c r="BL666" s="17" t="s">
        <v>305</v>
      </c>
      <c r="BM666" s="231" t="s">
        <v>1278</v>
      </c>
    </row>
    <row r="667" s="2" customFormat="1">
      <c r="A667" s="38"/>
      <c r="B667" s="39"/>
      <c r="C667" s="40"/>
      <c r="D667" s="233" t="s">
        <v>145</v>
      </c>
      <c r="E667" s="40"/>
      <c r="F667" s="234" t="s">
        <v>1279</v>
      </c>
      <c r="G667" s="40"/>
      <c r="H667" s="40"/>
      <c r="I667" s="235"/>
      <c r="J667" s="40"/>
      <c r="K667" s="40"/>
      <c r="L667" s="44"/>
      <c r="M667" s="236"/>
      <c r="N667" s="237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145</v>
      </c>
      <c r="AU667" s="17" t="s">
        <v>86</v>
      </c>
    </row>
    <row r="668" s="2" customFormat="1">
      <c r="A668" s="38"/>
      <c r="B668" s="39"/>
      <c r="C668" s="40"/>
      <c r="D668" s="259" t="s">
        <v>156</v>
      </c>
      <c r="E668" s="40"/>
      <c r="F668" s="260" t="s">
        <v>1280</v>
      </c>
      <c r="G668" s="40"/>
      <c r="H668" s="40"/>
      <c r="I668" s="235"/>
      <c r="J668" s="40"/>
      <c r="K668" s="40"/>
      <c r="L668" s="44"/>
      <c r="M668" s="236"/>
      <c r="N668" s="237"/>
      <c r="O668" s="91"/>
      <c r="P668" s="91"/>
      <c r="Q668" s="91"/>
      <c r="R668" s="91"/>
      <c r="S668" s="91"/>
      <c r="T668" s="92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156</v>
      </c>
      <c r="AU668" s="17" t="s">
        <v>86</v>
      </c>
    </row>
    <row r="669" s="14" customFormat="1">
      <c r="A669" s="14"/>
      <c r="B669" s="248"/>
      <c r="C669" s="249"/>
      <c r="D669" s="233" t="s">
        <v>147</v>
      </c>
      <c r="E669" s="250" t="s">
        <v>1</v>
      </c>
      <c r="F669" s="251" t="s">
        <v>1281</v>
      </c>
      <c r="G669" s="249"/>
      <c r="H669" s="252">
        <v>1960.7629999999999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8" t="s">
        <v>147</v>
      </c>
      <c r="AU669" s="258" t="s">
        <v>86</v>
      </c>
      <c r="AV669" s="14" t="s">
        <v>86</v>
      </c>
      <c r="AW669" s="14" t="s">
        <v>32</v>
      </c>
      <c r="AX669" s="14" t="s">
        <v>84</v>
      </c>
      <c r="AY669" s="258" t="s">
        <v>136</v>
      </c>
    </row>
    <row r="670" s="2" customFormat="1" ht="24.15" customHeight="1">
      <c r="A670" s="38"/>
      <c r="B670" s="39"/>
      <c r="C670" s="219" t="s">
        <v>1282</v>
      </c>
      <c r="D670" s="219" t="s">
        <v>139</v>
      </c>
      <c r="E670" s="220" t="s">
        <v>1283</v>
      </c>
      <c r="F670" s="221" t="s">
        <v>1284</v>
      </c>
      <c r="G670" s="222" t="s">
        <v>142</v>
      </c>
      <c r="H670" s="223">
        <v>838.96199999999999</v>
      </c>
      <c r="I670" s="224"/>
      <c r="J670" s="225">
        <f>ROUND(I670*H670,2)</f>
        <v>0</v>
      </c>
      <c r="K670" s="226"/>
      <c r="L670" s="44"/>
      <c r="M670" s="227" t="s">
        <v>1</v>
      </c>
      <c r="N670" s="228" t="s">
        <v>41</v>
      </c>
      <c r="O670" s="91"/>
      <c r="P670" s="229">
        <f>O670*H670</f>
        <v>0</v>
      </c>
      <c r="Q670" s="229">
        <v>0.00025999999999999998</v>
      </c>
      <c r="R670" s="229">
        <f>Q670*H670</f>
        <v>0.21813011999999998</v>
      </c>
      <c r="S670" s="229">
        <v>0</v>
      </c>
      <c r="T670" s="23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1" t="s">
        <v>305</v>
      </c>
      <c r="AT670" s="231" t="s">
        <v>139</v>
      </c>
      <c r="AU670" s="231" t="s">
        <v>86</v>
      </c>
      <c r="AY670" s="17" t="s">
        <v>136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7" t="s">
        <v>84</v>
      </c>
      <c r="BK670" s="232">
        <f>ROUND(I670*H670,2)</f>
        <v>0</v>
      </c>
      <c r="BL670" s="17" t="s">
        <v>305</v>
      </c>
      <c r="BM670" s="231" t="s">
        <v>1285</v>
      </c>
    </row>
    <row r="671" s="2" customFormat="1">
      <c r="A671" s="38"/>
      <c r="B671" s="39"/>
      <c r="C671" s="40"/>
      <c r="D671" s="233" t="s">
        <v>145</v>
      </c>
      <c r="E671" s="40"/>
      <c r="F671" s="234" t="s">
        <v>1279</v>
      </c>
      <c r="G671" s="40"/>
      <c r="H671" s="40"/>
      <c r="I671" s="235"/>
      <c r="J671" s="40"/>
      <c r="K671" s="40"/>
      <c r="L671" s="44"/>
      <c r="M671" s="236"/>
      <c r="N671" s="237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145</v>
      </c>
      <c r="AU671" s="17" t="s">
        <v>86</v>
      </c>
    </row>
    <row r="672" s="13" customFormat="1">
      <c r="A672" s="13"/>
      <c r="B672" s="238"/>
      <c r="C672" s="239"/>
      <c r="D672" s="233" t="s">
        <v>147</v>
      </c>
      <c r="E672" s="240" t="s">
        <v>1</v>
      </c>
      <c r="F672" s="241" t="s">
        <v>1286</v>
      </c>
      <c r="G672" s="239"/>
      <c r="H672" s="240" t="s">
        <v>1</v>
      </c>
      <c r="I672" s="242"/>
      <c r="J672" s="239"/>
      <c r="K672" s="239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147</v>
      </c>
      <c r="AU672" s="247" t="s">
        <v>86</v>
      </c>
      <c r="AV672" s="13" t="s">
        <v>84</v>
      </c>
      <c r="AW672" s="13" t="s">
        <v>32</v>
      </c>
      <c r="AX672" s="13" t="s">
        <v>76</v>
      </c>
      <c r="AY672" s="247" t="s">
        <v>136</v>
      </c>
    </row>
    <row r="673" s="14" customFormat="1">
      <c r="A673" s="14"/>
      <c r="B673" s="248"/>
      <c r="C673" s="249"/>
      <c r="D673" s="233" t="s">
        <v>147</v>
      </c>
      <c r="E673" s="250" t="s">
        <v>1</v>
      </c>
      <c r="F673" s="251" t="s">
        <v>1287</v>
      </c>
      <c r="G673" s="249"/>
      <c r="H673" s="252">
        <v>133.25399999999999</v>
      </c>
      <c r="I673" s="253"/>
      <c r="J673" s="249"/>
      <c r="K673" s="249"/>
      <c r="L673" s="254"/>
      <c r="M673" s="255"/>
      <c r="N673" s="256"/>
      <c r="O673" s="256"/>
      <c r="P673" s="256"/>
      <c r="Q673" s="256"/>
      <c r="R673" s="256"/>
      <c r="S673" s="256"/>
      <c r="T673" s="25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8" t="s">
        <v>147</v>
      </c>
      <c r="AU673" s="258" t="s">
        <v>86</v>
      </c>
      <c r="AV673" s="14" t="s">
        <v>86</v>
      </c>
      <c r="AW673" s="14" t="s">
        <v>32</v>
      </c>
      <c r="AX673" s="14" t="s">
        <v>76</v>
      </c>
      <c r="AY673" s="258" t="s">
        <v>136</v>
      </c>
    </row>
    <row r="674" s="14" customFormat="1">
      <c r="A674" s="14"/>
      <c r="B674" s="248"/>
      <c r="C674" s="249"/>
      <c r="D674" s="233" t="s">
        <v>147</v>
      </c>
      <c r="E674" s="250" t="s">
        <v>1</v>
      </c>
      <c r="F674" s="251" t="s">
        <v>1288</v>
      </c>
      <c r="G674" s="249"/>
      <c r="H674" s="252">
        <v>207.97200000000001</v>
      </c>
      <c r="I674" s="253"/>
      <c r="J674" s="249"/>
      <c r="K674" s="249"/>
      <c r="L674" s="254"/>
      <c r="M674" s="255"/>
      <c r="N674" s="256"/>
      <c r="O674" s="256"/>
      <c r="P674" s="256"/>
      <c r="Q674" s="256"/>
      <c r="R674" s="256"/>
      <c r="S674" s="256"/>
      <c r="T674" s="25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8" t="s">
        <v>147</v>
      </c>
      <c r="AU674" s="258" t="s">
        <v>86</v>
      </c>
      <c r="AV674" s="14" t="s">
        <v>86</v>
      </c>
      <c r="AW674" s="14" t="s">
        <v>32</v>
      </c>
      <c r="AX674" s="14" t="s">
        <v>76</v>
      </c>
      <c r="AY674" s="258" t="s">
        <v>136</v>
      </c>
    </row>
    <row r="675" s="14" customFormat="1">
      <c r="A675" s="14"/>
      <c r="B675" s="248"/>
      <c r="C675" s="249"/>
      <c r="D675" s="233" t="s">
        <v>147</v>
      </c>
      <c r="E675" s="250" t="s">
        <v>1</v>
      </c>
      <c r="F675" s="251" t="s">
        <v>1289</v>
      </c>
      <c r="G675" s="249"/>
      <c r="H675" s="252">
        <v>83.646000000000001</v>
      </c>
      <c r="I675" s="253"/>
      <c r="J675" s="249"/>
      <c r="K675" s="249"/>
      <c r="L675" s="254"/>
      <c r="M675" s="255"/>
      <c r="N675" s="256"/>
      <c r="O675" s="256"/>
      <c r="P675" s="256"/>
      <c r="Q675" s="256"/>
      <c r="R675" s="256"/>
      <c r="S675" s="256"/>
      <c r="T675" s="25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8" t="s">
        <v>147</v>
      </c>
      <c r="AU675" s="258" t="s">
        <v>86</v>
      </c>
      <c r="AV675" s="14" t="s">
        <v>86</v>
      </c>
      <c r="AW675" s="14" t="s">
        <v>32</v>
      </c>
      <c r="AX675" s="14" t="s">
        <v>76</v>
      </c>
      <c r="AY675" s="258" t="s">
        <v>136</v>
      </c>
    </row>
    <row r="676" s="14" customFormat="1">
      <c r="A676" s="14"/>
      <c r="B676" s="248"/>
      <c r="C676" s="249"/>
      <c r="D676" s="233" t="s">
        <v>147</v>
      </c>
      <c r="E676" s="250" t="s">
        <v>1</v>
      </c>
      <c r="F676" s="251" t="s">
        <v>1290</v>
      </c>
      <c r="G676" s="249"/>
      <c r="H676" s="252">
        <v>224.04599999999999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8" t="s">
        <v>147</v>
      </c>
      <c r="AU676" s="258" t="s">
        <v>86</v>
      </c>
      <c r="AV676" s="14" t="s">
        <v>86</v>
      </c>
      <c r="AW676" s="14" t="s">
        <v>32</v>
      </c>
      <c r="AX676" s="14" t="s">
        <v>76</v>
      </c>
      <c r="AY676" s="258" t="s">
        <v>136</v>
      </c>
    </row>
    <row r="677" s="14" customFormat="1">
      <c r="A677" s="14"/>
      <c r="B677" s="248"/>
      <c r="C677" s="249"/>
      <c r="D677" s="233" t="s">
        <v>147</v>
      </c>
      <c r="E677" s="250" t="s">
        <v>1</v>
      </c>
      <c r="F677" s="251" t="s">
        <v>1291</v>
      </c>
      <c r="G677" s="249"/>
      <c r="H677" s="252">
        <v>190.04400000000001</v>
      </c>
      <c r="I677" s="253"/>
      <c r="J677" s="249"/>
      <c r="K677" s="249"/>
      <c r="L677" s="254"/>
      <c r="M677" s="255"/>
      <c r="N677" s="256"/>
      <c r="O677" s="256"/>
      <c r="P677" s="256"/>
      <c r="Q677" s="256"/>
      <c r="R677" s="256"/>
      <c r="S677" s="256"/>
      <c r="T677" s="25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8" t="s">
        <v>147</v>
      </c>
      <c r="AU677" s="258" t="s">
        <v>86</v>
      </c>
      <c r="AV677" s="14" t="s">
        <v>86</v>
      </c>
      <c r="AW677" s="14" t="s">
        <v>32</v>
      </c>
      <c r="AX677" s="14" t="s">
        <v>76</v>
      </c>
      <c r="AY677" s="258" t="s">
        <v>136</v>
      </c>
    </row>
    <row r="678" s="15" customFormat="1">
      <c r="A678" s="15"/>
      <c r="B678" s="261"/>
      <c r="C678" s="262"/>
      <c r="D678" s="233" t="s">
        <v>147</v>
      </c>
      <c r="E678" s="263" t="s">
        <v>1</v>
      </c>
      <c r="F678" s="264" t="s">
        <v>192</v>
      </c>
      <c r="G678" s="262"/>
      <c r="H678" s="265">
        <v>838.96199999999999</v>
      </c>
      <c r="I678" s="266"/>
      <c r="J678" s="262"/>
      <c r="K678" s="262"/>
      <c r="L678" s="267"/>
      <c r="M678" s="287"/>
      <c r="N678" s="288"/>
      <c r="O678" s="288"/>
      <c r="P678" s="288"/>
      <c r="Q678" s="288"/>
      <c r="R678" s="288"/>
      <c r="S678" s="288"/>
      <c r="T678" s="289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1" t="s">
        <v>147</v>
      </c>
      <c r="AU678" s="271" t="s">
        <v>86</v>
      </c>
      <c r="AV678" s="15" t="s">
        <v>143</v>
      </c>
      <c r="AW678" s="15" t="s">
        <v>32</v>
      </c>
      <c r="AX678" s="15" t="s">
        <v>84</v>
      </c>
      <c r="AY678" s="271" t="s">
        <v>136</v>
      </c>
    </row>
    <row r="679" s="2" customFormat="1" ht="6.96" customHeight="1">
      <c r="A679" s="38"/>
      <c r="B679" s="66"/>
      <c r="C679" s="67"/>
      <c r="D679" s="67"/>
      <c r="E679" s="67"/>
      <c r="F679" s="67"/>
      <c r="G679" s="67"/>
      <c r="H679" s="67"/>
      <c r="I679" s="67"/>
      <c r="J679" s="67"/>
      <c r="K679" s="67"/>
      <c r="L679" s="44"/>
      <c r="M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</sheetData>
  <sheetProtection sheet="1" autoFilter="0" formatColumns="0" formatRows="0" objects="1" scenarios="1" spinCount="100000" saltValue="93CwAXjGQBCJ4vLZ2ZTiCk6AOSbGv8+YAnTwbXgY3ZQr+h17TXx48Z8eb5IS2T7ekiO+gtrbNB7r8Sbg1PCkxQ==" hashValue="FzuK8+24av5SQnxSNyTIIFyUNbSACJJeUpx6T/j+zpNrfvLh8yb/ltx61AqONYPnD/nCx7Hlapme6TLIXzkgnw==" algorithmName="SHA-512" password="CC63"/>
  <autoFilter ref="C131:K67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3_02/311272321"/>
    <hyperlink ref="F172" r:id="rId2" display="https://podminky.urs.cz/item/CS_URS_2023_02/317168012"/>
    <hyperlink ref="F175" r:id="rId3" display="https://podminky.urs.cz/item/CS_URS_2023_02/317168013"/>
    <hyperlink ref="F178" r:id="rId4" display="https://podminky.urs.cz/item/CS_URS_2023_02/317168015"/>
    <hyperlink ref="F181" r:id="rId5" display="https://podminky.urs.cz/item/CS_URS_2023_02/317941121"/>
    <hyperlink ref="F192" r:id="rId6" display="https://podminky.urs.cz/item/CS_URS_2023_02/342272225"/>
    <hyperlink ref="F202" r:id="rId7" display="https://podminky.urs.cz/item/CS_URS_2023_02/342272235"/>
    <hyperlink ref="F223" r:id="rId8" display="https://podminky.urs.cz/item/CS_URS_2023_02/346272236"/>
    <hyperlink ref="F228" r:id="rId9" display="https://podminky.urs.cz/item/CS_URS_2023_02/346272246"/>
    <hyperlink ref="F232" r:id="rId10" display="https://podminky.urs.cz/item/CS_URS_2023_02/346272256"/>
    <hyperlink ref="F237" r:id="rId11" display="https://podminky.urs.cz/item/CS_URS_2023_02/346272266"/>
    <hyperlink ref="F261" r:id="rId12" display="https://podminky.urs.cz/item/CS_URS_2023_02/612131121"/>
    <hyperlink ref="F273" r:id="rId13" display="https://podminky.urs.cz/item/CS_URS_2023_02/612142001"/>
    <hyperlink ref="F279" r:id="rId14" display="https://podminky.urs.cz/item/CS_URS_2023_02/612311131"/>
    <hyperlink ref="F291" r:id="rId15" display="https://podminky.urs.cz/item/CS_URS_2023_02/612341391"/>
    <hyperlink ref="F294" r:id="rId16" display="https://podminky.urs.cz/item/CS_URS_2023_02/622142001"/>
    <hyperlink ref="F299" r:id="rId17" display="https://podminky.urs.cz/item/CS_URS_2023_02/622151031"/>
    <hyperlink ref="F304" r:id="rId18" display="https://podminky.urs.cz/item/CS_URS_2023_02/622531012"/>
    <hyperlink ref="F309" r:id="rId19" display="https://podminky.urs.cz/item/CS_URS_2023_02/642942111"/>
    <hyperlink ref="F326" r:id="rId20" display="https://podminky.urs.cz/item/CS_URS_2023_02/642946211"/>
    <hyperlink ref="F332" r:id="rId21" display="https://podminky.urs.cz/item/CS_URS_2023_02/949101111"/>
    <hyperlink ref="F338" r:id="rId22" display="https://podminky.urs.cz/item/CS_URS_2023_02/998011001"/>
    <hyperlink ref="F363" r:id="rId23" display="https://podminky.urs.cz/item/CS_URS_2023_02/998711101"/>
    <hyperlink ref="F367" r:id="rId24" display="https://podminky.urs.cz/item/CS_URS_2023_02/763131411"/>
    <hyperlink ref="F371" r:id="rId25" display="https://podminky.urs.cz/item/CS_URS_2023_02/763131451"/>
    <hyperlink ref="F375" r:id="rId26" display="https://podminky.urs.cz/item/CS_URS_2023_02/763135102"/>
    <hyperlink ref="F387" r:id="rId27" display="https://podminky.urs.cz/item/CS_URS_2023_02/998763301"/>
    <hyperlink ref="F450" r:id="rId28" display="https://podminky.urs.cz/item/CS_URS_2023_02/998766101"/>
    <hyperlink ref="F477" r:id="rId29" display="https://podminky.urs.cz/item/CS_URS_2023_02/771111011"/>
    <hyperlink ref="F484" r:id="rId30" display="https://podminky.urs.cz/item/CS_URS_2023_02/771121011"/>
    <hyperlink ref="F487" r:id="rId31" display="https://podminky.urs.cz/item/CS_URS_2023_02/771151012"/>
    <hyperlink ref="F498" r:id="rId32" display="https://podminky.urs.cz/item/CS_URS_2023_02/771574414"/>
    <hyperlink ref="F514" r:id="rId33" display="https://podminky.urs.cz/item/CS_URS_2023_02/771591112"/>
    <hyperlink ref="F520" r:id="rId34" display="https://podminky.urs.cz/item/CS_URS_2023_02/771591241"/>
    <hyperlink ref="F523" r:id="rId35" display="https://podminky.urs.cz/item/CS_URS_2023_02/771591242"/>
    <hyperlink ref="F526" r:id="rId36" display="https://podminky.urs.cz/item/CS_URS_2023_02/771591264"/>
    <hyperlink ref="F531" r:id="rId37" display="https://podminky.urs.cz/item/CS_URS_2023_02/998771101"/>
    <hyperlink ref="F535" r:id="rId38" display="https://podminky.urs.cz/item/CS_URS_2023_02/776111117"/>
    <hyperlink ref="F544" r:id="rId39" display="https://podminky.urs.cz/item/CS_URS_2023_02/776111311"/>
    <hyperlink ref="F549" r:id="rId40" display="https://podminky.urs.cz/item/CS_URS_2023_02/776141112"/>
    <hyperlink ref="F556" r:id="rId41" display="https://podminky.urs.cz/item/CS_URS_2023_02/776251121"/>
    <hyperlink ref="F568" r:id="rId42" display="https://podminky.urs.cz/item/CS_URS_2023_02/998776101"/>
    <hyperlink ref="F572" r:id="rId43" display="https://podminky.urs.cz/item/CS_URS_2023_02/781111011"/>
    <hyperlink ref="F591" r:id="rId44" display="https://podminky.urs.cz/item/CS_URS_2023_02/781131251"/>
    <hyperlink ref="F594" r:id="rId45" display="https://podminky.urs.cz/item/CS_URS_2023_02/781151031"/>
    <hyperlink ref="F597" r:id="rId46" display="https://podminky.urs.cz/item/CS_URS_2022_02/781474154"/>
    <hyperlink ref="F612" r:id="rId47" display="https://podminky.urs.cz/item/CS_URS_2023_02/781495211"/>
    <hyperlink ref="F615" r:id="rId48" display="https://podminky.urs.cz/item/CS_URS_2023_02/781571141"/>
    <hyperlink ref="F619" r:id="rId49" display="https://podminky.urs.cz/item/CS_URS_2023_02/998781101"/>
    <hyperlink ref="F623" r:id="rId50" display="https://podminky.urs.cz/item/CS_URS_2023_02/783301303"/>
    <hyperlink ref="F639" r:id="rId51" display="https://podminky.urs.cz/item/CS_URS_2023_02/783301313"/>
    <hyperlink ref="F642" r:id="rId52" display="https://podminky.urs.cz/item/CS_URS_2023_02/783314101"/>
    <hyperlink ref="F645" r:id="rId53" display="https://podminky.urs.cz/item/CS_URS_2023_02/783317101"/>
    <hyperlink ref="F668" r:id="rId54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1292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ROUND((SUM(BE126:BE343)),  2)</f>
        <v>0</v>
      </c>
      <c r="G33" s="38"/>
      <c r="H33" s="38"/>
      <c r="I33" s="155">
        <v>0.20999999999999999</v>
      </c>
      <c r="J33" s="154">
        <f>ROUND(((SUM(BE126:BE343))*I33),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ROUND((SUM(BF126:BF343)),  2)</f>
        <v>0</v>
      </c>
      <c r="G34" s="38"/>
      <c r="H34" s="38"/>
      <c r="I34" s="155">
        <v>0.12</v>
      </c>
      <c r="J34" s="154">
        <f>ROUND(((SUM(BF126:BF343))*I34),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ROUND((SUM(BG126:BG343)),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ROUND((SUM(BH126:BH343)),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ROUND((SUM(BI126:BI343)),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03 - Svítidla, silno a slaboproudé rozvody, EZS,kamery, ACS,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9. 4. 2025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J134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1293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1294</v>
      </c>
      <c r="E101" s="188"/>
      <c r="F101" s="188"/>
      <c r="G101" s="188"/>
      <c r="H101" s="188"/>
      <c r="I101" s="188"/>
      <c r="J101" s="189">
        <f>J254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1295</v>
      </c>
      <c r="E102" s="182"/>
      <c r="F102" s="182"/>
      <c r="G102" s="182"/>
      <c r="H102" s="182"/>
      <c r="I102" s="182"/>
      <c r="J102" s="183">
        <f>J321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1296</v>
      </c>
      <c r="E103" s="188"/>
      <c r="F103" s="188"/>
      <c r="G103" s="188"/>
      <c r="H103" s="188"/>
      <c r="I103" s="188"/>
      <c r="J103" s="189">
        <f>J322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120</v>
      </c>
      <c r="E104" s="182"/>
      <c r="F104" s="182"/>
      <c r="G104" s="182"/>
      <c r="H104" s="182"/>
      <c r="I104" s="182"/>
      <c r="J104" s="183">
        <f>J328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1297</v>
      </c>
      <c r="E105" s="182"/>
      <c r="F105" s="182"/>
      <c r="G105" s="182"/>
      <c r="H105" s="182"/>
      <c r="I105" s="182"/>
      <c r="J105" s="183">
        <f>J339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1298</v>
      </c>
      <c r="E106" s="188"/>
      <c r="F106" s="188"/>
      <c r="G106" s="188"/>
      <c r="H106" s="188"/>
      <c r="I106" s="188"/>
      <c r="J106" s="189">
        <f>J340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Přestavba prostor pro neurorehabilitaci a revitalizace akutní rehabilitace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E9</f>
        <v>03 - Svítidla, silno a slaboproudé rozvody, EZS,kamery, ACS,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Ústí nad Labem</v>
      </c>
      <c r="G120" s="40"/>
      <c r="H120" s="40"/>
      <c r="I120" s="32" t="s">
        <v>22</v>
      </c>
      <c r="J120" s="79" t="str">
        <f>IF(J12="","",J12)</f>
        <v>9. 4. 2025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Krajská zdravotní, a.s. Masarykova nemocnice</v>
      </c>
      <c r="G122" s="40"/>
      <c r="H122" s="40"/>
      <c r="I122" s="32" t="s">
        <v>30</v>
      </c>
      <c r="J122" s="36" t="str">
        <f>E21</f>
        <v>Ing. Ondřej Hampejs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Hampejs projekty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122</v>
      </c>
      <c r="D125" s="194" t="s">
        <v>61</v>
      </c>
      <c r="E125" s="194" t="s">
        <v>57</v>
      </c>
      <c r="F125" s="194" t="s">
        <v>58</v>
      </c>
      <c r="G125" s="194" t="s">
        <v>123</v>
      </c>
      <c r="H125" s="194" t="s">
        <v>124</v>
      </c>
      <c r="I125" s="194" t="s">
        <v>125</v>
      </c>
      <c r="J125" s="195" t="s">
        <v>104</v>
      </c>
      <c r="K125" s="196" t="s">
        <v>126</v>
      </c>
      <c r="L125" s="197"/>
      <c r="M125" s="100" t="s">
        <v>1</v>
      </c>
      <c r="N125" s="101" t="s">
        <v>40</v>
      </c>
      <c r="O125" s="101" t="s">
        <v>127</v>
      </c>
      <c r="P125" s="101" t="s">
        <v>128</v>
      </c>
      <c r="Q125" s="101" t="s">
        <v>129</v>
      </c>
      <c r="R125" s="101" t="s">
        <v>130</v>
      </c>
      <c r="S125" s="101" t="s">
        <v>131</v>
      </c>
      <c r="T125" s="102" t="s">
        <v>132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133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P127+P134+P321+P328+P339</f>
        <v>0</v>
      </c>
      <c r="Q126" s="104"/>
      <c r="R126" s="200">
        <f>R127+R134+R321+R328+R339</f>
        <v>1.077504</v>
      </c>
      <c r="S126" s="104"/>
      <c r="T126" s="201">
        <f>T127+T134+T321+T328+T339</f>
        <v>5.7060000000000004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106</v>
      </c>
      <c r="BK126" s="202">
        <f>BK127+BK134+BK321+BK328+BK339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134</v>
      </c>
      <c r="F127" s="206" t="s">
        <v>135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5.7060000000000004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136</v>
      </c>
      <c r="BK127" s="216">
        <f>BK128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150</v>
      </c>
      <c r="F128" s="217" t="s">
        <v>151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</v>
      </c>
      <c r="S128" s="211"/>
      <c r="T128" s="213">
        <f>SUM(T129:T133)</f>
        <v>5.7060000000000004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136</v>
      </c>
      <c r="BK128" s="216">
        <f>SUM(BK129:BK133)</f>
        <v>0</v>
      </c>
    </row>
    <row r="129" s="2" customFormat="1" ht="24.15" customHeight="1">
      <c r="A129" s="38"/>
      <c r="B129" s="39"/>
      <c r="C129" s="219" t="s">
        <v>84</v>
      </c>
      <c r="D129" s="219" t="s">
        <v>139</v>
      </c>
      <c r="E129" s="220" t="s">
        <v>1299</v>
      </c>
      <c r="F129" s="221" t="s">
        <v>1300</v>
      </c>
      <c r="G129" s="222" t="s">
        <v>210</v>
      </c>
      <c r="H129" s="223">
        <v>2853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0.002</v>
      </c>
      <c r="T129" s="230">
        <f>S129*H129</f>
        <v>5.7060000000000004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143</v>
      </c>
      <c r="AT129" s="231" t="s">
        <v>139</v>
      </c>
      <c r="AU129" s="231" t="s">
        <v>86</v>
      </c>
      <c r="AY129" s="17" t="s">
        <v>136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143</v>
      </c>
      <c r="BM129" s="231" t="s">
        <v>1301</v>
      </c>
    </row>
    <row r="130" s="2" customFormat="1">
      <c r="A130" s="38"/>
      <c r="B130" s="39"/>
      <c r="C130" s="40"/>
      <c r="D130" s="233" t="s">
        <v>145</v>
      </c>
      <c r="E130" s="40"/>
      <c r="F130" s="234" t="s">
        <v>1302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86</v>
      </c>
    </row>
    <row r="131" s="2" customFormat="1">
      <c r="A131" s="38"/>
      <c r="B131" s="39"/>
      <c r="C131" s="40"/>
      <c r="D131" s="259" t="s">
        <v>156</v>
      </c>
      <c r="E131" s="40"/>
      <c r="F131" s="260" t="s">
        <v>1303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86</v>
      </c>
    </row>
    <row r="132" s="13" customFormat="1">
      <c r="A132" s="13"/>
      <c r="B132" s="238"/>
      <c r="C132" s="239"/>
      <c r="D132" s="233" t="s">
        <v>147</v>
      </c>
      <c r="E132" s="240" t="s">
        <v>1</v>
      </c>
      <c r="F132" s="241" t="s">
        <v>1304</v>
      </c>
      <c r="G132" s="239"/>
      <c r="H132" s="240" t="s">
        <v>1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147</v>
      </c>
      <c r="AU132" s="247" t="s">
        <v>86</v>
      </c>
      <c r="AV132" s="13" t="s">
        <v>84</v>
      </c>
      <c r="AW132" s="13" t="s">
        <v>32</v>
      </c>
      <c r="AX132" s="13" t="s">
        <v>76</v>
      </c>
      <c r="AY132" s="247" t="s">
        <v>136</v>
      </c>
    </row>
    <row r="133" s="14" customFormat="1">
      <c r="A133" s="14"/>
      <c r="B133" s="248"/>
      <c r="C133" s="249"/>
      <c r="D133" s="233" t="s">
        <v>147</v>
      </c>
      <c r="E133" s="250" t="s">
        <v>1</v>
      </c>
      <c r="F133" s="251" t="s">
        <v>1305</v>
      </c>
      <c r="G133" s="249"/>
      <c r="H133" s="252">
        <v>2853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147</v>
      </c>
      <c r="AU133" s="258" t="s">
        <v>86</v>
      </c>
      <c r="AV133" s="14" t="s">
        <v>86</v>
      </c>
      <c r="AW133" s="14" t="s">
        <v>32</v>
      </c>
      <c r="AX133" s="14" t="s">
        <v>84</v>
      </c>
      <c r="AY133" s="258" t="s">
        <v>136</v>
      </c>
    </row>
    <row r="134" s="12" customFormat="1" ht="25.92" customHeight="1">
      <c r="A134" s="12"/>
      <c r="B134" s="203"/>
      <c r="C134" s="204"/>
      <c r="D134" s="205" t="s">
        <v>75</v>
      </c>
      <c r="E134" s="206" t="s">
        <v>301</v>
      </c>
      <c r="F134" s="206" t="s">
        <v>302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P135+P254</f>
        <v>0</v>
      </c>
      <c r="Q134" s="211"/>
      <c r="R134" s="212">
        <f>R135+R254</f>
        <v>1.0732740000000001</v>
      </c>
      <c r="S134" s="211"/>
      <c r="T134" s="213">
        <f>T135+T254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76</v>
      </c>
      <c r="AY134" s="214" t="s">
        <v>136</v>
      </c>
      <c r="BK134" s="216">
        <f>BK135+BK254</f>
        <v>0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1306</v>
      </c>
      <c r="F135" s="217" t="s">
        <v>1307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SUM(P136:P253)</f>
        <v>0</v>
      </c>
      <c r="Q135" s="211"/>
      <c r="R135" s="212">
        <f>SUM(R136:R253)</f>
        <v>0.97438400000000014</v>
      </c>
      <c r="S135" s="211"/>
      <c r="T135" s="213">
        <f>SUM(T136:T253)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86</v>
      </c>
      <c r="AT135" s="215" t="s">
        <v>75</v>
      </c>
      <c r="AU135" s="215" t="s">
        <v>84</v>
      </c>
      <c r="AY135" s="214" t="s">
        <v>136</v>
      </c>
      <c r="BK135" s="216">
        <f>SUM(BK136:BK253)</f>
        <v>0</v>
      </c>
    </row>
    <row r="136" s="2" customFormat="1" ht="16.5" customHeight="1">
      <c r="A136" s="38"/>
      <c r="B136" s="39"/>
      <c r="C136" s="219" t="s">
        <v>86</v>
      </c>
      <c r="D136" s="219" t="s">
        <v>139</v>
      </c>
      <c r="E136" s="220" t="s">
        <v>1308</v>
      </c>
      <c r="F136" s="221" t="s">
        <v>1309</v>
      </c>
      <c r="G136" s="222" t="s">
        <v>356</v>
      </c>
      <c r="H136" s="223">
        <v>359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305</v>
      </c>
      <c r="AT136" s="231" t="s">
        <v>139</v>
      </c>
      <c r="AU136" s="231" t="s">
        <v>86</v>
      </c>
      <c r="AY136" s="17" t="s">
        <v>136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305</v>
      </c>
      <c r="BM136" s="231" t="s">
        <v>1310</v>
      </c>
    </row>
    <row r="137" s="2" customFormat="1">
      <c r="A137" s="38"/>
      <c r="B137" s="39"/>
      <c r="C137" s="40"/>
      <c r="D137" s="233" t="s">
        <v>145</v>
      </c>
      <c r="E137" s="40"/>
      <c r="F137" s="234" t="s">
        <v>1311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86</v>
      </c>
    </row>
    <row r="138" s="2" customFormat="1">
      <c r="A138" s="38"/>
      <c r="B138" s="39"/>
      <c r="C138" s="40"/>
      <c r="D138" s="259" t="s">
        <v>156</v>
      </c>
      <c r="E138" s="40"/>
      <c r="F138" s="260" t="s">
        <v>1312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86</v>
      </c>
    </row>
    <row r="139" s="14" customFormat="1">
      <c r="A139" s="14"/>
      <c r="B139" s="248"/>
      <c r="C139" s="249"/>
      <c r="D139" s="233" t="s">
        <v>147</v>
      </c>
      <c r="E139" s="250" t="s">
        <v>1</v>
      </c>
      <c r="F139" s="251" t="s">
        <v>1313</v>
      </c>
      <c r="G139" s="249"/>
      <c r="H139" s="252">
        <v>359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147</v>
      </c>
      <c r="AU139" s="258" t="s">
        <v>86</v>
      </c>
      <c r="AV139" s="14" t="s">
        <v>86</v>
      </c>
      <c r="AW139" s="14" t="s">
        <v>32</v>
      </c>
      <c r="AX139" s="14" t="s">
        <v>84</v>
      </c>
      <c r="AY139" s="258" t="s">
        <v>136</v>
      </c>
    </row>
    <row r="140" s="2" customFormat="1" ht="24.15" customHeight="1">
      <c r="A140" s="38"/>
      <c r="B140" s="39"/>
      <c r="C140" s="276" t="s">
        <v>158</v>
      </c>
      <c r="D140" s="276" t="s">
        <v>590</v>
      </c>
      <c r="E140" s="277" t="s">
        <v>1314</v>
      </c>
      <c r="F140" s="278" t="s">
        <v>1315</v>
      </c>
      <c r="G140" s="279" t="s">
        <v>356</v>
      </c>
      <c r="H140" s="280">
        <v>359</v>
      </c>
      <c r="I140" s="281"/>
      <c r="J140" s="282">
        <f>ROUND(I140*H140,2)</f>
        <v>0</v>
      </c>
      <c r="K140" s="283"/>
      <c r="L140" s="284"/>
      <c r="M140" s="285" t="s">
        <v>1</v>
      </c>
      <c r="N140" s="286" t="s">
        <v>41</v>
      </c>
      <c r="O140" s="91"/>
      <c r="P140" s="229">
        <f>O140*H140</f>
        <v>0</v>
      </c>
      <c r="Q140" s="229">
        <v>4.0000000000000003E-05</v>
      </c>
      <c r="R140" s="229">
        <f>Q140*H140</f>
        <v>0.014360000000000001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410</v>
      </c>
      <c r="AT140" s="231" t="s">
        <v>590</v>
      </c>
      <c r="AU140" s="231" t="s">
        <v>86</v>
      </c>
      <c r="AY140" s="17" t="s">
        <v>136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305</v>
      </c>
      <c r="BM140" s="231" t="s">
        <v>1316</v>
      </c>
    </row>
    <row r="141" s="2" customFormat="1">
      <c r="A141" s="38"/>
      <c r="B141" s="39"/>
      <c r="C141" s="40"/>
      <c r="D141" s="233" t="s">
        <v>145</v>
      </c>
      <c r="E141" s="40"/>
      <c r="F141" s="234" t="s">
        <v>1315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86</v>
      </c>
    </row>
    <row r="142" s="2" customFormat="1" ht="24.15" customHeight="1">
      <c r="A142" s="38"/>
      <c r="B142" s="39"/>
      <c r="C142" s="219" t="s">
        <v>143</v>
      </c>
      <c r="D142" s="219" t="s">
        <v>139</v>
      </c>
      <c r="E142" s="220" t="s">
        <v>1317</v>
      </c>
      <c r="F142" s="221" t="s">
        <v>1318</v>
      </c>
      <c r="G142" s="222" t="s">
        <v>210</v>
      </c>
      <c r="H142" s="223">
        <v>1000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305</v>
      </c>
      <c r="AT142" s="231" t="s">
        <v>139</v>
      </c>
      <c r="AU142" s="231" t="s">
        <v>86</v>
      </c>
      <c r="AY142" s="17" t="s">
        <v>136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305</v>
      </c>
      <c r="BM142" s="231" t="s">
        <v>1319</v>
      </c>
    </row>
    <row r="143" s="2" customFormat="1">
      <c r="A143" s="38"/>
      <c r="B143" s="39"/>
      <c r="C143" s="40"/>
      <c r="D143" s="233" t="s">
        <v>145</v>
      </c>
      <c r="E143" s="40"/>
      <c r="F143" s="234" t="s">
        <v>1318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86</v>
      </c>
    </row>
    <row r="144" s="2" customFormat="1" ht="24.15" customHeight="1">
      <c r="A144" s="38"/>
      <c r="B144" s="39"/>
      <c r="C144" s="276" t="s">
        <v>202</v>
      </c>
      <c r="D144" s="276" t="s">
        <v>590</v>
      </c>
      <c r="E144" s="277" t="s">
        <v>1320</v>
      </c>
      <c r="F144" s="278" t="s">
        <v>1321</v>
      </c>
      <c r="G144" s="279" t="s">
        <v>210</v>
      </c>
      <c r="H144" s="280">
        <v>1150</v>
      </c>
      <c r="I144" s="281"/>
      <c r="J144" s="282">
        <f>ROUND(I144*H144,2)</f>
        <v>0</v>
      </c>
      <c r="K144" s="283"/>
      <c r="L144" s="284"/>
      <c r="M144" s="285" t="s">
        <v>1</v>
      </c>
      <c r="N144" s="286" t="s">
        <v>41</v>
      </c>
      <c r="O144" s="91"/>
      <c r="P144" s="229">
        <f>O144*H144</f>
        <v>0</v>
      </c>
      <c r="Q144" s="229">
        <v>0.00012</v>
      </c>
      <c r="R144" s="229">
        <f>Q144*H144</f>
        <v>0.13800000000000001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410</v>
      </c>
      <c r="AT144" s="231" t="s">
        <v>590</v>
      </c>
      <c r="AU144" s="231" t="s">
        <v>86</v>
      </c>
      <c r="AY144" s="17" t="s">
        <v>136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305</v>
      </c>
      <c r="BM144" s="231" t="s">
        <v>1322</v>
      </c>
    </row>
    <row r="145" s="2" customFormat="1">
      <c r="A145" s="38"/>
      <c r="B145" s="39"/>
      <c r="C145" s="40"/>
      <c r="D145" s="233" t="s">
        <v>145</v>
      </c>
      <c r="E145" s="40"/>
      <c r="F145" s="234" t="s">
        <v>1321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86</v>
      </c>
    </row>
    <row r="146" s="14" customFormat="1">
      <c r="A146" s="14"/>
      <c r="B146" s="248"/>
      <c r="C146" s="249"/>
      <c r="D146" s="233" t="s">
        <v>147</v>
      </c>
      <c r="E146" s="249"/>
      <c r="F146" s="251" t="s">
        <v>1323</v>
      </c>
      <c r="G146" s="249"/>
      <c r="H146" s="252">
        <v>1150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147</v>
      </c>
      <c r="AU146" s="258" t="s">
        <v>86</v>
      </c>
      <c r="AV146" s="14" t="s">
        <v>86</v>
      </c>
      <c r="AW146" s="14" t="s">
        <v>4</v>
      </c>
      <c r="AX146" s="14" t="s">
        <v>84</v>
      </c>
      <c r="AY146" s="258" t="s">
        <v>136</v>
      </c>
    </row>
    <row r="147" s="2" customFormat="1" ht="33" customHeight="1">
      <c r="A147" s="38"/>
      <c r="B147" s="39"/>
      <c r="C147" s="219" t="s">
        <v>137</v>
      </c>
      <c r="D147" s="219" t="s">
        <v>139</v>
      </c>
      <c r="E147" s="220" t="s">
        <v>1324</v>
      </c>
      <c r="F147" s="221" t="s">
        <v>1325</v>
      </c>
      <c r="G147" s="222" t="s">
        <v>210</v>
      </c>
      <c r="H147" s="223">
        <v>928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305</v>
      </c>
      <c r="AT147" s="231" t="s">
        <v>139</v>
      </c>
      <c r="AU147" s="231" t="s">
        <v>86</v>
      </c>
      <c r="AY147" s="17" t="s">
        <v>136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305</v>
      </c>
      <c r="BM147" s="231" t="s">
        <v>1326</v>
      </c>
    </row>
    <row r="148" s="2" customFormat="1">
      <c r="A148" s="38"/>
      <c r="B148" s="39"/>
      <c r="C148" s="40"/>
      <c r="D148" s="233" t="s">
        <v>145</v>
      </c>
      <c r="E148" s="40"/>
      <c r="F148" s="234" t="s">
        <v>1327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86</v>
      </c>
    </row>
    <row r="149" s="2" customFormat="1">
      <c r="A149" s="38"/>
      <c r="B149" s="39"/>
      <c r="C149" s="40"/>
      <c r="D149" s="259" t="s">
        <v>156</v>
      </c>
      <c r="E149" s="40"/>
      <c r="F149" s="260" t="s">
        <v>1328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86</v>
      </c>
    </row>
    <row r="150" s="2" customFormat="1" ht="24.15" customHeight="1">
      <c r="A150" s="38"/>
      <c r="B150" s="39"/>
      <c r="C150" s="276" t="s">
        <v>214</v>
      </c>
      <c r="D150" s="276" t="s">
        <v>590</v>
      </c>
      <c r="E150" s="277" t="s">
        <v>1329</v>
      </c>
      <c r="F150" s="278" t="s">
        <v>1330</v>
      </c>
      <c r="G150" s="279" t="s">
        <v>210</v>
      </c>
      <c r="H150" s="280">
        <v>1067.2000000000001</v>
      </c>
      <c r="I150" s="281"/>
      <c r="J150" s="282">
        <f>ROUND(I150*H150,2)</f>
        <v>0</v>
      </c>
      <c r="K150" s="283"/>
      <c r="L150" s="284"/>
      <c r="M150" s="285" t="s">
        <v>1</v>
      </c>
      <c r="N150" s="286" t="s">
        <v>41</v>
      </c>
      <c r="O150" s="91"/>
      <c r="P150" s="229">
        <f>O150*H150</f>
        <v>0</v>
      </c>
      <c r="Q150" s="229">
        <v>0.00017000000000000001</v>
      </c>
      <c r="R150" s="229">
        <f>Q150*H150</f>
        <v>0.18142400000000003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410</v>
      </c>
      <c r="AT150" s="231" t="s">
        <v>590</v>
      </c>
      <c r="AU150" s="231" t="s">
        <v>86</v>
      </c>
      <c r="AY150" s="17" t="s">
        <v>136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305</v>
      </c>
      <c r="BM150" s="231" t="s">
        <v>1331</v>
      </c>
    </row>
    <row r="151" s="2" customFormat="1">
      <c r="A151" s="38"/>
      <c r="B151" s="39"/>
      <c r="C151" s="40"/>
      <c r="D151" s="233" t="s">
        <v>145</v>
      </c>
      <c r="E151" s="40"/>
      <c r="F151" s="234" t="s">
        <v>1330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86</v>
      </c>
    </row>
    <row r="152" s="14" customFormat="1">
      <c r="A152" s="14"/>
      <c r="B152" s="248"/>
      <c r="C152" s="249"/>
      <c r="D152" s="233" t="s">
        <v>147</v>
      </c>
      <c r="E152" s="249"/>
      <c r="F152" s="251" t="s">
        <v>1332</v>
      </c>
      <c r="G152" s="249"/>
      <c r="H152" s="252">
        <v>1067.2000000000001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147</v>
      </c>
      <c r="AU152" s="258" t="s">
        <v>86</v>
      </c>
      <c r="AV152" s="14" t="s">
        <v>86</v>
      </c>
      <c r="AW152" s="14" t="s">
        <v>4</v>
      </c>
      <c r="AX152" s="14" t="s">
        <v>84</v>
      </c>
      <c r="AY152" s="258" t="s">
        <v>136</v>
      </c>
    </row>
    <row r="153" s="2" customFormat="1" ht="33" customHeight="1">
      <c r="A153" s="38"/>
      <c r="B153" s="39"/>
      <c r="C153" s="219" t="s">
        <v>227</v>
      </c>
      <c r="D153" s="219" t="s">
        <v>139</v>
      </c>
      <c r="E153" s="220" t="s">
        <v>1333</v>
      </c>
      <c r="F153" s="221" t="s">
        <v>1334</v>
      </c>
      <c r="G153" s="222" t="s">
        <v>210</v>
      </c>
      <c r="H153" s="223">
        <v>165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305</v>
      </c>
      <c r="AT153" s="231" t="s">
        <v>139</v>
      </c>
      <c r="AU153" s="231" t="s">
        <v>86</v>
      </c>
      <c r="AY153" s="17" t="s">
        <v>136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305</v>
      </c>
      <c r="BM153" s="231" t="s">
        <v>1335</v>
      </c>
    </row>
    <row r="154" s="2" customFormat="1">
      <c r="A154" s="38"/>
      <c r="B154" s="39"/>
      <c r="C154" s="40"/>
      <c r="D154" s="233" t="s">
        <v>145</v>
      </c>
      <c r="E154" s="40"/>
      <c r="F154" s="234" t="s">
        <v>1336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86</v>
      </c>
    </row>
    <row r="155" s="2" customFormat="1">
      <c r="A155" s="38"/>
      <c r="B155" s="39"/>
      <c r="C155" s="40"/>
      <c r="D155" s="259" t="s">
        <v>156</v>
      </c>
      <c r="E155" s="40"/>
      <c r="F155" s="260" t="s">
        <v>1337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86</v>
      </c>
    </row>
    <row r="156" s="2" customFormat="1" ht="24.15" customHeight="1">
      <c r="A156" s="38"/>
      <c r="B156" s="39"/>
      <c r="C156" s="276" t="s">
        <v>150</v>
      </c>
      <c r="D156" s="276" t="s">
        <v>590</v>
      </c>
      <c r="E156" s="277" t="s">
        <v>1338</v>
      </c>
      <c r="F156" s="278" t="s">
        <v>1339</v>
      </c>
      <c r="G156" s="279" t="s">
        <v>210</v>
      </c>
      <c r="H156" s="280">
        <v>189.75</v>
      </c>
      <c r="I156" s="281"/>
      <c r="J156" s="282">
        <f>ROUND(I156*H156,2)</f>
        <v>0</v>
      </c>
      <c r="K156" s="283"/>
      <c r="L156" s="284"/>
      <c r="M156" s="285" t="s">
        <v>1</v>
      </c>
      <c r="N156" s="286" t="s">
        <v>41</v>
      </c>
      <c r="O156" s="91"/>
      <c r="P156" s="229">
        <f>O156*H156</f>
        <v>0</v>
      </c>
      <c r="Q156" s="229">
        <v>0.00016000000000000001</v>
      </c>
      <c r="R156" s="229">
        <f>Q156*H156</f>
        <v>0.030360000000000002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410</v>
      </c>
      <c r="AT156" s="231" t="s">
        <v>590</v>
      </c>
      <c r="AU156" s="231" t="s">
        <v>86</v>
      </c>
      <c r="AY156" s="17" t="s">
        <v>136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305</v>
      </c>
      <c r="BM156" s="231" t="s">
        <v>1340</v>
      </c>
    </row>
    <row r="157" s="2" customFormat="1">
      <c r="A157" s="38"/>
      <c r="B157" s="39"/>
      <c r="C157" s="40"/>
      <c r="D157" s="233" t="s">
        <v>145</v>
      </c>
      <c r="E157" s="40"/>
      <c r="F157" s="234" t="s">
        <v>1339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86</v>
      </c>
    </row>
    <row r="158" s="14" customFormat="1">
      <c r="A158" s="14"/>
      <c r="B158" s="248"/>
      <c r="C158" s="249"/>
      <c r="D158" s="233" t="s">
        <v>147</v>
      </c>
      <c r="E158" s="249"/>
      <c r="F158" s="251" t="s">
        <v>1341</v>
      </c>
      <c r="G158" s="249"/>
      <c r="H158" s="252">
        <v>189.75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86</v>
      </c>
      <c r="AV158" s="14" t="s">
        <v>86</v>
      </c>
      <c r="AW158" s="14" t="s">
        <v>4</v>
      </c>
      <c r="AX158" s="14" t="s">
        <v>84</v>
      </c>
      <c r="AY158" s="258" t="s">
        <v>136</v>
      </c>
    </row>
    <row r="159" s="2" customFormat="1" ht="24.15" customHeight="1">
      <c r="A159" s="38"/>
      <c r="B159" s="39"/>
      <c r="C159" s="219" t="s">
        <v>265</v>
      </c>
      <c r="D159" s="219" t="s">
        <v>139</v>
      </c>
      <c r="E159" s="220" t="s">
        <v>1342</v>
      </c>
      <c r="F159" s="221" t="s">
        <v>1343</v>
      </c>
      <c r="G159" s="222" t="s">
        <v>356</v>
      </c>
      <c r="H159" s="223">
        <v>3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305</v>
      </c>
      <c r="AT159" s="231" t="s">
        <v>139</v>
      </c>
      <c r="AU159" s="231" t="s">
        <v>86</v>
      </c>
      <c r="AY159" s="17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305</v>
      </c>
      <c r="BM159" s="231" t="s">
        <v>1344</v>
      </c>
    </row>
    <row r="160" s="2" customFormat="1">
      <c r="A160" s="38"/>
      <c r="B160" s="39"/>
      <c r="C160" s="40"/>
      <c r="D160" s="233" t="s">
        <v>145</v>
      </c>
      <c r="E160" s="40"/>
      <c r="F160" s="234" t="s">
        <v>1345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86</v>
      </c>
    </row>
    <row r="161" s="2" customFormat="1">
      <c r="A161" s="38"/>
      <c r="B161" s="39"/>
      <c r="C161" s="40"/>
      <c r="D161" s="259" t="s">
        <v>156</v>
      </c>
      <c r="E161" s="40"/>
      <c r="F161" s="260" t="s">
        <v>1346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156</v>
      </c>
      <c r="AU161" s="17" t="s">
        <v>86</v>
      </c>
    </row>
    <row r="162" s="2" customFormat="1" ht="24.15" customHeight="1">
      <c r="A162" s="38"/>
      <c r="B162" s="39"/>
      <c r="C162" s="276" t="s">
        <v>271</v>
      </c>
      <c r="D162" s="276" t="s">
        <v>590</v>
      </c>
      <c r="E162" s="277" t="s">
        <v>1347</v>
      </c>
      <c r="F162" s="278" t="s">
        <v>1348</v>
      </c>
      <c r="G162" s="279" t="s">
        <v>356</v>
      </c>
      <c r="H162" s="280">
        <v>3</v>
      </c>
      <c r="I162" s="281"/>
      <c r="J162" s="282">
        <f>ROUND(I162*H162,2)</f>
        <v>0</v>
      </c>
      <c r="K162" s="283"/>
      <c r="L162" s="284"/>
      <c r="M162" s="285" t="s">
        <v>1</v>
      </c>
      <c r="N162" s="286" t="s">
        <v>41</v>
      </c>
      <c r="O162" s="91"/>
      <c r="P162" s="229">
        <f>O162*H162</f>
        <v>0</v>
      </c>
      <c r="Q162" s="229">
        <v>0.0132</v>
      </c>
      <c r="R162" s="229">
        <f>Q162*H162</f>
        <v>0.039599999999999996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410</v>
      </c>
      <c r="AT162" s="231" t="s">
        <v>590</v>
      </c>
      <c r="AU162" s="231" t="s">
        <v>86</v>
      </c>
      <c r="AY162" s="17" t="s">
        <v>136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305</v>
      </c>
      <c r="BM162" s="231" t="s">
        <v>1349</v>
      </c>
    </row>
    <row r="163" s="2" customFormat="1">
      <c r="A163" s="38"/>
      <c r="B163" s="39"/>
      <c r="C163" s="40"/>
      <c r="D163" s="233" t="s">
        <v>145</v>
      </c>
      <c r="E163" s="40"/>
      <c r="F163" s="234" t="s">
        <v>1348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86</v>
      </c>
    </row>
    <row r="164" s="2" customFormat="1" ht="24.15" customHeight="1">
      <c r="A164" s="38"/>
      <c r="B164" s="39"/>
      <c r="C164" s="219" t="s">
        <v>8</v>
      </c>
      <c r="D164" s="219" t="s">
        <v>139</v>
      </c>
      <c r="E164" s="220" t="s">
        <v>1350</v>
      </c>
      <c r="F164" s="221" t="s">
        <v>1351</v>
      </c>
      <c r="G164" s="222" t="s">
        <v>356</v>
      </c>
      <c r="H164" s="223">
        <v>27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305</v>
      </c>
      <c r="AT164" s="231" t="s">
        <v>139</v>
      </c>
      <c r="AU164" s="231" t="s">
        <v>86</v>
      </c>
      <c r="AY164" s="17" t="s">
        <v>136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305</v>
      </c>
      <c r="BM164" s="231" t="s">
        <v>1352</v>
      </c>
    </row>
    <row r="165" s="2" customFormat="1">
      <c r="A165" s="38"/>
      <c r="B165" s="39"/>
      <c r="C165" s="40"/>
      <c r="D165" s="233" t="s">
        <v>145</v>
      </c>
      <c r="E165" s="40"/>
      <c r="F165" s="234" t="s">
        <v>1353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86</v>
      </c>
    </row>
    <row r="166" s="2" customFormat="1">
      <c r="A166" s="38"/>
      <c r="B166" s="39"/>
      <c r="C166" s="40"/>
      <c r="D166" s="259" t="s">
        <v>156</v>
      </c>
      <c r="E166" s="40"/>
      <c r="F166" s="260" t="s">
        <v>1354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86</v>
      </c>
    </row>
    <row r="167" s="2" customFormat="1" ht="24.15" customHeight="1">
      <c r="A167" s="38"/>
      <c r="B167" s="39"/>
      <c r="C167" s="276" t="s">
        <v>283</v>
      </c>
      <c r="D167" s="276" t="s">
        <v>590</v>
      </c>
      <c r="E167" s="277" t="s">
        <v>1355</v>
      </c>
      <c r="F167" s="278" t="s">
        <v>1356</v>
      </c>
      <c r="G167" s="279" t="s">
        <v>356</v>
      </c>
      <c r="H167" s="280">
        <v>27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1"/>
      <c r="P167" s="229">
        <f>O167*H167</f>
        <v>0</v>
      </c>
      <c r="Q167" s="229">
        <v>9.0000000000000006E-05</v>
      </c>
      <c r="R167" s="229">
        <f>Q167*H167</f>
        <v>0.0024300000000000003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410</v>
      </c>
      <c r="AT167" s="231" t="s">
        <v>590</v>
      </c>
      <c r="AU167" s="231" t="s">
        <v>86</v>
      </c>
      <c r="AY167" s="17" t="s">
        <v>136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305</v>
      </c>
      <c r="BM167" s="231" t="s">
        <v>1357</v>
      </c>
    </row>
    <row r="168" s="2" customFormat="1">
      <c r="A168" s="38"/>
      <c r="B168" s="39"/>
      <c r="C168" s="40"/>
      <c r="D168" s="233" t="s">
        <v>145</v>
      </c>
      <c r="E168" s="40"/>
      <c r="F168" s="234" t="s">
        <v>1356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86</v>
      </c>
    </row>
    <row r="169" s="2" customFormat="1" ht="24.15" customHeight="1">
      <c r="A169" s="38"/>
      <c r="B169" s="39"/>
      <c r="C169" s="219" t="s">
        <v>289</v>
      </c>
      <c r="D169" s="219" t="s">
        <v>139</v>
      </c>
      <c r="E169" s="220" t="s">
        <v>1358</v>
      </c>
      <c r="F169" s="221" t="s">
        <v>1359</v>
      </c>
      <c r="G169" s="222" t="s">
        <v>356</v>
      </c>
      <c r="H169" s="223">
        <v>14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305</v>
      </c>
      <c r="AT169" s="231" t="s">
        <v>139</v>
      </c>
      <c r="AU169" s="231" t="s">
        <v>86</v>
      </c>
      <c r="AY169" s="17" t="s">
        <v>136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305</v>
      </c>
      <c r="BM169" s="231" t="s">
        <v>1360</v>
      </c>
    </row>
    <row r="170" s="2" customFormat="1">
      <c r="A170" s="38"/>
      <c r="B170" s="39"/>
      <c r="C170" s="40"/>
      <c r="D170" s="233" t="s">
        <v>145</v>
      </c>
      <c r="E170" s="40"/>
      <c r="F170" s="234" t="s">
        <v>1361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86</v>
      </c>
    </row>
    <row r="171" s="2" customFormat="1">
      <c r="A171" s="38"/>
      <c r="B171" s="39"/>
      <c r="C171" s="40"/>
      <c r="D171" s="259" t="s">
        <v>156</v>
      </c>
      <c r="E171" s="40"/>
      <c r="F171" s="260" t="s">
        <v>1362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86</v>
      </c>
    </row>
    <row r="172" s="2" customFormat="1" ht="24.15" customHeight="1">
      <c r="A172" s="38"/>
      <c r="B172" s="39"/>
      <c r="C172" s="276" t="s">
        <v>295</v>
      </c>
      <c r="D172" s="276" t="s">
        <v>590</v>
      </c>
      <c r="E172" s="277" t="s">
        <v>1363</v>
      </c>
      <c r="F172" s="278" t="s">
        <v>1364</v>
      </c>
      <c r="G172" s="279" t="s">
        <v>356</v>
      </c>
      <c r="H172" s="280">
        <v>14</v>
      </c>
      <c r="I172" s="281"/>
      <c r="J172" s="282">
        <f>ROUND(I172*H172,2)</f>
        <v>0</v>
      </c>
      <c r="K172" s="283"/>
      <c r="L172" s="284"/>
      <c r="M172" s="285" t="s">
        <v>1</v>
      </c>
      <c r="N172" s="286" t="s">
        <v>41</v>
      </c>
      <c r="O172" s="91"/>
      <c r="P172" s="229">
        <f>O172*H172</f>
        <v>0</v>
      </c>
      <c r="Q172" s="229">
        <v>0.00010000000000000001</v>
      </c>
      <c r="R172" s="229">
        <f>Q172*H172</f>
        <v>0.0014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410</v>
      </c>
      <c r="AT172" s="231" t="s">
        <v>590</v>
      </c>
      <c r="AU172" s="231" t="s">
        <v>86</v>
      </c>
      <c r="AY172" s="17" t="s">
        <v>136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305</v>
      </c>
      <c r="BM172" s="231" t="s">
        <v>1365</v>
      </c>
    </row>
    <row r="173" s="2" customFormat="1">
      <c r="A173" s="38"/>
      <c r="B173" s="39"/>
      <c r="C173" s="40"/>
      <c r="D173" s="233" t="s">
        <v>145</v>
      </c>
      <c r="E173" s="40"/>
      <c r="F173" s="234" t="s">
        <v>1364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86</v>
      </c>
    </row>
    <row r="174" s="2" customFormat="1" ht="24.15" customHeight="1">
      <c r="A174" s="38"/>
      <c r="B174" s="39"/>
      <c r="C174" s="219" t="s">
        <v>305</v>
      </c>
      <c r="D174" s="219" t="s">
        <v>139</v>
      </c>
      <c r="E174" s="220" t="s">
        <v>1366</v>
      </c>
      <c r="F174" s="221" t="s">
        <v>1367</v>
      </c>
      <c r="G174" s="222" t="s">
        <v>356</v>
      </c>
      <c r="H174" s="223">
        <v>10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305</v>
      </c>
      <c r="AT174" s="231" t="s">
        <v>139</v>
      </c>
      <c r="AU174" s="231" t="s">
        <v>86</v>
      </c>
      <c r="AY174" s="17" t="s">
        <v>136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305</v>
      </c>
      <c r="BM174" s="231" t="s">
        <v>1368</v>
      </c>
    </row>
    <row r="175" s="2" customFormat="1">
      <c r="A175" s="38"/>
      <c r="B175" s="39"/>
      <c r="C175" s="40"/>
      <c r="D175" s="233" t="s">
        <v>145</v>
      </c>
      <c r="E175" s="40"/>
      <c r="F175" s="234" t="s">
        <v>1369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86</v>
      </c>
    </row>
    <row r="176" s="2" customFormat="1">
      <c r="A176" s="38"/>
      <c r="B176" s="39"/>
      <c r="C176" s="40"/>
      <c r="D176" s="259" t="s">
        <v>156</v>
      </c>
      <c r="E176" s="40"/>
      <c r="F176" s="260" t="s">
        <v>1370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156</v>
      </c>
      <c r="AU176" s="17" t="s">
        <v>86</v>
      </c>
    </row>
    <row r="177" s="2" customFormat="1" ht="24.15" customHeight="1">
      <c r="A177" s="38"/>
      <c r="B177" s="39"/>
      <c r="C177" s="276" t="s">
        <v>312</v>
      </c>
      <c r="D177" s="276" t="s">
        <v>590</v>
      </c>
      <c r="E177" s="277" t="s">
        <v>1371</v>
      </c>
      <c r="F177" s="278" t="s">
        <v>1372</v>
      </c>
      <c r="G177" s="279" t="s">
        <v>356</v>
      </c>
      <c r="H177" s="280">
        <v>10</v>
      </c>
      <c r="I177" s="281"/>
      <c r="J177" s="282">
        <f>ROUND(I177*H177,2)</f>
        <v>0</v>
      </c>
      <c r="K177" s="283"/>
      <c r="L177" s="284"/>
      <c r="M177" s="285" t="s">
        <v>1</v>
      </c>
      <c r="N177" s="286" t="s">
        <v>41</v>
      </c>
      <c r="O177" s="91"/>
      <c r="P177" s="229">
        <f>O177*H177</f>
        <v>0</v>
      </c>
      <c r="Q177" s="229">
        <v>9.0000000000000006E-05</v>
      </c>
      <c r="R177" s="229">
        <f>Q177*H177</f>
        <v>0.00090000000000000008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410</v>
      </c>
      <c r="AT177" s="231" t="s">
        <v>590</v>
      </c>
      <c r="AU177" s="231" t="s">
        <v>86</v>
      </c>
      <c r="AY177" s="17" t="s">
        <v>136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305</v>
      </c>
      <c r="BM177" s="231" t="s">
        <v>1373</v>
      </c>
    </row>
    <row r="178" s="2" customFormat="1">
      <c r="A178" s="38"/>
      <c r="B178" s="39"/>
      <c r="C178" s="40"/>
      <c r="D178" s="233" t="s">
        <v>145</v>
      </c>
      <c r="E178" s="40"/>
      <c r="F178" s="234" t="s">
        <v>1372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86</v>
      </c>
    </row>
    <row r="179" s="2" customFormat="1" ht="24.15" customHeight="1">
      <c r="A179" s="38"/>
      <c r="B179" s="39"/>
      <c r="C179" s="219" t="s">
        <v>318</v>
      </c>
      <c r="D179" s="219" t="s">
        <v>139</v>
      </c>
      <c r="E179" s="220" t="s">
        <v>1374</v>
      </c>
      <c r="F179" s="221" t="s">
        <v>1375</v>
      </c>
      <c r="G179" s="222" t="s">
        <v>356</v>
      </c>
      <c r="H179" s="223">
        <v>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305</v>
      </c>
      <c r="AT179" s="231" t="s">
        <v>139</v>
      </c>
      <c r="AU179" s="231" t="s">
        <v>86</v>
      </c>
      <c r="AY179" s="17" t="s">
        <v>136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305</v>
      </c>
      <c r="BM179" s="231" t="s">
        <v>1376</v>
      </c>
    </row>
    <row r="180" s="2" customFormat="1">
      <c r="A180" s="38"/>
      <c r="B180" s="39"/>
      <c r="C180" s="40"/>
      <c r="D180" s="233" t="s">
        <v>145</v>
      </c>
      <c r="E180" s="40"/>
      <c r="F180" s="234" t="s">
        <v>1377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86</v>
      </c>
    </row>
    <row r="181" s="2" customFormat="1">
      <c r="A181" s="38"/>
      <c r="B181" s="39"/>
      <c r="C181" s="40"/>
      <c r="D181" s="259" t="s">
        <v>156</v>
      </c>
      <c r="E181" s="40"/>
      <c r="F181" s="260" t="s">
        <v>1378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86</v>
      </c>
    </row>
    <row r="182" s="2" customFormat="1" ht="24.15" customHeight="1">
      <c r="A182" s="38"/>
      <c r="B182" s="39"/>
      <c r="C182" s="276" t="s">
        <v>324</v>
      </c>
      <c r="D182" s="276" t="s">
        <v>590</v>
      </c>
      <c r="E182" s="277" t="s">
        <v>1379</v>
      </c>
      <c r="F182" s="278" t="s">
        <v>1380</v>
      </c>
      <c r="G182" s="279" t="s">
        <v>356</v>
      </c>
      <c r="H182" s="280">
        <v>2</v>
      </c>
      <c r="I182" s="281"/>
      <c r="J182" s="282">
        <f>ROUND(I182*H182,2)</f>
        <v>0</v>
      </c>
      <c r="K182" s="283"/>
      <c r="L182" s="284"/>
      <c r="M182" s="285" t="s">
        <v>1</v>
      </c>
      <c r="N182" s="286" t="s">
        <v>41</v>
      </c>
      <c r="O182" s="91"/>
      <c r="P182" s="229">
        <f>O182*H182</f>
        <v>0</v>
      </c>
      <c r="Q182" s="229">
        <v>0.00011</v>
      </c>
      <c r="R182" s="229">
        <f>Q182*H182</f>
        <v>0.00022000000000000001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410</v>
      </c>
      <c r="AT182" s="231" t="s">
        <v>590</v>
      </c>
      <c r="AU182" s="231" t="s">
        <v>86</v>
      </c>
      <c r="AY182" s="17" t="s">
        <v>136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305</v>
      </c>
      <c r="BM182" s="231" t="s">
        <v>1381</v>
      </c>
    </row>
    <row r="183" s="2" customFormat="1">
      <c r="A183" s="38"/>
      <c r="B183" s="39"/>
      <c r="C183" s="40"/>
      <c r="D183" s="233" t="s">
        <v>145</v>
      </c>
      <c r="E183" s="40"/>
      <c r="F183" s="234" t="s">
        <v>1380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86</v>
      </c>
    </row>
    <row r="184" s="2" customFormat="1" ht="24.15" customHeight="1">
      <c r="A184" s="38"/>
      <c r="B184" s="39"/>
      <c r="C184" s="219" t="s">
        <v>330</v>
      </c>
      <c r="D184" s="219" t="s">
        <v>139</v>
      </c>
      <c r="E184" s="220" t="s">
        <v>1382</v>
      </c>
      <c r="F184" s="221" t="s">
        <v>1383</v>
      </c>
      <c r="G184" s="222" t="s">
        <v>356</v>
      </c>
      <c r="H184" s="223">
        <v>10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305</v>
      </c>
      <c r="AT184" s="231" t="s">
        <v>139</v>
      </c>
      <c r="AU184" s="231" t="s">
        <v>86</v>
      </c>
      <c r="AY184" s="17" t="s">
        <v>136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305</v>
      </c>
      <c r="BM184" s="231" t="s">
        <v>1384</v>
      </c>
    </row>
    <row r="185" s="2" customFormat="1">
      <c r="A185" s="38"/>
      <c r="B185" s="39"/>
      <c r="C185" s="40"/>
      <c r="D185" s="233" t="s">
        <v>145</v>
      </c>
      <c r="E185" s="40"/>
      <c r="F185" s="234" t="s">
        <v>1385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86</v>
      </c>
    </row>
    <row r="186" s="2" customFormat="1">
      <c r="A186" s="38"/>
      <c r="B186" s="39"/>
      <c r="C186" s="40"/>
      <c r="D186" s="259" t="s">
        <v>156</v>
      </c>
      <c r="E186" s="40"/>
      <c r="F186" s="260" t="s">
        <v>1386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86</v>
      </c>
    </row>
    <row r="187" s="2" customFormat="1" ht="24.15" customHeight="1">
      <c r="A187" s="38"/>
      <c r="B187" s="39"/>
      <c r="C187" s="276" t="s">
        <v>7</v>
      </c>
      <c r="D187" s="276" t="s">
        <v>590</v>
      </c>
      <c r="E187" s="277" t="s">
        <v>1387</v>
      </c>
      <c r="F187" s="278" t="s">
        <v>1388</v>
      </c>
      <c r="G187" s="279" t="s">
        <v>356</v>
      </c>
      <c r="H187" s="280">
        <v>10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41</v>
      </c>
      <c r="O187" s="91"/>
      <c r="P187" s="229">
        <f>O187*H187</f>
        <v>0</v>
      </c>
      <c r="Q187" s="229">
        <v>0.00010000000000000001</v>
      </c>
      <c r="R187" s="229">
        <f>Q187*H187</f>
        <v>0.001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410</v>
      </c>
      <c r="AT187" s="231" t="s">
        <v>590</v>
      </c>
      <c r="AU187" s="231" t="s">
        <v>86</v>
      </c>
      <c r="AY187" s="17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305</v>
      </c>
      <c r="BM187" s="231" t="s">
        <v>1389</v>
      </c>
    </row>
    <row r="188" s="2" customFormat="1">
      <c r="A188" s="38"/>
      <c r="B188" s="39"/>
      <c r="C188" s="40"/>
      <c r="D188" s="233" t="s">
        <v>145</v>
      </c>
      <c r="E188" s="40"/>
      <c r="F188" s="234" t="s">
        <v>1388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86</v>
      </c>
    </row>
    <row r="189" s="2" customFormat="1" ht="21.75" customHeight="1">
      <c r="A189" s="38"/>
      <c r="B189" s="39"/>
      <c r="C189" s="219" t="s">
        <v>341</v>
      </c>
      <c r="D189" s="219" t="s">
        <v>139</v>
      </c>
      <c r="E189" s="220" t="s">
        <v>1390</v>
      </c>
      <c r="F189" s="221" t="s">
        <v>1391</v>
      </c>
      <c r="G189" s="222" t="s">
        <v>356</v>
      </c>
      <c r="H189" s="223">
        <v>17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305</v>
      </c>
      <c r="AT189" s="231" t="s">
        <v>139</v>
      </c>
      <c r="AU189" s="231" t="s">
        <v>86</v>
      </c>
      <c r="AY189" s="17" t="s">
        <v>136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305</v>
      </c>
      <c r="BM189" s="231" t="s">
        <v>1392</v>
      </c>
    </row>
    <row r="190" s="2" customFormat="1">
      <c r="A190" s="38"/>
      <c r="B190" s="39"/>
      <c r="C190" s="40"/>
      <c r="D190" s="233" t="s">
        <v>145</v>
      </c>
      <c r="E190" s="40"/>
      <c r="F190" s="234" t="s">
        <v>1393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86</v>
      </c>
    </row>
    <row r="191" s="2" customFormat="1">
      <c r="A191" s="38"/>
      <c r="B191" s="39"/>
      <c r="C191" s="40"/>
      <c r="D191" s="259" t="s">
        <v>156</v>
      </c>
      <c r="E191" s="40"/>
      <c r="F191" s="260" t="s">
        <v>1394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156</v>
      </c>
      <c r="AU191" s="17" t="s">
        <v>86</v>
      </c>
    </row>
    <row r="192" s="2" customFormat="1" ht="16.5" customHeight="1">
      <c r="A192" s="38"/>
      <c r="B192" s="39"/>
      <c r="C192" s="276" t="s">
        <v>347</v>
      </c>
      <c r="D192" s="276" t="s">
        <v>590</v>
      </c>
      <c r="E192" s="277" t="s">
        <v>1395</v>
      </c>
      <c r="F192" s="278" t="s">
        <v>1396</v>
      </c>
      <c r="G192" s="279" t="s">
        <v>356</v>
      </c>
      <c r="H192" s="280">
        <v>17</v>
      </c>
      <c r="I192" s="281"/>
      <c r="J192" s="282">
        <f>ROUND(I192*H192,2)</f>
        <v>0</v>
      </c>
      <c r="K192" s="283"/>
      <c r="L192" s="284"/>
      <c r="M192" s="285" t="s">
        <v>1</v>
      </c>
      <c r="N192" s="286" t="s">
        <v>41</v>
      </c>
      <c r="O192" s="91"/>
      <c r="P192" s="229">
        <f>O192*H192</f>
        <v>0</v>
      </c>
      <c r="Q192" s="229">
        <v>0.00011</v>
      </c>
      <c r="R192" s="229">
        <f>Q192*H192</f>
        <v>0.0018700000000000001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410</v>
      </c>
      <c r="AT192" s="231" t="s">
        <v>590</v>
      </c>
      <c r="AU192" s="231" t="s">
        <v>86</v>
      </c>
      <c r="AY192" s="17" t="s">
        <v>136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305</v>
      </c>
      <c r="BM192" s="231" t="s">
        <v>1397</v>
      </c>
    </row>
    <row r="193" s="2" customFormat="1">
      <c r="A193" s="38"/>
      <c r="B193" s="39"/>
      <c r="C193" s="40"/>
      <c r="D193" s="233" t="s">
        <v>145</v>
      </c>
      <c r="E193" s="40"/>
      <c r="F193" s="234" t="s">
        <v>1396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86</v>
      </c>
    </row>
    <row r="194" s="2" customFormat="1" ht="24.15" customHeight="1">
      <c r="A194" s="38"/>
      <c r="B194" s="39"/>
      <c r="C194" s="219" t="s">
        <v>353</v>
      </c>
      <c r="D194" s="219" t="s">
        <v>139</v>
      </c>
      <c r="E194" s="220" t="s">
        <v>1398</v>
      </c>
      <c r="F194" s="221" t="s">
        <v>1399</v>
      </c>
      <c r="G194" s="222" t="s">
        <v>356</v>
      </c>
      <c r="H194" s="223">
        <v>27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305</v>
      </c>
      <c r="AT194" s="231" t="s">
        <v>139</v>
      </c>
      <c r="AU194" s="231" t="s">
        <v>86</v>
      </c>
      <c r="AY194" s="17" t="s">
        <v>136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305</v>
      </c>
      <c r="BM194" s="231" t="s">
        <v>1400</v>
      </c>
    </row>
    <row r="195" s="2" customFormat="1">
      <c r="A195" s="38"/>
      <c r="B195" s="39"/>
      <c r="C195" s="40"/>
      <c r="D195" s="233" t="s">
        <v>145</v>
      </c>
      <c r="E195" s="40"/>
      <c r="F195" s="234" t="s">
        <v>1401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86</v>
      </c>
    </row>
    <row r="196" s="2" customFormat="1">
      <c r="A196" s="38"/>
      <c r="B196" s="39"/>
      <c r="C196" s="40"/>
      <c r="D196" s="259" t="s">
        <v>156</v>
      </c>
      <c r="E196" s="40"/>
      <c r="F196" s="260" t="s">
        <v>1402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86</v>
      </c>
    </row>
    <row r="197" s="2" customFormat="1" ht="24.15" customHeight="1">
      <c r="A197" s="38"/>
      <c r="B197" s="39"/>
      <c r="C197" s="276" t="s">
        <v>362</v>
      </c>
      <c r="D197" s="276" t="s">
        <v>590</v>
      </c>
      <c r="E197" s="277" t="s">
        <v>1403</v>
      </c>
      <c r="F197" s="278" t="s">
        <v>1404</v>
      </c>
      <c r="G197" s="279" t="s">
        <v>356</v>
      </c>
      <c r="H197" s="280">
        <v>27</v>
      </c>
      <c r="I197" s="281"/>
      <c r="J197" s="282">
        <f>ROUND(I197*H197,2)</f>
        <v>0</v>
      </c>
      <c r="K197" s="283"/>
      <c r="L197" s="284"/>
      <c r="M197" s="285" t="s">
        <v>1</v>
      </c>
      <c r="N197" s="286" t="s">
        <v>41</v>
      </c>
      <c r="O197" s="91"/>
      <c r="P197" s="229">
        <f>O197*H197</f>
        <v>0</v>
      </c>
      <c r="Q197" s="229">
        <v>6.0000000000000002E-05</v>
      </c>
      <c r="R197" s="229">
        <f>Q197*H197</f>
        <v>0.0016200000000000001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410</v>
      </c>
      <c r="AT197" s="231" t="s">
        <v>590</v>
      </c>
      <c r="AU197" s="231" t="s">
        <v>86</v>
      </c>
      <c r="AY197" s="17" t="s">
        <v>136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305</v>
      </c>
      <c r="BM197" s="231" t="s">
        <v>1405</v>
      </c>
    </row>
    <row r="198" s="2" customFormat="1">
      <c r="A198" s="38"/>
      <c r="B198" s="39"/>
      <c r="C198" s="40"/>
      <c r="D198" s="233" t="s">
        <v>145</v>
      </c>
      <c r="E198" s="40"/>
      <c r="F198" s="234" t="s">
        <v>1404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86</v>
      </c>
    </row>
    <row r="199" s="2" customFormat="1" ht="33" customHeight="1">
      <c r="A199" s="38"/>
      <c r="B199" s="39"/>
      <c r="C199" s="219" t="s">
        <v>368</v>
      </c>
      <c r="D199" s="219" t="s">
        <v>139</v>
      </c>
      <c r="E199" s="220" t="s">
        <v>1406</v>
      </c>
      <c r="F199" s="221" t="s">
        <v>1407</v>
      </c>
      <c r="G199" s="222" t="s">
        <v>356</v>
      </c>
      <c r="H199" s="223">
        <v>111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305</v>
      </c>
      <c r="AT199" s="231" t="s">
        <v>139</v>
      </c>
      <c r="AU199" s="231" t="s">
        <v>86</v>
      </c>
      <c r="AY199" s="17" t="s">
        <v>136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305</v>
      </c>
      <c r="BM199" s="231" t="s">
        <v>1408</v>
      </c>
    </row>
    <row r="200" s="2" customFormat="1">
      <c r="A200" s="38"/>
      <c r="B200" s="39"/>
      <c r="C200" s="40"/>
      <c r="D200" s="233" t="s">
        <v>145</v>
      </c>
      <c r="E200" s="40"/>
      <c r="F200" s="234" t="s">
        <v>1409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86</v>
      </c>
    </row>
    <row r="201" s="2" customFormat="1">
      <c r="A201" s="38"/>
      <c r="B201" s="39"/>
      <c r="C201" s="40"/>
      <c r="D201" s="259" t="s">
        <v>156</v>
      </c>
      <c r="E201" s="40"/>
      <c r="F201" s="260" t="s">
        <v>1410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86</v>
      </c>
    </row>
    <row r="202" s="2" customFormat="1" ht="24.15" customHeight="1">
      <c r="A202" s="38"/>
      <c r="B202" s="39"/>
      <c r="C202" s="276" t="s">
        <v>376</v>
      </c>
      <c r="D202" s="276" t="s">
        <v>590</v>
      </c>
      <c r="E202" s="277" t="s">
        <v>1411</v>
      </c>
      <c r="F202" s="278" t="s">
        <v>1412</v>
      </c>
      <c r="G202" s="279" t="s">
        <v>356</v>
      </c>
      <c r="H202" s="280">
        <v>111</v>
      </c>
      <c r="I202" s="281"/>
      <c r="J202" s="282">
        <f>ROUND(I202*H202,2)</f>
        <v>0</v>
      </c>
      <c r="K202" s="283"/>
      <c r="L202" s="284"/>
      <c r="M202" s="285" t="s">
        <v>1</v>
      </c>
      <c r="N202" s="286" t="s">
        <v>41</v>
      </c>
      <c r="O202" s="91"/>
      <c r="P202" s="229">
        <f>O202*H202</f>
        <v>0</v>
      </c>
      <c r="Q202" s="229">
        <v>9.0000000000000006E-05</v>
      </c>
      <c r="R202" s="229">
        <f>Q202*H202</f>
        <v>0.0099900000000000006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410</v>
      </c>
      <c r="AT202" s="231" t="s">
        <v>590</v>
      </c>
      <c r="AU202" s="231" t="s">
        <v>86</v>
      </c>
      <c r="AY202" s="17" t="s">
        <v>136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305</v>
      </c>
      <c r="BM202" s="231" t="s">
        <v>1413</v>
      </c>
    </row>
    <row r="203" s="2" customFormat="1">
      <c r="A203" s="38"/>
      <c r="B203" s="39"/>
      <c r="C203" s="40"/>
      <c r="D203" s="233" t="s">
        <v>145</v>
      </c>
      <c r="E203" s="40"/>
      <c r="F203" s="234" t="s">
        <v>1412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86</v>
      </c>
    </row>
    <row r="204" s="2" customFormat="1" ht="24.15" customHeight="1">
      <c r="A204" s="38"/>
      <c r="B204" s="39"/>
      <c r="C204" s="219" t="s">
        <v>386</v>
      </c>
      <c r="D204" s="219" t="s">
        <v>139</v>
      </c>
      <c r="E204" s="220" t="s">
        <v>1414</v>
      </c>
      <c r="F204" s="221" t="s">
        <v>1415</v>
      </c>
      <c r="G204" s="222" t="s">
        <v>356</v>
      </c>
      <c r="H204" s="223">
        <v>3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305</v>
      </c>
      <c r="AT204" s="231" t="s">
        <v>139</v>
      </c>
      <c r="AU204" s="231" t="s">
        <v>86</v>
      </c>
      <c r="AY204" s="17" t="s">
        <v>136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305</v>
      </c>
      <c r="BM204" s="231" t="s">
        <v>1416</v>
      </c>
    </row>
    <row r="205" s="2" customFormat="1">
      <c r="A205" s="38"/>
      <c r="B205" s="39"/>
      <c r="C205" s="40"/>
      <c r="D205" s="233" t="s">
        <v>145</v>
      </c>
      <c r="E205" s="40"/>
      <c r="F205" s="234" t="s">
        <v>1417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86</v>
      </c>
    </row>
    <row r="206" s="2" customFormat="1">
      <c r="A206" s="38"/>
      <c r="B206" s="39"/>
      <c r="C206" s="40"/>
      <c r="D206" s="259" t="s">
        <v>156</v>
      </c>
      <c r="E206" s="40"/>
      <c r="F206" s="260" t="s">
        <v>1418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156</v>
      </c>
      <c r="AU206" s="17" t="s">
        <v>86</v>
      </c>
    </row>
    <row r="207" s="2" customFormat="1" ht="24.15" customHeight="1">
      <c r="A207" s="38"/>
      <c r="B207" s="39"/>
      <c r="C207" s="276" t="s">
        <v>392</v>
      </c>
      <c r="D207" s="276" t="s">
        <v>590</v>
      </c>
      <c r="E207" s="277" t="s">
        <v>1419</v>
      </c>
      <c r="F207" s="278" t="s">
        <v>1420</v>
      </c>
      <c r="G207" s="279" t="s">
        <v>356</v>
      </c>
      <c r="H207" s="280">
        <v>3</v>
      </c>
      <c r="I207" s="281"/>
      <c r="J207" s="282">
        <f>ROUND(I207*H207,2)</f>
        <v>0</v>
      </c>
      <c r="K207" s="283"/>
      <c r="L207" s="284"/>
      <c r="M207" s="285" t="s">
        <v>1</v>
      </c>
      <c r="N207" s="286" t="s">
        <v>41</v>
      </c>
      <c r="O207" s="91"/>
      <c r="P207" s="229">
        <f>O207*H207</f>
        <v>0</v>
      </c>
      <c r="Q207" s="229">
        <v>0.0010499999999999999</v>
      </c>
      <c r="R207" s="229">
        <f>Q207*H207</f>
        <v>0.00315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410</v>
      </c>
      <c r="AT207" s="231" t="s">
        <v>590</v>
      </c>
      <c r="AU207" s="231" t="s">
        <v>86</v>
      </c>
      <c r="AY207" s="17" t="s">
        <v>136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305</v>
      </c>
      <c r="BM207" s="231" t="s">
        <v>1421</v>
      </c>
    </row>
    <row r="208" s="2" customFormat="1">
      <c r="A208" s="38"/>
      <c r="B208" s="39"/>
      <c r="C208" s="40"/>
      <c r="D208" s="233" t="s">
        <v>145</v>
      </c>
      <c r="E208" s="40"/>
      <c r="F208" s="234" t="s">
        <v>1420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86</v>
      </c>
    </row>
    <row r="209" s="2" customFormat="1" ht="24.15" customHeight="1">
      <c r="A209" s="38"/>
      <c r="B209" s="39"/>
      <c r="C209" s="219" t="s">
        <v>397</v>
      </c>
      <c r="D209" s="219" t="s">
        <v>139</v>
      </c>
      <c r="E209" s="220" t="s">
        <v>1422</v>
      </c>
      <c r="F209" s="221" t="s">
        <v>1423</v>
      </c>
      <c r="G209" s="222" t="s">
        <v>356</v>
      </c>
      <c r="H209" s="223">
        <v>48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305</v>
      </c>
      <c r="AT209" s="231" t="s">
        <v>139</v>
      </c>
      <c r="AU209" s="231" t="s">
        <v>86</v>
      </c>
      <c r="AY209" s="17" t="s">
        <v>136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305</v>
      </c>
      <c r="BM209" s="231" t="s">
        <v>1424</v>
      </c>
    </row>
    <row r="210" s="2" customFormat="1">
      <c r="A210" s="38"/>
      <c r="B210" s="39"/>
      <c r="C210" s="40"/>
      <c r="D210" s="233" t="s">
        <v>145</v>
      </c>
      <c r="E210" s="40"/>
      <c r="F210" s="234" t="s">
        <v>1425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86</v>
      </c>
    </row>
    <row r="211" s="2" customFormat="1">
      <c r="A211" s="38"/>
      <c r="B211" s="39"/>
      <c r="C211" s="40"/>
      <c r="D211" s="259" t="s">
        <v>156</v>
      </c>
      <c r="E211" s="40"/>
      <c r="F211" s="260" t="s">
        <v>1426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156</v>
      </c>
      <c r="AU211" s="17" t="s">
        <v>86</v>
      </c>
    </row>
    <row r="212" s="14" customFormat="1">
      <c r="A212" s="14"/>
      <c r="B212" s="248"/>
      <c r="C212" s="249"/>
      <c r="D212" s="233" t="s">
        <v>147</v>
      </c>
      <c r="E212" s="250" t="s">
        <v>1</v>
      </c>
      <c r="F212" s="251" t="s">
        <v>1427</v>
      </c>
      <c r="G212" s="249"/>
      <c r="H212" s="252">
        <v>48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147</v>
      </c>
      <c r="AU212" s="258" t="s">
        <v>86</v>
      </c>
      <c r="AV212" s="14" t="s">
        <v>86</v>
      </c>
      <c r="AW212" s="14" t="s">
        <v>32</v>
      </c>
      <c r="AX212" s="14" t="s">
        <v>84</v>
      </c>
      <c r="AY212" s="258" t="s">
        <v>136</v>
      </c>
    </row>
    <row r="213" s="2" customFormat="1" ht="21.75" customHeight="1">
      <c r="A213" s="38"/>
      <c r="B213" s="39"/>
      <c r="C213" s="276" t="s">
        <v>404</v>
      </c>
      <c r="D213" s="276" t="s">
        <v>590</v>
      </c>
      <c r="E213" s="277" t="s">
        <v>1428</v>
      </c>
      <c r="F213" s="278" t="s">
        <v>1429</v>
      </c>
      <c r="G213" s="279" t="s">
        <v>356</v>
      </c>
      <c r="H213" s="280">
        <v>24</v>
      </c>
      <c r="I213" s="281"/>
      <c r="J213" s="282">
        <f>ROUND(I213*H213,2)</f>
        <v>0</v>
      </c>
      <c r="K213" s="283"/>
      <c r="L213" s="284"/>
      <c r="M213" s="285" t="s">
        <v>1</v>
      </c>
      <c r="N213" s="286" t="s">
        <v>41</v>
      </c>
      <c r="O213" s="91"/>
      <c r="P213" s="229">
        <f>O213*H213</f>
        <v>0</v>
      </c>
      <c r="Q213" s="229">
        <v>0.00022000000000000001</v>
      </c>
      <c r="R213" s="229">
        <f>Q213*H213</f>
        <v>0.00528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410</v>
      </c>
      <c r="AT213" s="231" t="s">
        <v>590</v>
      </c>
      <c r="AU213" s="231" t="s">
        <v>86</v>
      </c>
      <c r="AY213" s="17" t="s">
        <v>136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305</v>
      </c>
      <c r="BM213" s="231" t="s">
        <v>1430</v>
      </c>
    </row>
    <row r="214" s="2" customFormat="1">
      <c r="A214" s="38"/>
      <c r="B214" s="39"/>
      <c r="C214" s="40"/>
      <c r="D214" s="233" t="s">
        <v>145</v>
      </c>
      <c r="E214" s="40"/>
      <c r="F214" s="234" t="s">
        <v>1429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86</v>
      </c>
    </row>
    <row r="215" s="2" customFormat="1" ht="21.75" customHeight="1">
      <c r="A215" s="38"/>
      <c r="B215" s="39"/>
      <c r="C215" s="276" t="s">
        <v>410</v>
      </c>
      <c r="D215" s="276" t="s">
        <v>590</v>
      </c>
      <c r="E215" s="277" t="s">
        <v>1431</v>
      </c>
      <c r="F215" s="278" t="s">
        <v>1432</v>
      </c>
      <c r="G215" s="279" t="s">
        <v>356</v>
      </c>
      <c r="H215" s="280">
        <v>24</v>
      </c>
      <c r="I215" s="281"/>
      <c r="J215" s="282">
        <f>ROUND(I215*H215,2)</f>
        <v>0</v>
      </c>
      <c r="K215" s="283"/>
      <c r="L215" s="284"/>
      <c r="M215" s="285" t="s">
        <v>1</v>
      </c>
      <c r="N215" s="286" t="s">
        <v>41</v>
      </c>
      <c r="O215" s="91"/>
      <c r="P215" s="229">
        <f>O215*H215</f>
        <v>0</v>
      </c>
      <c r="Q215" s="229">
        <v>0.00022000000000000001</v>
      </c>
      <c r="R215" s="229">
        <f>Q215*H215</f>
        <v>0.00528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410</v>
      </c>
      <c r="AT215" s="231" t="s">
        <v>590</v>
      </c>
      <c r="AU215" s="231" t="s">
        <v>86</v>
      </c>
      <c r="AY215" s="17" t="s">
        <v>136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305</v>
      </c>
      <c r="BM215" s="231" t="s">
        <v>1433</v>
      </c>
    </row>
    <row r="216" s="2" customFormat="1">
      <c r="A216" s="38"/>
      <c r="B216" s="39"/>
      <c r="C216" s="40"/>
      <c r="D216" s="233" t="s">
        <v>145</v>
      </c>
      <c r="E216" s="40"/>
      <c r="F216" s="234" t="s">
        <v>1432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86</v>
      </c>
    </row>
    <row r="217" s="2" customFormat="1" ht="24.15" customHeight="1">
      <c r="A217" s="38"/>
      <c r="B217" s="39"/>
      <c r="C217" s="219" t="s">
        <v>418</v>
      </c>
      <c r="D217" s="219" t="s">
        <v>139</v>
      </c>
      <c r="E217" s="220" t="s">
        <v>1434</v>
      </c>
      <c r="F217" s="221" t="s">
        <v>1435</v>
      </c>
      <c r="G217" s="222" t="s">
        <v>356</v>
      </c>
      <c r="H217" s="223">
        <v>18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305</v>
      </c>
      <c r="AT217" s="231" t="s">
        <v>139</v>
      </c>
      <c r="AU217" s="231" t="s">
        <v>86</v>
      </c>
      <c r="AY217" s="17" t="s">
        <v>136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305</v>
      </c>
      <c r="BM217" s="231" t="s">
        <v>1436</v>
      </c>
    </row>
    <row r="218" s="2" customFormat="1">
      <c r="A218" s="38"/>
      <c r="B218" s="39"/>
      <c r="C218" s="40"/>
      <c r="D218" s="233" t="s">
        <v>145</v>
      </c>
      <c r="E218" s="40"/>
      <c r="F218" s="234" t="s">
        <v>1437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86</v>
      </c>
    </row>
    <row r="219" s="2" customFormat="1">
      <c r="A219" s="38"/>
      <c r="B219" s="39"/>
      <c r="C219" s="40"/>
      <c r="D219" s="259" t="s">
        <v>156</v>
      </c>
      <c r="E219" s="40"/>
      <c r="F219" s="260" t="s">
        <v>1438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156</v>
      </c>
      <c r="AU219" s="17" t="s">
        <v>86</v>
      </c>
    </row>
    <row r="220" s="2" customFormat="1" ht="16.5" customHeight="1">
      <c r="A220" s="38"/>
      <c r="B220" s="39"/>
      <c r="C220" s="276" t="s">
        <v>434</v>
      </c>
      <c r="D220" s="276" t="s">
        <v>590</v>
      </c>
      <c r="E220" s="277" t="s">
        <v>1439</v>
      </c>
      <c r="F220" s="278" t="s">
        <v>1440</v>
      </c>
      <c r="G220" s="279" t="s">
        <v>356</v>
      </c>
      <c r="H220" s="280">
        <v>18</v>
      </c>
      <c r="I220" s="281"/>
      <c r="J220" s="282">
        <f>ROUND(I220*H220,2)</f>
        <v>0</v>
      </c>
      <c r="K220" s="283"/>
      <c r="L220" s="284"/>
      <c r="M220" s="285" t="s">
        <v>1</v>
      </c>
      <c r="N220" s="286" t="s">
        <v>41</v>
      </c>
      <c r="O220" s="91"/>
      <c r="P220" s="229">
        <f>O220*H220</f>
        <v>0</v>
      </c>
      <c r="Q220" s="229">
        <v>0.0011000000000000001</v>
      </c>
      <c r="R220" s="229">
        <f>Q220*H220</f>
        <v>0.019800000000000002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410</v>
      </c>
      <c r="AT220" s="231" t="s">
        <v>590</v>
      </c>
      <c r="AU220" s="231" t="s">
        <v>86</v>
      </c>
      <c r="AY220" s="17" t="s">
        <v>136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305</v>
      </c>
      <c r="BM220" s="231" t="s">
        <v>1441</v>
      </c>
    </row>
    <row r="221" s="2" customFormat="1">
      <c r="A221" s="38"/>
      <c r="B221" s="39"/>
      <c r="C221" s="40"/>
      <c r="D221" s="233" t="s">
        <v>145</v>
      </c>
      <c r="E221" s="40"/>
      <c r="F221" s="234" t="s">
        <v>1442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145</v>
      </c>
      <c r="AU221" s="17" t="s">
        <v>86</v>
      </c>
    </row>
    <row r="222" s="2" customFormat="1" ht="37.8" customHeight="1">
      <c r="A222" s="38"/>
      <c r="B222" s="39"/>
      <c r="C222" s="219" t="s">
        <v>442</v>
      </c>
      <c r="D222" s="219" t="s">
        <v>139</v>
      </c>
      <c r="E222" s="220" t="s">
        <v>1443</v>
      </c>
      <c r="F222" s="221" t="s">
        <v>1444</v>
      </c>
      <c r="G222" s="222" t="s">
        <v>356</v>
      </c>
      <c r="H222" s="223">
        <v>88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305</v>
      </c>
      <c r="AT222" s="231" t="s">
        <v>139</v>
      </c>
      <c r="AU222" s="231" t="s">
        <v>86</v>
      </c>
      <c r="AY222" s="17" t="s">
        <v>136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305</v>
      </c>
      <c r="BM222" s="231" t="s">
        <v>1445</v>
      </c>
    </row>
    <row r="223" s="2" customFormat="1">
      <c r="A223" s="38"/>
      <c r="B223" s="39"/>
      <c r="C223" s="40"/>
      <c r="D223" s="233" t="s">
        <v>145</v>
      </c>
      <c r="E223" s="40"/>
      <c r="F223" s="234" t="s">
        <v>1446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86</v>
      </c>
    </row>
    <row r="224" s="2" customFormat="1">
      <c r="A224" s="38"/>
      <c r="B224" s="39"/>
      <c r="C224" s="40"/>
      <c r="D224" s="259" t="s">
        <v>156</v>
      </c>
      <c r="E224" s="40"/>
      <c r="F224" s="260" t="s">
        <v>1447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156</v>
      </c>
      <c r="AU224" s="17" t="s">
        <v>86</v>
      </c>
    </row>
    <row r="225" s="14" customFormat="1">
      <c r="A225" s="14"/>
      <c r="B225" s="248"/>
      <c r="C225" s="249"/>
      <c r="D225" s="233" t="s">
        <v>147</v>
      </c>
      <c r="E225" s="250" t="s">
        <v>1</v>
      </c>
      <c r="F225" s="251" t="s">
        <v>1448</v>
      </c>
      <c r="G225" s="249"/>
      <c r="H225" s="252">
        <v>24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147</v>
      </c>
      <c r="AU225" s="258" t="s">
        <v>86</v>
      </c>
      <c r="AV225" s="14" t="s">
        <v>86</v>
      </c>
      <c r="AW225" s="14" t="s">
        <v>32</v>
      </c>
      <c r="AX225" s="14" t="s">
        <v>76</v>
      </c>
      <c r="AY225" s="258" t="s">
        <v>136</v>
      </c>
    </row>
    <row r="226" s="14" customFormat="1">
      <c r="A226" s="14"/>
      <c r="B226" s="248"/>
      <c r="C226" s="249"/>
      <c r="D226" s="233" t="s">
        <v>147</v>
      </c>
      <c r="E226" s="250" t="s">
        <v>1</v>
      </c>
      <c r="F226" s="251" t="s">
        <v>1449</v>
      </c>
      <c r="G226" s="249"/>
      <c r="H226" s="252">
        <v>10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147</v>
      </c>
      <c r="AU226" s="258" t="s">
        <v>86</v>
      </c>
      <c r="AV226" s="14" t="s">
        <v>86</v>
      </c>
      <c r="AW226" s="14" t="s">
        <v>32</v>
      </c>
      <c r="AX226" s="14" t="s">
        <v>76</v>
      </c>
      <c r="AY226" s="258" t="s">
        <v>136</v>
      </c>
    </row>
    <row r="227" s="14" customFormat="1">
      <c r="A227" s="14"/>
      <c r="B227" s="248"/>
      <c r="C227" s="249"/>
      <c r="D227" s="233" t="s">
        <v>147</v>
      </c>
      <c r="E227" s="250" t="s">
        <v>1</v>
      </c>
      <c r="F227" s="251" t="s">
        <v>1450</v>
      </c>
      <c r="G227" s="249"/>
      <c r="H227" s="252">
        <v>28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147</v>
      </c>
      <c r="AU227" s="258" t="s">
        <v>86</v>
      </c>
      <c r="AV227" s="14" t="s">
        <v>86</v>
      </c>
      <c r="AW227" s="14" t="s">
        <v>32</v>
      </c>
      <c r="AX227" s="14" t="s">
        <v>76</v>
      </c>
      <c r="AY227" s="258" t="s">
        <v>136</v>
      </c>
    </row>
    <row r="228" s="14" customFormat="1">
      <c r="A228" s="14"/>
      <c r="B228" s="248"/>
      <c r="C228" s="249"/>
      <c r="D228" s="233" t="s">
        <v>147</v>
      </c>
      <c r="E228" s="250" t="s">
        <v>1</v>
      </c>
      <c r="F228" s="251" t="s">
        <v>1451</v>
      </c>
      <c r="G228" s="249"/>
      <c r="H228" s="252">
        <v>26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147</v>
      </c>
      <c r="AU228" s="258" t="s">
        <v>86</v>
      </c>
      <c r="AV228" s="14" t="s">
        <v>86</v>
      </c>
      <c r="AW228" s="14" t="s">
        <v>32</v>
      </c>
      <c r="AX228" s="14" t="s">
        <v>76</v>
      </c>
      <c r="AY228" s="258" t="s">
        <v>136</v>
      </c>
    </row>
    <row r="229" s="15" customFormat="1">
      <c r="A229" s="15"/>
      <c r="B229" s="261"/>
      <c r="C229" s="262"/>
      <c r="D229" s="233" t="s">
        <v>147</v>
      </c>
      <c r="E229" s="263" t="s">
        <v>1</v>
      </c>
      <c r="F229" s="264" t="s">
        <v>192</v>
      </c>
      <c r="G229" s="262"/>
      <c r="H229" s="265">
        <v>88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147</v>
      </c>
      <c r="AU229" s="271" t="s">
        <v>86</v>
      </c>
      <c r="AV229" s="15" t="s">
        <v>143</v>
      </c>
      <c r="AW229" s="15" t="s">
        <v>32</v>
      </c>
      <c r="AX229" s="15" t="s">
        <v>84</v>
      </c>
      <c r="AY229" s="271" t="s">
        <v>136</v>
      </c>
    </row>
    <row r="230" s="2" customFormat="1" ht="24.15" customHeight="1">
      <c r="A230" s="38"/>
      <c r="B230" s="39"/>
      <c r="C230" s="276" t="s">
        <v>450</v>
      </c>
      <c r="D230" s="276" t="s">
        <v>590</v>
      </c>
      <c r="E230" s="277" t="s">
        <v>1452</v>
      </c>
      <c r="F230" s="278" t="s">
        <v>1453</v>
      </c>
      <c r="G230" s="279" t="s">
        <v>356</v>
      </c>
      <c r="H230" s="280">
        <v>88</v>
      </c>
      <c r="I230" s="281"/>
      <c r="J230" s="282">
        <f>ROUND(I230*H230,2)</f>
        <v>0</v>
      </c>
      <c r="K230" s="283"/>
      <c r="L230" s="284"/>
      <c r="M230" s="285" t="s">
        <v>1</v>
      </c>
      <c r="N230" s="286" t="s">
        <v>41</v>
      </c>
      <c r="O230" s="91"/>
      <c r="P230" s="229">
        <f>O230*H230</f>
        <v>0</v>
      </c>
      <c r="Q230" s="229">
        <v>0.0012999999999999999</v>
      </c>
      <c r="R230" s="229">
        <f>Q230*H230</f>
        <v>0.1144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410</v>
      </c>
      <c r="AT230" s="231" t="s">
        <v>590</v>
      </c>
      <c r="AU230" s="231" t="s">
        <v>86</v>
      </c>
      <c r="AY230" s="17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305</v>
      </c>
      <c r="BM230" s="231" t="s">
        <v>1454</v>
      </c>
    </row>
    <row r="231" s="2" customFormat="1">
      <c r="A231" s="38"/>
      <c r="B231" s="39"/>
      <c r="C231" s="40"/>
      <c r="D231" s="233" t="s">
        <v>145</v>
      </c>
      <c r="E231" s="40"/>
      <c r="F231" s="234" t="s">
        <v>1455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86</v>
      </c>
    </row>
    <row r="232" s="2" customFormat="1" ht="37.8" customHeight="1">
      <c r="A232" s="38"/>
      <c r="B232" s="39"/>
      <c r="C232" s="219" t="s">
        <v>489</v>
      </c>
      <c r="D232" s="219" t="s">
        <v>139</v>
      </c>
      <c r="E232" s="220" t="s">
        <v>1456</v>
      </c>
      <c r="F232" s="221" t="s">
        <v>1457</v>
      </c>
      <c r="G232" s="222" t="s">
        <v>356</v>
      </c>
      <c r="H232" s="223">
        <v>146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305</v>
      </c>
      <c r="AT232" s="231" t="s">
        <v>139</v>
      </c>
      <c r="AU232" s="231" t="s">
        <v>86</v>
      </c>
      <c r="AY232" s="17" t="s">
        <v>136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305</v>
      </c>
      <c r="BM232" s="231" t="s">
        <v>1458</v>
      </c>
    </row>
    <row r="233" s="2" customFormat="1">
      <c r="A233" s="38"/>
      <c r="B233" s="39"/>
      <c r="C233" s="40"/>
      <c r="D233" s="233" t="s">
        <v>145</v>
      </c>
      <c r="E233" s="40"/>
      <c r="F233" s="234" t="s">
        <v>1459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86</v>
      </c>
    </row>
    <row r="234" s="2" customFormat="1">
      <c r="A234" s="38"/>
      <c r="B234" s="39"/>
      <c r="C234" s="40"/>
      <c r="D234" s="259" t="s">
        <v>156</v>
      </c>
      <c r="E234" s="40"/>
      <c r="F234" s="260" t="s">
        <v>1460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156</v>
      </c>
      <c r="AU234" s="17" t="s">
        <v>86</v>
      </c>
    </row>
    <row r="235" s="14" customFormat="1">
      <c r="A235" s="14"/>
      <c r="B235" s="248"/>
      <c r="C235" s="249"/>
      <c r="D235" s="233" t="s">
        <v>147</v>
      </c>
      <c r="E235" s="250" t="s">
        <v>1</v>
      </c>
      <c r="F235" s="251" t="s">
        <v>1461</v>
      </c>
      <c r="G235" s="249"/>
      <c r="H235" s="252">
        <v>146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147</v>
      </c>
      <c r="AU235" s="258" t="s">
        <v>86</v>
      </c>
      <c r="AV235" s="14" t="s">
        <v>86</v>
      </c>
      <c r="AW235" s="14" t="s">
        <v>32</v>
      </c>
      <c r="AX235" s="14" t="s">
        <v>84</v>
      </c>
      <c r="AY235" s="258" t="s">
        <v>136</v>
      </c>
    </row>
    <row r="236" s="2" customFormat="1" ht="21.75" customHeight="1">
      <c r="A236" s="38"/>
      <c r="B236" s="39"/>
      <c r="C236" s="276" t="s">
        <v>499</v>
      </c>
      <c r="D236" s="276" t="s">
        <v>590</v>
      </c>
      <c r="E236" s="277" t="s">
        <v>1462</v>
      </c>
      <c r="F236" s="278" t="s">
        <v>1463</v>
      </c>
      <c r="G236" s="279" t="s">
        <v>356</v>
      </c>
      <c r="H236" s="280">
        <v>49</v>
      </c>
      <c r="I236" s="281"/>
      <c r="J236" s="282">
        <f>ROUND(I236*H236,2)</f>
        <v>0</v>
      </c>
      <c r="K236" s="283"/>
      <c r="L236" s="284"/>
      <c r="M236" s="285" t="s">
        <v>1</v>
      </c>
      <c r="N236" s="286" t="s">
        <v>41</v>
      </c>
      <c r="O236" s="91"/>
      <c r="P236" s="229">
        <f>O236*H236</f>
        <v>0</v>
      </c>
      <c r="Q236" s="229">
        <v>0.0064000000000000003</v>
      </c>
      <c r="R236" s="229">
        <f>Q236*H236</f>
        <v>0.31359999999999999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410</v>
      </c>
      <c r="AT236" s="231" t="s">
        <v>590</v>
      </c>
      <c r="AU236" s="231" t="s">
        <v>86</v>
      </c>
      <c r="AY236" s="17" t="s">
        <v>136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305</v>
      </c>
      <c r="BM236" s="231" t="s">
        <v>1464</v>
      </c>
    </row>
    <row r="237" s="2" customFormat="1">
      <c r="A237" s="38"/>
      <c r="B237" s="39"/>
      <c r="C237" s="40"/>
      <c r="D237" s="233" t="s">
        <v>145</v>
      </c>
      <c r="E237" s="40"/>
      <c r="F237" s="234" t="s">
        <v>1465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145</v>
      </c>
      <c r="AU237" s="17" t="s">
        <v>86</v>
      </c>
    </row>
    <row r="238" s="2" customFormat="1" ht="21.75" customHeight="1">
      <c r="A238" s="38"/>
      <c r="B238" s="39"/>
      <c r="C238" s="276" t="s">
        <v>505</v>
      </c>
      <c r="D238" s="276" t="s">
        <v>590</v>
      </c>
      <c r="E238" s="277" t="s">
        <v>1466</v>
      </c>
      <c r="F238" s="278" t="s">
        <v>1467</v>
      </c>
      <c r="G238" s="279" t="s">
        <v>356</v>
      </c>
      <c r="H238" s="280">
        <v>88</v>
      </c>
      <c r="I238" s="281"/>
      <c r="J238" s="282">
        <f>ROUND(I238*H238,2)</f>
        <v>0</v>
      </c>
      <c r="K238" s="283"/>
      <c r="L238" s="284"/>
      <c r="M238" s="285" t="s">
        <v>1</v>
      </c>
      <c r="N238" s="286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410</v>
      </c>
      <c r="AT238" s="231" t="s">
        <v>590</v>
      </c>
      <c r="AU238" s="231" t="s">
        <v>86</v>
      </c>
      <c r="AY238" s="17" t="s">
        <v>136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305</v>
      </c>
      <c r="BM238" s="231" t="s">
        <v>1468</v>
      </c>
    </row>
    <row r="239" s="2" customFormat="1">
      <c r="A239" s="38"/>
      <c r="B239" s="39"/>
      <c r="C239" s="40"/>
      <c r="D239" s="233" t="s">
        <v>145</v>
      </c>
      <c r="E239" s="40"/>
      <c r="F239" s="234" t="s">
        <v>1469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145</v>
      </c>
      <c r="AU239" s="17" t="s">
        <v>86</v>
      </c>
    </row>
    <row r="240" s="2" customFormat="1" ht="16.5" customHeight="1">
      <c r="A240" s="38"/>
      <c r="B240" s="39"/>
      <c r="C240" s="276" t="s">
        <v>510</v>
      </c>
      <c r="D240" s="276" t="s">
        <v>590</v>
      </c>
      <c r="E240" s="277" t="s">
        <v>1470</v>
      </c>
      <c r="F240" s="278" t="s">
        <v>1471</v>
      </c>
      <c r="G240" s="279" t="s">
        <v>356</v>
      </c>
      <c r="H240" s="280">
        <v>23</v>
      </c>
      <c r="I240" s="281"/>
      <c r="J240" s="282">
        <f>ROUND(I240*H240,2)</f>
        <v>0</v>
      </c>
      <c r="K240" s="283"/>
      <c r="L240" s="284"/>
      <c r="M240" s="285" t="s">
        <v>1</v>
      </c>
      <c r="N240" s="286" t="s">
        <v>41</v>
      </c>
      <c r="O240" s="91"/>
      <c r="P240" s="229">
        <f>O240*H240</f>
        <v>0</v>
      </c>
      <c r="Q240" s="229">
        <v>0.0038999999999999998</v>
      </c>
      <c r="R240" s="229">
        <f>Q240*H240</f>
        <v>0.089700000000000002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410</v>
      </c>
      <c r="AT240" s="231" t="s">
        <v>590</v>
      </c>
      <c r="AU240" s="231" t="s">
        <v>86</v>
      </c>
      <c r="AY240" s="17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305</v>
      </c>
      <c r="BM240" s="231" t="s">
        <v>1472</v>
      </c>
    </row>
    <row r="241" s="2" customFormat="1">
      <c r="A241" s="38"/>
      <c r="B241" s="39"/>
      <c r="C241" s="40"/>
      <c r="D241" s="233" t="s">
        <v>145</v>
      </c>
      <c r="E241" s="40"/>
      <c r="F241" s="234" t="s">
        <v>1473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86</v>
      </c>
    </row>
    <row r="242" s="2" customFormat="1" ht="24.15" customHeight="1">
      <c r="A242" s="38"/>
      <c r="B242" s="39"/>
      <c r="C242" s="219" t="s">
        <v>515</v>
      </c>
      <c r="D242" s="219" t="s">
        <v>139</v>
      </c>
      <c r="E242" s="220" t="s">
        <v>1474</v>
      </c>
      <c r="F242" s="221" t="s">
        <v>1475</v>
      </c>
      <c r="G242" s="222" t="s">
        <v>356</v>
      </c>
      <c r="H242" s="223">
        <v>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305</v>
      </c>
      <c r="AT242" s="231" t="s">
        <v>139</v>
      </c>
      <c r="AU242" s="231" t="s">
        <v>86</v>
      </c>
      <c r="AY242" s="17" t="s">
        <v>136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305</v>
      </c>
      <c r="BM242" s="231" t="s">
        <v>1476</v>
      </c>
    </row>
    <row r="243" s="2" customFormat="1">
      <c r="A243" s="38"/>
      <c r="B243" s="39"/>
      <c r="C243" s="40"/>
      <c r="D243" s="233" t="s">
        <v>145</v>
      </c>
      <c r="E243" s="40"/>
      <c r="F243" s="234" t="s">
        <v>1477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86</v>
      </c>
    </row>
    <row r="244" s="2" customFormat="1">
      <c r="A244" s="38"/>
      <c r="B244" s="39"/>
      <c r="C244" s="40"/>
      <c r="D244" s="259" t="s">
        <v>156</v>
      </c>
      <c r="E244" s="40"/>
      <c r="F244" s="260" t="s">
        <v>1478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156</v>
      </c>
      <c r="AU244" s="17" t="s">
        <v>86</v>
      </c>
    </row>
    <row r="245" s="2" customFormat="1" ht="24.15" customHeight="1">
      <c r="A245" s="38"/>
      <c r="B245" s="39"/>
      <c r="C245" s="219" t="s">
        <v>770</v>
      </c>
      <c r="D245" s="219" t="s">
        <v>139</v>
      </c>
      <c r="E245" s="220" t="s">
        <v>1479</v>
      </c>
      <c r="F245" s="221" t="s">
        <v>1480</v>
      </c>
      <c r="G245" s="222" t="s">
        <v>356</v>
      </c>
      <c r="H245" s="223">
        <v>2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305</v>
      </c>
      <c r="AT245" s="231" t="s">
        <v>139</v>
      </c>
      <c r="AU245" s="231" t="s">
        <v>86</v>
      </c>
      <c r="AY245" s="17" t="s">
        <v>136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305</v>
      </c>
      <c r="BM245" s="231" t="s">
        <v>1481</v>
      </c>
    </row>
    <row r="246" s="2" customFormat="1">
      <c r="A246" s="38"/>
      <c r="B246" s="39"/>
      <c r="C246" s="40"/>
      <c r="D246" s="233" t="s">
        <v>145</v>
      </c>
      <c r="E246" s="40"/>
      <c r="F246" s="234" t="s">
        <v>1482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145</v>
      </c>
      <c r="AU246" s="17" t="s">
        <v>86</v>
      </c>
    </row>
    <row r="247" s="2" customFormat="1">
      <c r="A247" s="38"/>
      <c r="B247" s="39"/>
      <c r="C247" s="40"/>
      <c r="D247" s="259" t="s">
        <v>156</v>
      </c>
      <c r="E247" s="40"/>
      <c r="F247" s="260" t="s">
        <v>1483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156</v>
      </c>
      <c r="AU247" s="17" t="s">
        <v>86</v>
      </c>
    </row>
    <row r="248" s="2" customFormat="1" ht="16.5" customHeight="1">
      <c r="A248" s="38"/>
      <c r="B248" s="39"/>
      <c r="C248" s="219" t="s">
        <v>774</v>
      </c>
      <c r="D248" s="219" t="s">
        <v>139</v>
      </c>
      <c r="E248" s="220" t="s">
        <v>1484</v>
      </c>
      <c r="F248" s="221" t="s">
        <v>1485</v>
      </c>
      <c r="G248" s="222" t="s">
        <v>308</v>
      </c>
      <c r="H248" s="223">
        <v>6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305</v>
      </c>
      <c r="AT248" s="231" t="s">
        <v>139</v>
      </c>
      <c r="AU248" s="231" t="s">
        <v>86</v>
      </c>
      <c r="AY248" s="17" t="s">
        <v>136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305</v>
      </c>
      <c r="BM248" s="231" t="s">
        <v>1486</v>
      </c>
    </row>
    <row r="249" s="2" customFormat="1">
      <c r="A249" s="38"/>
      <c r="B249" s="39"/>
      <c r="C249" s="40"/>
      <c r="D249" s="233" t="s">
        <v>145</v>
      </c>
      <c r="E249" s="40"/>
      <c r="F249" s="234" t="s">
        <v>1487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145</v>
      </c>
      <c r="AU249" s="17" t="s">
        <v>86</v>
      </c>
    </row>
    <row r="250" s="2" customFormat="1">
      <c r="A250" s="38"/>
      <c r="B250" s="39"/>
      <c r="C250" s="40"/>
      <c r="D250" s="259" t="s">
        <v>156</v>
      </c>
      <c r="E250" s="40"/>
      <c r="F250" s="260" t="s">
        <v>1488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156</v>
      </c>
      <c r="AU250" s="17" t="s">
        <v>86</v>
      </c>
    </row>
    <row r="251" s="2" customFormat="1" ht="24.15" customHeight="1">
      <c r="A251" s="38"/>
      <c r="B251" s="39"/>
      <c r="C251" s="219" t="s">
        <v>779</v>
      </c>
      <c r="D251" s="219" t="s">
        <v>139</v>
      </c>
      <c r="E251" s="220" t="s">
        <v>1489</v>
      </c>
      <c r="F251" s="221" t="s">
        <v>1490</v>
      </c>
      <c r="G251" s="222" t="s">
        <v>1491</v>
      </c>
      <c r="H251" s="290"/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305</v>
      </c>
      <c r="AT251" s="231" t="s">
        <v>139</v>
      </c>
      <c r="AU251" s="231" t="s">
        <v>86</v>
      </c>
      <c r="AY251" s="17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305</v>
      </c>
      <c r="BM251" s="231" t="s">
        <v>1492</v>
      </c>
    </row>
    <row r="252" s="2" customFormat="1">
      <c r="A252" s="38"/>
      <c r="B252" s="39"/>
      <c r="C252" s="40"/>
      <c r="D252" s="233" t="s">
        <v>145</v>
      </c>
      <c r="E252" s="40"/>
      <c r="F252" s="234" t="s">
        <v>1493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145</v>
      </c>
      <c r="AU252" s="17" t="s">
        <v>86</v>
      </c>
    </row>
    <row r="253" s="2" customFormat="1">
      <c r="A253" s="38"/>
      <c r="B253" s="39"/>
      <c r="C253" s="40"/>
      <c r="D253" s="259" t="s">
        <v>156</v>
      </c>
      <c r="E253" s="40"/>
      <c r="F253" s="260" t="s">
        <v>1494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156</v>
      </c>
      <c r="AU253" s="17" t="s">
        <v>86</v>
      </c>
    </row>
    <row r="254" s="12" customFormat="1" ht="22.8" customHeight="1">
      <c r="A254" s="12"/>
      <c r="B254" s="203"/>
      <c r="C254" s="204"/>
      <c r="D254" s="205" t="s">
        <v>75</v>
      </c>
      <c r="E254" s="217" t="s">
        <v>1495</v>
      </c>
      <c r="F254" s="217" t="s">
        <v>1496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SUM(P255:P320)</f>
        <v>0</v>
      </c>
      <c r="Q254" s="211"/>
      <c r="R254" s="212">
        <f>SUM(R255:R320)</f>
        <v>0.098890000000000006</v>
      </c>
      <c r="S254" s="211"/>
      <c r="T254" s="213">
        <f>SUM(T255:T320)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86</v>
      </c>
      <c r="AT254" s="215" t="s">
        <v>75</v>
      </c>
      <c r="AU254" s="215" t="s">
        <v>84</v>
      </c>
      <c r="AY254" s="214" t="s">
        <v>136</v>
      </c>
      <c r="BK254" s="216">
        <f>SUM(BK255:BK320)</f>
        <v>0</v>
      </c>
    </row>
    <row r="255" s="2" customFormat="1" ht="24.15" customHeight="1">
      <c r="A255" s="38"/>
      <c r="B255" s="39"/>
      <c r="C255" s="219" t="s">
        <v>1497</v>
      </c>
      <c r="D255" s="219" t="s">
        <v>139</v>
      </c>
      <c r="E255" s="220" t="s">
        <v>1498</v>
      </c>
      <c r="F255" s="221" t="s">
        <v>1499</v>
      </c>
      <c r="G255" s="222" t="s">
        <v>210</v>
      </c>
      <c r="H255" s="223">
        <v>760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305</v>
      </c>
      <c r="AT255" s="231" t="s">
        <v>139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305</v>
      </c>
      <c r="BM255" s="231" t="s">
        <v>1500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1501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2" customFormat="1">
      <c r="A257" s="38"/>
      <c r="B257" s="39"/>
      <c r="C257" s="40"/>
      <c r="D257" s="259" t="s">
        <v>156</v>
      </c>
      <c r="E257" s="40"/>
      <c r="F257" s="260" t="s">
        <v>1502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156</v>
      </c>
      <c r="AU257" s="17" t="s">
        <v>86</v>
      </c>
    </row>
    <row r="258" s="2" customFormat="1" ht="24.15" customHeight="1">
      <c r="A258" s="38"/>
      <c r="B258" s="39"/>
      <c r="C258" s="276" t="s">
        <v>1503</v>
      </c>
      <c r="D258" s="276" t="s">
        <v>590</v>
      </c>
      <c r="E258" s="277" t="s">
        <v>1504</v>
      </c>
      <c r="F258" s="278" t="s">
        <v>1505</v>
      </c>
      <c r="G258" s="279" t="s">
        <v>210</v>
      </c>
      <c r="H258" s="280">
        <v>874</v>
      </c>
      <c r="I258" s="281"/>
      <c r="J258" s="282">
        <f>ROUND(I258*H258,2)</f>
        <v>0</v>
      </c>
      <c r="K258" s="283"/>
      <c r="L258" s="284"/>
      <c r="M258" s="285" t="s">
        <v>1</v>
      </c>
      <c r="N258" s="286" t="s">
        <v>41</v>
      </c>
      <c r="O258" s="91"/>
      <c r="P258" s="229">
        <f>O258*H258</f>
        <v>0</v>
      </c>
      <c r="Q258" s="229">
        <v>4.0000000000000003E-05</v>
      </c>
      <c r="R258" s="229">
        <f>Q258*H258</f>
        <v>0.034960000000000005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410</v>
      </c>
      <c r="AT258" s="231" t="s">
        <v>590</v>
      </c>
      <c r="AU258" s="231" t="s">
        <v>86</v>
      </c>
      <c r="AY258" s="17" t="s">
        <v>136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305</v>
      </c>
      <c r="BM258" s="231" t="s">
        <v>1506</v>
      </c>
    </row>
    <row r="259" s="2" customFormat="1">
      <c r="A259" s="38"/>
      <c r="B259" s="39"/>
      <c r="C259" s="40"/>
      <c r="D259" s="233" t="s">
        <v>145</v>
      </c>
      <c r="E259" s="40"/>
      <c r="F259" s="234" t="s">
        <v>1505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145</v>
      </c>
      <c r="AU259" s="17" t="s">
        <v>86</v>
      </c>
    </row>
    <row r="260" s="14" customFormat="1">
      <c r="A260" s="14"/>
      <c r="B260" s="248"/>
      <c r="C260" s="249"/>
      <c r="D260" s="233" t="s">
        <v>147</v>
      </c>
      <c r="E260" s="249"/>
      <c r="F260" s="251" t="s">
        <v>1507</v>
      </c>
      <c r="G260" s="249"/>
      <c r="H260" s="252">
        <v>874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147</v>
      </c>
      <c r="AU260" s="258" t="s">
        <v>86</v>
      </c>
      <c r="AV260" s="14" t="s">
        <v>86</v>
      </c>
      <c r="AW260" s="14" t="s">
        <v>4</v>
      </c>
      <c r="AX260" s="14" t="s">
        <v>84</v>
      </c>
      <c r="AY260" s="258" t="s">
        <v>136</v>
      </c>
    </row>
    <row r="261" s="2" customFormat="1" ht="24.15" customHeight="1">
      <c r="A261" s="38"/>
      <c r="B261" s="39"/>
      <c r="C261" s="219" t="s">
        <v>1508</v>
      </c>
      <c r="D261" s="219" t="s">
        <v>139</v>
      </c>
      <c r="E261" s="220" t="s">
        <v>1509</v>
      </c>
      <c r="F261" s="221" t="s">
        <v>1510</v>
      </c>
      <c r="G261" s="222" t="s">
        <v>210</v>
      </c>
      <c r="H261" s="223">
        <v>200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305</v>
      </c>
      <c r="AT261" s="231" t="s">
        <v>139</v>
      </c>
      <c r="AU261" s="231" t="s">
        <v>86</v>
      </c>
      <c r="AY261" s="17" t="s">
        <v>136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305</v>
      </c>
      <c r="BM261" s="231" t="s">
        <v>1511</v>
      </c>
    </row>
    <row r="262" s="2" customFormat="1">
      <c r="A262" s="38"/>
      <c r="B262" s="39"/>
      <c r="C262" s="40"/>
      <c r="D262" s="233" t="s">
        <v>145</v>
      </c>
      <c r="E262" s="40"/>
      <c r="F262" s="234" t="s">
        <v>1510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86</v>
      </c>
    </row>
    <row r="263" s="2" customFormat="1">
      <c r="A263" s="38"/>
      <c r="B263" s="39"/>
      <c r="C263" s="40"/>
      <c r="D263" s="259" t="s">
        <v>156</v>
      </c>
      <c r="E263" s="40"/>
      <c r="F263" s="260" t="s">
        <v>1512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156</v>
      </c>
      <c r="AU263" s="17" t="s">
        <v>86</v>
      </c>
    </row>
    <row r="264" s="2" customFormat="1" ht="24.15" customHeight="1">
      <c r="A264" s="38"/>
      <c r="B264" s="39"/>
      <c r="C264" s="276" t="s">
        <v>1513</v>
      </c>
      <c r="D264" s="276" t="s">
        <v>590</v>
      </c>
      <c r="E264" s="277" t="s">
        <v>1514</v>
      </c>
      <c r="F264" s="278" t="s">
        <v>1515</v>
      </c>
      <c r="G264" s="279" t="s">
        <v>210</v>
      </c>
      <c r="H264" s="280">
        <v>240</v>
      </c>
      <c r="I264" s="281"/>
      <c r="J264" s="282">
        <f>ROUND(I264*H264,2)</f>
        <v>0</v>
      </c>
      <c r="K264" s="283"/>
      <c r="L264" s="284"/>
      <c r="M264" s="285" t="s">
        <v>1</v>
      </c>
      <c r="N264" s="286" t="s">
        <v>41</v>
      </c>
      <c r="O264" s="91"/>
      <c r="P264" s="229">
        <f>O264*H264</f>
        <v>0</v>
      </c>
      <c r="Q264" s="229">
        <v>3.0000000000000001E-05</v>
      </c>
      <c r="R264" s="229">
        <f>Q264*H264</f>
        <v>0.0071999999999999998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410</v>
      </c>
      <c r="AT264" s="231" t="s">
        <v>590</v>
      </c>
      <c r="AU264" s="231" t="s">
        <v>86</v>
      </c>
      <c r="AY264" s="17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305</v>
      </c>
      <c r="BM264" s="231" t="s">
        <v>1516</v>
      </c>
    </row>
    <row r="265" s="2" customFormat="1">
      <c r="A265" s="38"/>
      <c r="B265" s="39"/>
      <c r="C265" s="40"/>
      <c r="D265" s="233" t="s">
        <v>145</v>
      </c>
      <c r="E265" s="40"/>
      <c r="F265" s="234" t="s">
        <v>1515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86</v>
      </c>
    </row>
    <row r="266" s="14" customFormat="1">
      <c r="A266" s="14"/>
      <c r="B266" s="248"/>
      <c r="C266" s="249"/>
      <c r="D266" s="233" t="s">
        <v>147</v>
      </c>
      <c r="E266" s="249"/>
      <c r="F266" s="251" t="s">
        <v>1517</v>
      </c>
      <c r="G266" s="249"/>
      <c r="H266" s="252">
        <v>240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147</v>
      </c>
      <c r="AU266" s="258" t="s">
        <v>86</v>
      </c>
      <c r="AV266" s="14" t="s">
        <v>86</v>
      </c>
      <c r="AW266" s="14" t="s">
        <v>4</v>
      </c>
      <c r="AX266" s="14" t="s">
        <v>84</v>
      </c>
      <c r="AY266" s="258" t="s">
        <v>136</v>
      </c>
    </row>
    <row r="267" s="2" customFormat="1" ht="24.15" customHeight="1">
      <c r="A267" s="38"/>
      <c r="B267" s="39"/>
      <c r="C267" s="219" t="s">
        <v>1518</v>
      </c>
      <c r="D267" s="219" t="s">
        <v>139</v>
      </c>
      <c r="E267" s="220" t="s">
        <v>1509</v>
      </c>
      <c r="F267" s="221" t="s">
        <v>1510</v>
      </c>
      <c r="G267" s="222" t="s">
        <v>210</v>
      </c>
      <c r="H267" s="223">
        <v>2064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305</v>
      </c>
      <c r="AT267" s="231" t="s">
        <v>139</v>
      </c>
      <c r="AU267" s="231" t="s">
        <v>86</v>
      </c>
      <c r="AY267" s="17" t="s">
        <v>136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305</v>
      </c>
      <c r="BM267" s="231" t="s">
        <v>1519</v>
      </c>
    </row>
    <row r="268" s="2" customFormat="1">
      <c r="A268" s="38"/>
      <c r="B268" s="39"/>
      <c r="C268" s="40"/>
      <c r="D268" s="233" t="s">
        <v>145</v>
      </c>
      <c r="E268" s="40"/>
      <c r="F268" s="234" t="s">
        <v>1510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86</v>
      </c>
    </row>
    <row r="269" s="2" customFormat="1">
      <c r="A269" s="38"/>
      <c r="B269" s="39"/>
      <c r="C269" s="40"/>
      <c r="D269" s="259" t="s">
        <v>156</v>
      </c>
      <c r="E269" s="40"/>
      <c r="F269" s="260" t="s">
        <v>1512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86</v>
      </c>
    </row>
    <row r="270" s="2" customFormat="1" ht="33" customHeight="1">
      <c r="A270" s="38"/>
      <c r="B270" s="39"/>
      <c r="C270" s="276" t="s">
        <v>1520</v>
      </c>
      <c r="D270" s="276" t="s">
        <v>590</v>
      </c>
      <c r="E270" s="277" t="s">
        <v>1521</v>
      </c>
      <c r="F270" s="278" t="s">
        <v>1522</v>
      </c>
      <c r="G270" s="279" t="s">
        <v>210</v>
      </c>
      <c r="H270" s="280">
        <v>2373.5999999999999</v>
      </c>
      <c r="I270" s="281"/>
      <c r="J270" s="282">
        <f>ROUND(I270*H270,2)</f>
        <v>0</v>
      </c>
      <c r="K270" s="283"/>
      <c r="L270" s="284"/>
      <c r="M270" s="285" t="s">
        <v>1</v>
      </c>
      <c r="N270" s="286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410</v>
      </c>
      <c r="AT270" s="231" t="s">
        <v>590</v>
      </c>
      <c r="AU270" s="231" t="s">
        <v>86</v>
      </c>
      <c r="AY270" s="17" t="s">
        <v>136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305</v>
      </c>
      <c r="BM270" s="231" t="s">
        <v>1523</v>
      </c>
    </row>
    <row r="271" s="2" customFormat="1">
      <c r="A271" s="38"/>
      <c r="B271" s="39"/>
      <c r="C271" s="40"/>
      <c r="D271" s="233" t="s">
        <v>145</v>
      </c>
      <c r="E271" s="40"/>
      <c r="F271" s="234" t="s">
        <v>1522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86</v>
      </c>
    </row>
    <row r="272" s="14" customFormat="1">
      <c r="A272" s="14"/>
      <c r="B272" s="248"/>
      <c r="C272" s="249"/>
      <c r="D272" s="233" t="s">
        <v>147</v>
      </c>
      <c r="E272" s="249"/>
      <c r="F272" s="251" t="s">
        <v>1524</v>
      </c>
      <c r="G272" s="249"/>
      <c r="H272" s="252">
        <v>2373.5999999999999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147</v>
      </c>
      <c r="AU272" s="258" t="s">
        <v>86</v>
      </c>
      <c r="AV272" s="14" t="s">
        <v>86</v>
      </c>
      <c r="AW272" s="14" t="s">
        <v>4</v>
      </c>
      <c r="AX272" s="14" t="s">
        <v>84</v>
      </c>
      <c r="AY272" s="258" t="s">
        <v>136</v>
      </c>
    </row>
    <row r="273" s="2" customFormat="1" ht="16.5" customHeight="1">
      <c r="A273" s="38"/>
      <c r="B273" s="39"/>
      <c r="C273" s="219" t="s">
        <v>1525</v>
      </c>
      <c r="D273" s="219" t="s">
        <v>139</v>
      </c>
      <c r="E273" s="220" t="s">
        <v>1526</v>
      </c>
      <c r="F273" s="221" t="s">
        <v>1527</v>
      </c>
      <c r="G273" s="222" t="s">
        <v>356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305</v>
      </c>
      <c r="AT273" s="231" t="s">
        <v>139</v>
      </c>
      <c r="AU273" s="231" t="s">
        <v>86</v>
      </c>
      <c r="AY273" s="17" t="s">
        <v>136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305</v>
      </c>
      <c r="BM273" s="231" t="s">
        <v>1528</v>
      </c>
    </row>
    <row r="274" s="2" customFormat="1">
      <c r="A274" s="38"/>
      <c r="B274" s="39"/>
      <c r="C274" s="40"/>
      <c r="D274" s="233" t="s">
        <v>145</v>
      </c>
      <c r="E274" s="40"/>
      <c r="F274" s="234" t="s">
        <v>1529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145</v>
      </c>
      <c r="AU274" s="17" t="s">
        <v>86</v>
      </c>
    </row>
    <row r="275" s="2" customFormat="1" ht="24.15" customHeight="1">
      <c r="A275" s="38"/>
      <c r="B275" s="39"/>
      <c r="C275" s="276" t="s">
        <v>1530</v>
      </c>
      <c r="D275" s="276" t="s">
        <v>590</v>
      </c>
      <c r="E275" s="277" t="s">
        <v>1531</v>
      </c>
      <c r="F275" s="278" t="s">
        <v>1532</v>
      </c>
      <c r="G275" s="279" t="s">
        <v>356</v>
      </c>
      <c r="H275" s="280">
        <v>1</v>
      </c>
      <c r="I275" s="281"/>
      <c r="J275" s="282">
        <f>ROUND(I275*H275,2)</f>
        <v>0</v>
      </c>
      <c r="K275" s="283"/>
      <c r="L275" s="284"/>
      <c r="M275" s="285" t="s">
        <v>1</v>
      </c>
      <c r="N275" s="286" t="s">
        <v>41</v>
      </c>
      <c r="O275" s="91"/>
      <c r="P275" s="229">
        <f>O275*H275</f>
        <v>0</v>
      </c>
      <c r="Q275" s="229">
        <v>0.0018400000000000001</v>
      </c>
      <c r="R275" s="229">
        <f>Q275*H275</f>
        <v>0.0018400000000000001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410</v>
      </c>
      <c r="AT275" s="231" t="s">
        <v>590</v>
      </c>
      <c r="AU275" s="231" t="s">
        <v>86</v>
      </c>
      <c r="AY275" s="17" t="s">
        <v>136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305</v>
      </c>
      <c r="BM275" s="231" t="s">
        <v>1533</v>
      </c>
    </row>
    <row r="276" s="2" customFormat="1">
      <c r="A276" s="38"/>
      <c r="B276" s="39"/>
      <c r="C276" s="40"/>
      <c r="D276" s="233" t="s">
        <v>145</v>
      </c>
      <c r="E276" s="40"/>
      <c r="F276" s="234" t="s">
        <v>1532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145</v>
      </c>
      <c r="AU276" s="17" t="s">
        <v>86</v>
      </c>
    </row>
    <row r="277" s="2" customFormat="1" ht="16.5" customHeight="1">
      <c r="A277" s="38"/>
      <c r="B277" s="39"/>
      <c r="C277" s="219" t="s">
        <v>1534</v>
      </c>
      <c r="D277" s="219" t="s">
        <v>139</v>
      </c>
      <c r="E277" s="220" t="s">
        <v>1535</v>
      </c>
      <c r="F277" s="221" t="s">
        <v>1536</v>
      </c>
      <c r="G277" s="222" t="s">
        <v>356</v>
      </c>
      <c r="H277" s="223">
        <v>19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305</v>
      </c>
      <c r="AT277" s="231" t="s">
        <v>139</v>
      </c>
      <c r="AU277" s="231" t="s">
        <v>86</v>
      </c>
      <c r="AY277" s="17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305</v>
      </c>
      <c r="BM277" s="231" t="s">
        <v>1537</v>
      </c>
    </row>
    <row r="278" s="2" customFormat="1">
      <c r="A278" s="38"/>
      <c r="B278" s="39"/>
      <c r="C278" s="40"/>
      <c r="D278" s="233" t="s">
        <v>145</v>
      </c>
      <c r="E278" s="40"/>
      <c r="F278" s="234" t="s">
        <v>1536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86</v>
      </c>
    </row>
    <row r="279" s="2" customFormat="1">
      <c r="A279" s="38"/>
      <c r="B279" s="39"/>
      <c r="C279" s="40"/>
      <c r="D279" s="259" t="s">
        <v>156</v>
      </c>
      <c r="E279" s="40"/>
      <c r="F279" s="260" t="s">
        <v>1538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86</v>
      </c>
    </row>
    <row r="280" s="2" customFormat="1" ht="24.15" customHeight="1">
      <c r="A280" s="38"/>
      <c r="B280" s="39"/>
      <c r="C280" s="276" t="s">
        <v>1539</v>
      </c>
      <c r="D280" s="276" t="s">
        <v>590</v>
      </c>
      <c r="E280" s="277" t="s">
        <v>1540</v>
      </c>
      <c r="F280" s="278" t="s">
        <v>1541</v>
      </c>
      <c r="G280" s="279" t="s">
        <v>356</v>
      </c>
      <c r="H280" s="280">
        <v>18</v>
      </c>
      <c r="I280" s="281"/>
      <c r="J280" s="282">
        <f>ROUND(I280*H280,2)</f>
        <v>0</v>
      </c>
      <c r="K280" s="283"/>
      <c r="L280" s="284"/>
      <c r="M280" s="285" t="s">
        <v>1</v>
      </c>
      <c r="N280" s="286" t="s">
        <v>41</v>
      </c>
      <c r="O280" s="91"/>
      <c r="P280" s="229">
        <f>O280*H280</f>
        <v>0</v>
      </c>
      <c r="Q280" s="229">
        <v>0.00050000000000000001</v>
      </c>
      <c r="R280" s="229">
        <f>Q280*H280</f>
        <v>0.0090000000000000011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410</v>
      </c>
      <c r="AT280" s="231" t="s">
        <v>590</v>
      </c>
      <c r="AU280" s="231" t="s">
        <v>86</v>
      </c>
      <c r="AY280" s="17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305</v>
      </c>
      <c r="BM280" s="231" t="s">
        <v>1542</v>
      </c>
    </row>
    <row r="281" s="2" customFormat="1">
      <c r="A281" s="38"/>
      <c r="B281" s="39"/>
      <c r="C281" s="40"/>
      <c r="D281" s="233" t="s">
        <v>145</v>
      </c>
      <c r="E281" s="40"/>
      <c r="F281" s="234" t="s">
        <v>1541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86</v>
      </c>
    </row>
    <row r="282" s="2" customFormat="1" ht="24.15" customHeight="1">
      <c r="A282" s="38"/>
      <c r="B282" s="39"/>
      <c r="C282" s="276" t="s">
        <v>1543</v>
      </c>
      <c r="D282" s="276" t="s">
        <v>590</v>
      </c>
      <c r="E282" s="277" t="s">
        <v>1544</v>
      </c>
      <c r="F282" s="278" t="s">
        <v>1545</v>
      </c>
      <c r="G282" s="279" t="s">
        <v>356</v>
      </c>
      <c r="H282" s="280">
        <v>1</v>
      </c>
      <c r="I282" s="281"/>
      <c r="J282" s="282">
        <f>ROUND(I282*H282,2)</f>
        <v>0</v>
      </c>
      <c r="K282" s="283"/>
      <c r="L282" s="284"/>
      <c r="M282" s="285" t="s">
        <v>1</v>
      </c>
      <c r="N282" s="286" t="s">
        <v>41</v>
      </c>
      <c r="O282" s="91"/>
      <c r="P282" s="229">
        <f>O282*H282</f>
        <v>0</v>
      </c>
      <c r="Q282" s="229">
        <v>0.00050000000000000001</v>
      </c>
      <c r="R282" s="229">
        <f>Q282*H282</f>
        <v>0.00050000000000000001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410</v>
      </c>
      <c r="AT282" s="231" t="s">
        <v>590</v>
      </c>
      <c r="AU282" s="231" t="s">
        <v>86</v>
      </c>
      <c r="AY282" s="17" t="s">
        <v>136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305</v>
      </c>
      <c r="BM282" s="231" t="s">
        <v>1546</v>
      </c>
    </row>
    <row r="283" s="2" customFormat="1">
      <c r="A283" s="38"/>
      <c r="B283" s="39"/>
      <c r="C283" s="40"/>
      <c r="D283" s="233" t="s">
        <v>145</v>
      </c>
      <c r="E283" s="40"/>
      <c r="F283" s="234" t="s">
        <v>1545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145</v>
      </c>
      <c r="AU283" s="17" t="s">
        <v>86</v>
      </c>
    </row>
    <row r="284" s="2" customFormat="1" ht="24.15" customHeight="1">
      <c r="A284" s="38"/>
      <c r="B284" s="39"/>
      <c r="C284" s="219" t="s">
        <v>1547</v>
      </c>
      <c r="D284" s="219" t="s">
        <v>139</v>
      </c>
      <c r="E284" s="220" t="s">
        <v>1548</v>
      </c>
      <c r="F284" s="221" t="s">
        <v>1549</v>
      </c>
      <c r="G284" s="222" t="s">
        <v>836</v>
      </c>
      <c r="H284" s="223">
        <v>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305</v>
      </c>
      <c r="AT284" s="231" t="s">
        <v>139</v>
      </c>
      <c r="AU284" s="231" t="s">
        <v>86</v>
      </c>
      <c r="AY284" s="17" t="s">
        <v>136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305</v>
      </c>
      <c r="BM284" s="231" t="s">
        <v>1550</v>
      </c>
    </row>
    <row r="285" s="2" customFormat="1">
      <c r="A285" s="38"/>
      <c r="B285" s="39"/>
      <c r="C285" s="40"/>
      <c r="D285" s="233" t="s">
        <v>145</v>
      </c>
      <c r="E285" s="40"/>
      <c r="F285" s="234" t="s">
        <v>1549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86</v>
      </c>
    </row>
    <row r="286" s="2" customFormat="1" ht="21.75" customHeight="1">
      <c r="A286" s="38"/>
      <c r="B286" s="39"/>
      <c r="C286" s="219" t="s">
        <v>1551</v>
      </c>
      <c r="D286" s="219" t="s">
        <v>139</v>
      </c>
      <c r="E286" s="220" t="s">
        <v>1552</v>
      </c>
      <c r="F286" s="221" t="s">
        <v>1553</v>
      </c>
      <c r="G286" s="222" t="s">
        <v>356</v>
      </c>
      <c r="H286" s="223">
        <v>4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41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305</v>
      </c>
      <c r="AT286" s="231" t="s">
        <v>139</v>
      </c>
      <c r="AU286" s="231" t="s">
        <v>86</v>
      </c>
      <c r="AY286" s="17" t="s">
        <v>136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305</v>
      </c>
      <c r="BM286" s="231" t="s">
        <v>1554</v>
      </c>
    </row>
    <row r="287" s="2" customFormat="1">
      <c r="A287" s="38"/>
      <c r="B287" s="39"/>
      <c r="C287" s="40"/>
      <c r="D287" s="233" t="s">
        <v>145</v>
      </c>
      <c r="E287" s="40"/>
      <c r="F287" s="234" t="s">
        <v>1555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145</v>
      </c>
      <c r="AU287" s="17" t="s">
        <v>86</v>
      </c>
    </row>
    <row r="288" s="2" customFormat="1">
      <c r="A288" s="38"/>
      <c r="B288" s="39"/>
      <c r="C288" s="40"/>
      <c r="D288" s="259" t="s">
        <v>156</v>
      </c>
      <c r="E288" s="40"/>
      <c r="F288" s="260" t="s">
        <v>1556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156</v>
      </c>
      <c r="AU288" s="17" t="s">
        <v>86</v>
      </c>
    </row>
    <row r="289" s="2" customFormat="1" ht="16.5" customHeight="1">
      <c r="A289" s="38"/>
      <c r="B289" s="39"/>
      <c r="C289" s="276" t="s">
        <v>1557</v>
      </c>
      <c r="D289" s="276" t="s">
        <v>590</v>
      </c>
      <c r="E289" s="277" t="s">
        <v>1558</v>
      </c>
      <c r="F289" s="278" t="s">
        <v>1559</v>
      </c>
      <c r="G289" s="279" t="s">
        <v>356</v>
      </c>
      <c r="H289" s="280">
        <v>4</v>
      </c>
      <c r="I289" s="281"/>
      <c r="J289" s="282">
        <f>ROUND(I289*H289,2)</f>
        <v>0</v>
      </c>
      <c r="K289" s="283"/>
      <c r="L289" s="284"/>
      <c r="M289" s="285" t="s">
        <v>1</v>
      </c>
      <c r="N289" s="286" t="s">
        <v>41</v>
      </c>
      <c r="O289" s="91"/>
      <c r="P289" s="229">
        <f>O289*H289</f>
        <v>0</v>
      </c>
      <c r="Q289" s="229">
        <v>0.00050000000000000001</v>
      </c>
      <c r="R289" s="229">
        <f>Q289*H289</f>
        <v>0.002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410</v>
      </c>
      <c r="AT289" s="231" t="s">
        <v>590</v>
      </c>
      <c r="AU289" s="231" t="s">
        <v>86</v>
      </c>
      <c r="AY289" s="17" t="s">
        <v>136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305</v>
      </c>
      <c r="BM289" s="231" t="s">
        <v>1560</v>
      </c>
    </row>
    <row r="290" s="2" customFormat="1">
      <c r="A290" s="38"/>
      <c r="B290" s="39"/>
      <c r="C290" s="40"/>
      <c r="D290" s="233" t="s">
        <v>145</v>
      </c>
      <c r="E290" s="40"/>
      <c r="F290" s="234" t="s">
        <v>1559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86</v>
      </c>
    </row>
    <row r="291" s="2" customFormat="1" ht="16.5" customHeight="1">
      <c r="A291" s="38"/>
      <c r="B291" s="39"/>
      <c r="C291" s="219" t="s">
        <v>1561</v>
      </c>
      <c r="D291" s="219" t="s">
        <v>139</v>
      </c>
      <c r="E291" s="220" t="s">
        <v>1562</v>
      </c>
      <c r="F291" s="221" t="s">
        <v>1563</v>
      </c>
      <c r="G291" s="222" t="s">
        <v>356</v>
      </c>
      <c r="H291" s="223">
        <v>5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305</v>
      </c>
      <c r="AT291" s="231" t="s">
        <v>139</v>
      </c>
      <c r="AU291" s="231" t="s">
        <v>86</v>
      </c>
      <c r="AY291" s="17" t="s">
        <v>136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305</v>
      </c>
      <c r="BM291" s="231" t="s">
        <v>1564</v>
      </c>
    </row>
    <row r="292" s="2" customFormat="1">
      <c r="A292" s="38"/>
      <c r="B292" s="39"/>
      <c r="C292" s="40"/>
      <c r="D292" s="233" t="s">
        <v>145</v>
      </c>
      <c r="E292" s="40"/>
      <c r="F292" s="234" t="s">
        <v>1565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86</v>
      </c>
    </row>
    <row r="293" s="2" customFormat="1">
      <c r="A293" s="38"/>
      <c r="B293" s="39"/>
      <c r="C293" s="40"/>
      <c r="D293" s="259" t="s">
        <v>156</v>
      </c>
      <c r="E293" s="40"/>
      <c r="F293" s="260" t="s">
        <v>1566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86</v>
      </c>
    </row>
    <row r="294" s="2" customFormat="1" ht="37.8" customHeight="1">
      <c r="A294" s="38"/>
      <c r="B294" s="39"/>
      <c r="C294" s="276" t="s">
        <v>1567</v>
      </c>
      <c r="D294" s="276" t="s">
        <v>590</v>
      </c>
      <c r="E294" s="277" t="s">
        <v>1568</v>
      </c>
      <c r="F294" s="278" t="s">
        <v>1569</v>
      </c>
      <c r="G294" s="279" t="s">
        <v>356</v>
      </c>
      <c r="H294" s="280">
        <v>5</v>
      </c>
      <c r="I294" s="281"/>
      <c r="J294" s="282">
        <f>ROUND(I294*H294,2)</f>
        <v>0</v>
      </c>
      <c r="K294" s="283"/>
      <c r="L294" s="284"/>
      <c r="M294" s="285" t="s">
        <v>1</v>
      </c>
      <c r="N294" s="286" t="s">
        <v>41</v>
      </c>
      <c r="O294" s="91"/>
      <c r="P294" s="229">
        <f>O294*H294</f>
        <v>0</v>
      </c>
      <c r="Q294" s="229">
        <v>0.00095</v>
      </c>
      <c r="R294" s="229">
        <f>Q294*H294</f>
        <v>0.0047499999999999999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410</v>
      </c>
      <c r="AT294" s="231" t="s">
        <v>590</v>
      </c>
      <c r="AU294" s="231" t="s">
        <v>86</v>
      </c>
      <c r="AY294" s="17" t="s">
        <v>136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305</v>
      </c>
      <c r="BM294" s="231" t="s">
        <v>1570</v>
      </c>
    </row>
    <row r="295" s="2" customFormat="1">
      <c r="A295" s="38"/>
      <c r="B295" s="39"/>
      <c r="C295" s="40"/>
      <c r="D295" s="233" t="s">
        <v>145</v>
      </c>
      <c r="E295" s="40"/>
      <c r="F295" s="234" t="s">
        <v>1569</v>
      </c>
      <c r="G295" s="40"/>
      <c r="H295" s="40"/>
      <c r="I295" s="235"/>
      <c r="J295" s="40"/>
      <c r="K295" s="40"/>
      <c r="L295" s="44"/>
      <c r="M295" s="236"/>
      <c r="N295" s="237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145</v>
      </c>
      <c r="AU295" s="17" t="s">
        <v>86</v>
      </c>
    </row>
    <row r="296" s="2" customFormat="1" ht="24.15" customHeight="1">
      <c r="A296" s="38"/>
      <c r="B296" s="39"/>
      <c r="C296" s="276" t="s">
        <v>1571</v>
      </c>
      <c r="D296" s="276" t="s">
        <v>590</v>
      </c>
      <c r="E296" s="277" t="s">
        <v>1572</v>
      </c>
      <c r="F296" s="278" t="s">
        <v>1573</v>
      </c>
      <c r="G296" s="279" t="s">
        <v>356</v>
      </c>
      <c r="H296" s="280">
        <v>5</v>
      </c>
      <c r="I296" s="281"/>
      <c r="J296" s="282">
        <f>ROUND(I296*H296,2)</f>
        <v>0</v>
      </c>
      <c r="K296" s="283"/>
      <c r="L296" s="284"/>
      <c r="M296" s="285" t="s">
        <v>1</v>
      </c>
      <c r="N296" s="286" t="s">
        <v>41</v>
      </c>
      <c r="O296" s="91"/>
      <c r="P296" s="229">
        <f>O296*H296</f>
        <v>0</v>
      </c>
      <c r="Q296" s="229">
        <v>0.00095</v>
      </c>
      <c r="R296" s="229">
        <f>Q296*H296</f>
        <v>0.0047499999999999999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410</v>
      </c>
      <c r="AT296" s="231" t="s">
        <v>590</v>
      </c>
      <c r="AU296" s="231" t="s">
        <v>86</v>
      </c>
      <c r="AY296" s="17" t="s">
        <v>136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305</v>
      </c>
      <c r="BM296" s="231" t="s">
        <v>1574</v>
      </c>
    </row>
    <row r="297" s="2" customFormat="1">
      <c r="A297" s="38"/>
      <c r="B297" s="39"/>
      <c r="C297" s="40"/>
      <c r="D297" s="233" t="s">
        <v>145</v>
      </c>
      <c r="E297" s="40"/>
      <c r="F297" s="234" t="s">
        <v>1573</v>
      </c>
      <c r="G297" s="40"/>
      <c r="H297" s="40"/>
      <c r="I297" s="235"/>
      <c r="J297" s="40"/>
      <c r="K297" s="40"/>
      <c r="L297" s="44"/>
      <c r="M297" s="236"/>
      <c r="N297" s="23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145</v>
      </c>
      <c r="AU297" s="17" t="s">
        <v>86</v>
      </c>
    </row>
    <row r="298" s="2" customFormat="1" ht="16.5" customHeight="1">
      <c r="A298" s="38"/>
      <c r="B298" s="39"/>
      <c r="C298" s="219" t="s">
        <v>1575</v>
      </c>
      <c r="D298" s="219" t="s">
        <v>139</v>
      </c>
      <c r="E298" s="220" t="s">
        <v>1576</v>
      </c>
      <c r="F298" s="221" t="s">
        <v>1577</v>
      </c>
      <c r="G298" s="222" t="s">
        <v>356</v>
      </c>
      <c r="H298" s="223">
        <v>7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305</v>
      </c>
      <c r="AT298" s="231" t="s">
        <v>139</v>
      </c>
      <c r="AU298" s="231" t="s">
        <v>86</v>
      </c>
      <c r="AY298" s="17" t="s">
        <v>136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305</v>
      </c>
      <c r="BM298" s="231" t="s">
        <v>1578</v>
      </c>
    </row>
    <row r="299" s="2" customFormat="1">
      <c r="A299" s="38"/>
      <c r="B299" s="39"/>
      <c r="C299" s="40"/>
      <c r="D299" s="233" t="s">
        <v>145</v>
      </c>
      <c r="E299" s="40"/>
      <c r="F299" s="234" t="s">
        <v>1579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86</v>
      </c>
    </row>
    <row r="300" s="2" customFormat="1" ht="16.5" customHeight="1">
      <c r="A300" s="38"/>
      <c r="B300" s="39"/>
      <c r="C300" s="276" t="s">
        <v>1580</v>
      </c>
      <c r="D300" s="276" t="s">
        <v>590</v>
      </c>
      <c r="E300" s="277" t="s">
        <v>1581</v>
      </c>
      <c r="F300" s="278" t="s">
        <v>1582</v>
      </c>
      <c r="G300" s="279" t="s">
        <v>356</v>
      </c>
      <c r="H300" s="280">
        <v>7</v>
      </c>
      <c r="I300" s="281"/>
      <c r="J300" s="282">
        <f>ROUND(I300*H300,2)</f>
        <v>0</v>
      </c>
      <c r="K300" s="283"/>
      <c r="L300" s="284"/>
      <c r="M300" s="285" t="s">
        <v>1</v>
      </c>
      <c r="N300" s="286" t="s">
        <v>41</v>
      </c>
      <c r="O300" s="91"/>
      <c r="P300" s="229">
        <f>O300*H300</f>
        <v>0</v>
      </c>
      <c r="Q300" s="229">
        <v>8.0000000000000007E-05</v>
      </c>
      <c r="R300" s="229">
        <f>Q300*H300</f>
        <v>0.00056000000000000006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410</v>
      </c>
      <c r="AT300" s="231" t="s">
        <v>590</v>
      </c>
      <c r="AU300" s="231" t="s">
        <v>86</v>
      </c>
      <c r="AY300" s="17" t="s">
        <v>136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305</v>
      </c>
      <c r="BM300" s="231" t="s">
        <v>1583</v>
      </c>
    </row>
    <row r="301" s="2" customFormat="1">
      <c r="A301" s="38"/>
      <c r="B301" s="39"/>
      <c r="C301" s="40"/>
      <c r="D301" s="233" t="s">
        <v>145</v>
      </c>
      <c r="E301" s="40"/>
      <c r="F301" s="234" t="s">
        <v>1582</v>
      </c>
      <c r="G301" s="40"/>
      <c r="H301" s="40"/>
      <c r="I301" s="235"/>
      <c r="J301" s="40"/>
      <c r="K301" s="40"/>
      <c r="L301" s="44"/>
      <c r="M301" s="236"/>
      <c r="N301" s="237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145</v>
      </c>
      <c r="AU301" s="17" t="s">
        <v>86</v>
      </c>
    </row>
    <row r="302" s="2" customFormat="1" ht="21.75" customHeight="1">
      <c r="A302" s="38"/>
      <c r="B302" s="39"/>
      <c r="C302" s="219" t="s">
        <v>1584</v>
      </c>
      <c r="D302" s="219" t="s">
        <v>139</v>
      </c>
      <c r="E302" s="220" t="s">
        <v>1585</v>
      </c>
      <c r="F302" s="221" t="s">
        <v>1586</v>
      </c>
      <c r="G302" s="222" t="s">
        <v>356</v>
      </c>
      <c r="H302" s="223">
        <v>5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305</v>
      </c>
      <c r="AT302" s="231" t="s">
        <v>139</v>
      </c>
      <c r="AU302" s="231" t="s">
        <v>86</v>
      </c>
      <c r="AY302" s="17" t="s">
        <v>136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305</v>
      </c>
      <c r="BM302" s="231" t="s">
        <v>1587</v>
      </c>
    </row>
    <row r="303" s="2" customFormat="1">
      <c r="A303" s="38"/>
      <c r="B303" s="39"/>
      <c r="C303" s="40"/>
      <c r="D303" s="233" t="s">
        <v>145</v>
      </c>
      <c r="E303" s="40"/>
      <c r="F303" s="234" t="s">
        <v>1588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86</v>
      </c>
    </row>
    <row r="304" s="2" customFormat="1">
      <c r="A304" s="38"/>
      <c r="B304" s="39"/>
      <c r="C304" s="40"/>
      <c r="D304" s="259" t="s">
        <v>156</v>
      </c>
      <c r="E304" s="40"/>
      <c r="F304" s="260" t="s">
        <v>1589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156</v>
      </c>
      <c r="AU304" s="17" t="s">
        <v>86</v>
      </c>
    </row>
    <row r="305" s="2" customFormat="1" ht="16.5" customHeight="1">
      <c r="A305" s="38"/>
      <c r="B305" s="39"/>
      <c r="C305" s="276" t="s">
        <v>785</v>
      </c>
      <c r="D305" s="276" t="s">
        <v>590</v>
      </c>
      <c r="E305" s="277" t="s">
        <v>1590</v>
      </c>
      <c r="F305" s="278" t="s">
        <v>1591</v>
      </c>
      <c r="G305" s="279" t="s">
        <v>356</v>
      </c>
      <c r="H305" s="280">
        <v>5</v>
      </c>
      <c r="I305" s="281"/>
      <c r="J305" s="282">
        <f>ROUND(I305*H305,2)</f>
        <v>0</v>
      </c>
      <c r="K305" s="283"/>
      <c r="L305" s="284"/>
      <c r="M305" s="285" t="s">
        <v>1</v>
      </c>
      <c r="N305" s="286" t="s">
        <v>41</v>
      </c>
      <c r="O305" s="91"/>
      <c r="P305" s="229">
        <f>O305*H305</f>
        <v>0</v>
      </c>
      <c r="Q305" s="229">
        <v>0.00040000000000000002</v>
      </c>
      <c r="R305" s="229">
        <f>Q305*H305</f>
        <v>0.002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410</v>
      </c>
      <c r="AT305" s="231" t="s">
        <v>590</v>
      </c>
      <c r="AU305" s="231" t="s">
        <v>86</v>
      </c>
      <c r="AY305" s="17" t="s">
        <v>136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305</v>
      </c>
      <c r="BM305" s="231" t="s">
        <v>1592</v>
      </c>
    </row>
    <row r="306" s="2" customFormat="1">
      <c r="A306" s="38"/>
      <c r="B306" s="39"/>
      <c r="C306" s="40"/>
      <c r="D306" s="233" t="s">
        <v>145</v>
      </c>
      <c r="E306" s="40"/>
      <c r="F306" s="234" t="s">
        <v>1591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145</v>
      </c>
      <c r="AU306" s="17" t="s">
        <v>86</v>
      </c>
    </row>
    <row r="307" s="2" customFormat="1" ht="24.15" customHeight="1">
      <c r="A307" s="38"/>
      <c r="B307" s="39"/>
      <c r="C307" s="219" t="s">
        <v>792</v>
      </c>
      <c r="D307" s="219" t="s">
        <v>139</v>
      </c>
      <c r="E307" s="220" t="s">
        <v>1593</v>
      </c>
      <c r="F307" s="221" t="s">
        <v>1594</v>
      </c>
      <c r="G307" s="222" t="s">
        <v>356</v>
      </c>
      <c r="H307" s="223">
        <v>4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305</v>
      </c>
      <c r="AT307" s="231" t="s">
        <v>139</v>
      </c>
      <c r="AU307" s="231" t="s">
        <v>86</v>
      </c>
      <c r="AY307" s="17" t="s">
        <v>136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305</v>
      </c>
      <c r="BM307" s="231" t="s">
        <v>1595</v>
      </c>
    </row>
    <row r="308" s="2" customFormat="1">
      <c r="A308" s="38"/>
      <c r="B308" s="39"/>
      <c r="C308" s="40"/>
      <c r="D308" s="233" t="s">
        <v>145</v>
      </c>
      <c r="E308" s="40"/>
      <c r="F308" s="234" t="s">
        <v>1596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86</v>
      </c>
    </row>
    <row r="309" s="2" customFormat="1">
      <c r="A309" s="38"/>
      <c r="B309" s="39"/>
      <c r="C309" s="40"/>
      <c r="D309" s="259" t="s">
        <v>156</v>
      </c>
      <c r="E309" s="40"/>
      <c r="F309" s="260" t="s">
        <v>1597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156</v>
      </c>
      <c r="AU309" s="17" t="s">
        <v>86</v>
      </c>
    </row>
    <row r="310" s="2" customFormat="1" ht="16.5" customHeight="1">
      <c r="A310" s="38"/>
      <c r="B310" s="39"/>
      <c r="C310" s="276" t="s">
        <v>799</v>
      </c>
      <c r="D310" s="276" t="s">
        <v>590</v>
      </c>
      <c r="E310" s="277" t="s">
        <v>1598</v>
      </c>
      <c r="F310" s="278" t="s">
        <v>1599</v>
      </c>
      <c r="G310" s="279" t="s">
        <v>356</v>
      </c>
      <c r="H310" s="280">
        <v>4</v>
      </c>
      <c r="I310" s="281"/>
      <c r="J310" s="282">
        <f>ROUND(I310*H310,2)</f>
        <v>0</v>
      </c>
      <c r="K310" s="283"/>
      <c r="L310" s="284"/>
      <c r="M310" s="285" t="s">
        <v>1</v>
      </c>
      <c r="N310" s="286" t="s">
        <v>41</v>
      </c>
      <c r="O310" s="91"/>
      <c r="P310" s="229">
        <f>O310*H310</f>
        <v>0</v>
      </c>
      <c r="Q310" s="229">
        <v>0.00298</v>
      </c>
      <c r="R310" s="229">
        <f>Q310*H310</f>
        <v>0.01192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410</v>
      </c>
      <c r="AT310" s="231" t="s">
        <v>590</v>
      </c>
      <c r="AU310" s="231" t="s">
        <v>86</v>
      </c>
      <c r="AY310" s="17" t="s">
        <v>136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305</v>
      </c>
      <c r="BM310" s="231" t="s">
        <v>1600</v>
      </c>
    </row>
    <row r="311" s="2" customFormat="1">
      <c r="A311" s="38"/>
      <c r="B311" s="39"/>
      <c r="C311" s="40"/>
      <c r="D311" s="233" t="s">
        <v>145</v>
      </c>
      <c r="E311" s="40"/>
      <c r="F311" s="234" t="s">
        <v>1601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86</v>
      </c>
    </row>
    <row r="312" s="2" customFormat="1" ht="16.5" customHeight="1">
      <c r="A312" s="38"/>
      <c r="B312" s="39"/>
      <c r="C312" s="219" t="s">
        <v>807</v>
      </c>
      <c r="D312" s="219" t="s">
        <v>139</v>
      </c>
      <c r="E312" s="220" t="s">
        <v>1602</v>
      </c>
      <c r="F312" s="221" t="s">
        <v>1603</v>
      </c>
      <c r="G312" s="222" t="s">
        <v>356</v>
      </c>
      <c r="H312" s="223">
        <v>9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305</v>
      </c>
      <c r="AT312" s="231" t="s">
        <v>139</v>
      </c>
      <c r="AU312" s="231" t="s">
        <v>86</v>
      </c>
      <c r="AY312" s="17" t="s">
        <v>136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305</v>
      </c>
      <c r="BM312" s="231" t="s">
        <v>1604</v>
      </c>
    </row>
    <row r="313" s="2" customFormat="1">
      <c r="A313" s="38"/>
      <c r="B313" s="39"/>
      <c r="C313" s="40"/>
      <c r="D313" s="233" t="s">
        <v>145</v>
      </c>
      <c r="E313" s="40"/>
      <c r="F313" s="234" t="s">
        <v>1603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145</v>
      </c>
      <c r="AU313" s="17" t="s">
        <v>86</v>
      </c>
    </row>
    <row r="314" s="2" customFormat="1" ht="33" customHeight="1">
      <c r="A314" s="38"/>
      <c r="B314" s="39"/>
      <c r="C314" s="276" t="s">
        <v>813</v>
      </c>
      <c r="D314" s="276" t="s">
        <v>590</v>
      </c>
      <c r="E314" s="277" t="s">
        <v>1605</v>
      </c>
      <c r="F314" s="278" t="s">
        <v>1606</v>
      </c>
      <c r="G314" s="279" t="s">
        <v>356</v>
      </c>
      <c r="H314" s="280">
        <v>9</v>
      </c>
      <c r="I314" s="281"/>
      <c r="J314" s="282">
        <f>ROUND(I314*H314,2)</f>
        <v>0</v>
      </c>
      <c r="K314" s="283"/>
      <c r="L314" s="284"/>
      <c r="M314" s="285" t="s">
        <v>1</v>
      </c>
      <c r="N314" s="286" t="s">
        <v>41</v>
      </c>
      <c r="O314" s="91"/>
      <c r="P314" s="229">
        <f>O314*H314</f>
        <v>0</v>
      </c>
      <c r="Q314" s="229">
        <v>0.00017000000000000001</v>
      </c>
      <c r="R314" s="229">
        <f>Q314*H314</f>
        <v>0.0015300000000000001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410</v>
      </c>
      <c r="AT314" s="231" t="s">
        <v>590</v>
      </c>
      <c r="AU314" s="231" t="s">
        <v>86</v>
      </c>
      <c r="AY314" s="17" t="s">
        <v>136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305</v>
      </c>
      <c r="BM314" s="231" t="s">
        <v>1607</v>
      </c>
    </row>
    <row r="315" s="2" customFormat="1">
      <c r="A315" s="38"/>
      <c r="B315" s="39"/>
      <c r="C315" s="40"/>
      <c r="D315" s="233" t="s">
        <v>145</v>
      </c>
      <c r="E315" s="40"/>
      <c r="F315" s="234" t="s">
        <v>1608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145</v>
      </c>
      <c r="AU315" s="17" t="s">
        <v>86</v>
      </c>
    </row>
    <row r="316" s="2" customFormat="1" ht="16.5" customHeight="1">
      <c r="A316" s="38"/>
      <c r="B316" s="39"/>
      <c r="C316" s="219" t="s">
        <v>818</v>
      </c>
      <c r="D316" s="219" t="s">
        <v>139</v>
      </c>
      <c r="E316" s="220" t="s">
        <v>1609</v>
      </c>
      <c r="F316" s="221" t="s">
        <v>1610</v>
      </c>
      <c r="G316" s="222" t="s">
        <v>356</v>
      </c>
      <c r="H316" s="223">
        <v>6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305</v>
      </c>
      <c r="AT316" s="231" t="s">
        <v>139</v>
      </c>
      <c r="AU316" s="231" t="s">
        <v>86</v>
      </c>
      <c r="AY316" s="17" t="s">
        <v>136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305</v>
      </c>
      <c r="BM316" s="231" t="s">
        <v>1611</v>
      </c>
    </row>
    <row r="317" s="2" customFormat="1">
      <c r="A317" s="38"/>
      <c r="B317" s="39"/>
      <c r="C317" s="40"/>
      <c r="D317" s="233" t="s">
        <v>145</v>
      </c>
      <c r="E317" s="40"/>
      <c r="F317" s="234" t="s">
        <v>1612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86</v>
      </c>
    </row>
    <row r="318" s="2" customFormat="1">
      <c r="A318" s="38"/>
      <c r="B318" s="39"/>
      <c r="C318" s="40"/>
      <c r="D318" s="259" t="s">
        <v>156</v>
      </c>
      <c r="E318" s="40"/>
      <c r="F318" s="260" t="s">
        <v>1613</v>
      </c>
      <c r="G318" s="40"/>
      <c r="H318" s="40"/>
      <c r="I318" s="235"/>
      <c r="J318" s="40"/>
      <c r="K318" s="40"/>
      <c r="L318" s="44"/>
      <c r="M318" s="236"/>
      <c r="N318" s="23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156</v>
      </c>
      <c r="AU318" s="17" t="s">
        <v>86</v>
      </c>
    </row>
    <row r="319" s="2" customFormat="1" ht="24.15" customHeight="1">
      <c r="A319" s="38"/>
      <c r="B319" s="39"/>
      <c r="C319" s="276" t="s">
        <v>824</v>
      </c>
      <c r="D319" s="276" t="s">
        <v>590</v>
      </c>
      <c r="E319" s="277" t="s">
        <v>1614</v>
      </c>
      <c r="F319" s="278" t="s">
        <v>1615</v>
      </c>
      <c r="G319" s="279" t="s">
        <v>356</v>
      </c>
      <c r="H319" s="280">
        <v>6</v>
      </c>
      <c r="I319" s="281"/>
      <c r="J319" s="282">
        <f>ROUND(I319*H319,2)</f>
        <v>0</v>
      </c>
      <c r="K319" s="283"/>
      <c r="L319" s="284"/>
      <c r="M319" s="285" t="s">
        <v>1</v>
      </c>
      <c r="N319" s="286" t="s">
        <v>41</v>
      </c>
      <c r="O319" s="91"/>
      <c r="P319" s="229">
        <f>O319*H319</f>
        <v>0</v>
      </c>
      <c r="Q319" s="229">
        <v>0.00298</v>
      </c>
      <c r="R319" s="229">
        <f>Q319*H319</f>
        <v>0.01788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410</v>
      </c>
      <c r="AT319" s="231" t="s">
        <v>590</v>
      </c>
      <c r="AU319" s="231" t="s">
        <v>86</v>
      </c>
      <c r="AY319" s="17" t="s">
        <v>136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305</v>
      </c>
      <c r="BM319" s="231" t="s">
        <v>1616</v>
      </c>
    </row>
    <row r="320" s="2" customFormat="1">
      <c r="A320" s="38"/>
      <c r="B320" s="39"/>
      <c r="C320" s="40"/>
      <c r="D320" s="233" t="s">
        <v>145</v>
      </c>
      <c r="E320" s="40"/>
      <c r="F320" s="234" t="s">
        <v>1615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86</v>
      </c>
    </row>
    <row r="321" s="12" customFormat="1" ht="25.92" customHeight="1">
      <c r="A321" s="12"/>
      <c r="B321" s="203"/>
      <c r="C321" s="204"/>
      <c r="D321" s="205" t="s">
        <v>75</v>
      </c>
      <c r="E321" s="206" t="s">
        <v>590</v>
      </c>
      <c r="F321" s="206" t="s">
        <v>1617</v>
      </c>
      <c r="G321" s="204"/>
      <c r="H321" s="204"/>
      <c r="I321" s="207"/>
      <c r="J321" s="208">
        <f>BK321</f>
        <v>0</v>
      </c>
      <c r="K321" s="204"/>
      <c r="L321" s="209"/>
      <c r="M321" s="210"/>
      <c r="N321" s="211"/>
      <c r="O321" s="211"/>
      <c r="P321" s="212">
        <f>P322</f>
        <v>0</v>
      </c>
      <c r="Q321" s="211"/>
      <c r="R321" s="212">
        <f>R322</f>
        <v>0.0042300000000000003</v>
      </c>
      <c r="S321" s="211"/>
      <c r="T321" s="213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158</v>
      </c>
      <c r="AT321" s="215" t="s">
        <v>75</v>
      </c>
      <c r="AU321" s="215" t="s">
        <v>76</v>
      </c>
      <c r="AY321" s="214" t="s">
        <v>136</v>
      </c>
      <c r="BK321" s="216">
        <f>BK322</f>
        <v>0</v>
      </c>
    </row>
    <row r="322" s="12" customFormat="1" ht="22.8" customHeight="1">
      <c r="A322" s="12"/>
      <c r="B322" s="203"/>
      <c r="C322" s="204"/>
      <c r="D322" s="205" t="s">
        <v>75</v>
      </c>
      <c r="E322" s="217" t="s">
        <v>1618</v>
      </c>
      <c r="F322" s="217" t="s">
        <v>1619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SUM(P323:P327)</f>
        <v>0</v>
      </c>
      <c r="Q322" s="211"/>
      <c r="R322" s="212">
        <f>SUM(R323:R327)</f>
        <v>0.0042300000000000003</v>
      </c>
      <c r="S322" s="211"/>
      <c r="T322" s="213">
        <f>SUM(T323:T327)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158</v>
      </c>
      <c r="AT322" s="215" t="s">
        <v>75</v>
      </c>
      <c r="AU322" s="215" t="s">
        <v>84</v>
      </c>
      <c r="AY322" s="214" t="s">
        <v>136</v>
      </c>
      <c r="BK322" s="216">
        <f>SUM(BK323:BK327)</f>
        <v>0</v>
      </c>
    </row>
    <row r="323" s="2" customFormat="1" ht="16.5" customHeight="1">
      <c r="A323" s="38"/>
      <c r="B323" s="39"/>
      <c r="C323" s="219" t="s">
        <v>829</v>
      </c>
      <c r="D323" s="219" t="s">
        <v>139</v>
      </c>
      <c r="E323" s="220" t="s">
        <v>1620</v>
      </c>
      <c r="F323" s="221" t="s">
        <v>1621</v>
      </c>
      <c r="G323" s="222" t="s">
        <v>356</v>
      </c>
      <c r="H323" s="223">
        <v>47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1584</v>
      </c>
      <c r="AT323" s="231" t="s">
        <v>139</v>
      </c>
      <c r="AU323" s="231" t="s">
        <v>86</v>
      </c>
      <c r="AY323" s="17" t="s">
        <v>136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1584</v>
      </c>
      <c r="BM323" s="231" t="s">
        <v>1622</v>
      </c>
    </row>
    <row r="324" s="2" customFormat="1">
      <c r="A324" s="38"/>
      <c r="B324" s="39"/>
      <c r="C324" s="40"/>
      <c r="D324" s="233" t="s">
        <v>145</v>
      </c>
      <c r="E324" s="40"/>
      <c r="F324" s="234" t="s">
        <v>1623</v>
      </c>
      <c r="G324" s="40"/>
      <c r="H324" s="40"/>
      <c r="I324" s="235"/>
      <c r="J324" s="40"/>
      <c r="K324" s="40"/>
      <c r="L324" s="44"/>
      <c r="M324" s="236"/>
      <c r="N324" s="23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145</v>
      </c>
      <c r="AU324" s="17" t="s">
        <v>86</v>
      </c>
    </row>
    <row r="325" s="2" customFormat="1">
      <c r="A325" s="38"/>
      <c r="B325" s="39"/>
      <c r="C325" s="40"/>
      <c r="D325" s="259" t="s">
        <v>156</v>
      </c>
      <c r="E325" s="40"/>
      <c r="F325" s="260" t="s">
        <v>1624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156</v>
      </c>
      <c r="AU325" s="17" t="s">
        <v>86</v>
      </c>
    </row>
    <row r="326" s="2" customFormat="1" ht="24.15" customHeight="1">
      <c r="A326" s="38"/>
      <c r="B326" s="39"/>
      <c r="C326" s="276" t="s">
        <v>833</v>
      </c>
      <c r="D326" s="276" t="s">
        <v>590</v>
      </c>
      <c r="E326" s="277" t="s">
        <v>1625</v>
      </c>
      <c r="F326" s="278" t="s">
        <v>1626</v>
      </c>
      <c r="G326" s="279" t="s">
        <v>356</v>
      </c>
      <c r="H326" s="280">
        <v>47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1"/>
      <c r="P326" s="229">
        <f>O326*H326</f>
        <v>0</v>
      </c>
      <c r="Q326" s="229">
        <v>9.0000000000000006E-05</v>
      </c>
      <c r="R326" s="229">
        <f>Q326*H326</f>
        <v>0.0042300000000000003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1627</v>
      </c>
      <c r="AT326" s="231" t="s">
        <v>590</v>
      </c>
      <c r="AU326" s="231" t="s">
        <v>86</v>
      </c>
      <c r="AY326" s="17" t="s">
        <v>136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1584</v>
      </c>
      <c r="BM326" s="231" t="s">
        <v>1628</v>
      </c>
    </row>
    <row r="327" s="2" customFormat="1">
      <c r="A327" s="38"/>
      <c r="B327" s="39"/>
      <c r="C327" s="40"/>
      <c r="D327" s="233" t="s">
        <v>145</v>
      </c>
      <c r="E327" s="40"/>
      <c r="F327" s="234" t="s">
        <v>1626</v>
      </c>
      <c r="G327" s="40"/>
      <c r="H327" s="40"/>
      <c r="I327" s="235"/>
      <c r="J327" s="40"/>
      <c r="K327" s="40"/>
      <c r="L327" s="44"/>
      <c r="M327" s="236"/>
      <c r="N327" s="23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145</v>
      </c>
      <c r="AU327" s="17" t="s">
        <v>86</v>
      </c>
    </row>
    <row r="328" s="12" customFormat="1" ht="25.92" customHeight="1">
      <c r="A328" s="12"/>
      <c r="B328" s="203"/>
      <c r="C328" s="204"/>
      <c r="D328" s="205" t="s">
        <v>75</v>
      </c>
      <c r="E328" s="206" t="s">
        <v>497</v>
      </c>
      <c r="F328" s="206" t="s">
        <v>498</v>
      </c>
      <c r="G328" s="204"/>
      <c r="H328" s="204"/>
      <c r="I328" s="207"/>
      <c r="J328" s="208">
        <f>BK328</f>
        <v>0</v>
      </c>
      <c r="K328" s="204"/>
      <c r="L328" s="209"/>
      <c r="M328" s="210"/>
      <c r="N328" s="211"/>
      <c r="O328" s="211"/>
      <c r="P328" s="212">
        <f>SUM(P329:P338)</f>
        <v>0</v>
      </c>
      <c r="Q328" s="211"/>
      <c r="R328" s="212">
        <f>SUM(R329:R338)</f>
        <v>0</v>
      </c>
      <c r="S328" s="211"/>
      <c r="T328" s="213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143</v>
      </c>
      <c r="AT328" s="215" t="s">
        <v>75</v>
      </c>
      <c r="AU328" s="215" t="s">
        <v>76</v>
      </c>
      <c r="AY328" s="214" t="s">
        <v>136</v>
      </c>
      <c r="BK328" s="216">
        <f>SUM(BK329:BK338)</f>
        <v>0</v>
      </c>
    </row>
    <row r="329" s="2" customFormat="1" ht="16.5" customHeight="1">
      <c r="A329" s="38"/>
      <c r="B329" s="39"/>
      <c r="C329" s="219" t="s">
        <v>839</v>
      </c>
      <c r="D329" s="219" t="s">
        <v>139</v>
      </c>
      <c r="E329" s="220" t="s">
        <v>1629</v>
      </c>
      <c r="F329" s="221" t="s">
        <v>1630</v>
      </c>
      <c r="G329" s="222" t="s">
        <v>1631</v>
      </c>
      <c r="H329" s="223">
        <v>160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502</v>
      </c>
      <c r="AT329" s="231" t="s">
        <v>139</v>
      </c>
      <c r="AU329" s="231" t="s">
        <v>84</v>
      </c>
      <c r="AY329" s="17" t="s">
        <v>136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502</v>
      </c>
      <c r="BM329" s="231" t="s">
        <v>1632</v>
      </c>
    </row>
    <row r="330" s="2" customFormat="1">
      <c r="A330" s="38"/>
      <c r="B330" s="39"/>
      <c r="C330" s="40"/>
      <c r="D330" s="233" t="s">
        <v>145</v>
      </c>
      <c r="E330" s="40"/>
      <c r="F330" s="234" t="s">
        <v>1633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145</v>
      </c>
      <c r="AU330" s="17" t="s">
        <v>84</v>
      </c>
    </row>
    <row r="331" s="2" customFormat="1">
      <c r="A331" s="38"/>
      <c r="B331" s="39"/>
      <c r="C331" s="40"/>
      <c r="D331" s="259" t="s">
        <v>156</v>
      </c>
      <c r="E331" s="40"/>
      <c r="F331" s="260" t="s">
        <v>1634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156</v>
      </c>
      <c r="AU331" s="17" t="s">
        <v>84</v>
      </c>
    </row>
    <row r="332" s="13" customFormat="1">
      <c r="A332" s="13"/>
      <c r="B332" s="238"/>
      <c r="C332" s="239"/>
      <c r="D332" s="233" t="s">
        <v>147</v>
      </c>
      <c r="E332" s="240" t="s">
        <v>1</v>
      </c>
      <c r="F332" s="241" t="s">
        <v>1635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147</v>
      </c>
      <c r="AU332" s="247" t="s">
        <v>84</v>
      </c>
      <c r="AV332" s="13" t="s">
        <v>84</v>
      </c>
      <c r="AW332" s="13" t="s">
        <v>32</v>
      </c>
      <c r="AX332" s="13" t="s">
        <v>76</v>
      </c>
      <c r="AY332" s="247" t="s">
        <v>136</v>
      </c>
    </row>
    <row r="333" s="14" customFormat="1">
      <c r="A333" s="14"/>
      <c r="B333" s="248"/>
      <c r="C333" s="249"/>
      <c r="D333" s="233" t="s">
        <v>147</v>
      </c>
      <c r="E333" s="250" t="s">
        <v>1</v>
      </c>
      <c r="F333" s="251" t="s">
        <v>1636</v>
      </c>
      <c r="G333" s="249"/>
      <c r="H333" s="252">
        <v>160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147</v>
      </c>
      <c r="AU333" s="258" t="s">
        <v>84</v>
      </c>
      <c r="AV333" s="14" t="s">
        <v>86</v>
      </c>
      <c r="AW333" s="14" t="s">
        <v>32</v>
      </c>
      <c r="AX333" s="14" t="s">
        <v>84</v>
      </c>
      <c r="AY333" s="258" t="s">
        <v>136</v>
      </c>
    </row>
    <row r="334" s="2" customFormat="1" ht="16.5" customHeight="1">
      <c r="A334" s="38"/>
      <c r="B334" s="39"/>
      <c r="C334" s="219" t="s">
        <v>844</v>
      </c>
      <c r="D334" s="219" t="s">
        <v>139</v>
      </c>
      <c r="E334" s="220" t="s">
        <v>1637</v>
      </c>
      <c r="F334" s="221" t="s">
        <v>1638</v>
      </c>
      <c r="G334" s="222" t="s">
        <v>1631</v>
      </c>
      <c r="H334" s="223">
        <v>80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41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502</v>
      </c>
      <c r="AT334" s="231" t="s">
        <v>139</v>
      </c>
      <c r="AU334" s="231" t="s">
        <v>84</v>
      </c>
      <c r="AY334" s="17" t="s">
        <v>136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502</v>
      </c>
      <c r="BM334" s="231" t="s">
        <v>1639</v>
      </c>
    </row>
    <row r="335" s="2" customFormat="1">
      <c r="A335" s="38"/>
      <c r="B335" s="39"/>
      <c r="C335" s="40"/>
      <c r="D335" s="233" t="s">
        <v>145</v>
      </c>
      <c r="E335" s="40"/>
      <c r="F335" s="234" t="s">
        <v>1640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145</v>
      </c>
      <c r="AU335" s="17" t="s">
        <v>84</v>
      </c>
    </row>
    <row r="336" s="2" customFormat="1">
      <c r="A336" s="38"/>
      <c r="B336" s="39"/>
      <c r="C336" s="40"/>
      <c r="D336" s="259" t="s">
        <v>156</v>
      </c>
      <c r="E336" s="40"/>
      <c r="F336" s="260" t="s">
        <v>1641</v>
      </c>
      <c r="G336" s="40"/>
      <c r="H336" s="40"/>
      <c r="I336" s="235"/>
      <c r="J336" s="40"/>
      <c r="K336" s="40"/>
      <c r="L336" s="44"/>
      <c r="M336" s="236"/>
      <c r="N336" s="237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156</v>
      </c>
      <c r="AU336" s="17" t="s">
        <v>84</v>
      </c>
    </row>
    <row r="337" s="13" customFormat="1">
      <c r="A337" s="13"/>
      <c r="B337" s="238"/>
      <c r="C337" s="239"/>
      <c r="D337" s="233" t="s">
        <v>147</v>
      </c>
      <c r="E337" s="240" t="s">
        <v>1</v>
      </c>
      <c r="F337" s="241" t="s">
        <v>1642</v>
      </c>
      <c r="G337" s="239"/>
      <c r="H337" s="240" t="s">
        <v>1</v>
      </c>
      <c r="I337" s="242"/>
      <c r="J337" s="239"/>
      <c r="K337" s="239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147</v>
      </c>
      <c r="AU337" s="247" t="s">
        <v>84</v>
      </c>
      <c r="AV337" s="13" t="s">
        <v>84</v>
      </c>
      <c r="AW337" s="13" t="s">
        <v>32</v>
      </c>
      <c r="AX337" s="13" t="s">
        <v>76</v>
      </c>
      <c r="AY337" s="247" t="s">
        <v>136</v>
      </c>
    </row>
    <row r="338" s="14" customFormat="1">
      <c r="A338" s="14"/>
      <c r="B338" s="248"/>
      <c r="C338" s="249"/>
      <c r="D338" s="233" t="s">
        <v>147</v>
      </c>
      <c r="E338" s="250" t="s">
        <v>1</v>
      </c>
      <c r="F338" s="251" t="s">
        <v>1643</v>
      </c>
      <c r="G338" s="249"/>
      <c r="H338" s="252">
        <v>80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147</v>
      </c>
      <c r="AU338" s="258" t="s">
        <v>84</v>
      </c>
      <c r="AV338" s="14" t="s">
        <v>86</v>
      </c>
      <c r="AW338" s="14" t="s">
        <v>32</v>
      </c>
      <c r="AX338" s="14" t="s">
        <v>84</v>
      </c>
      <c r="AY338" s="258" t="s">
        <v>136</v>
      </c>
    </row>
    <row r="339" s="12" customFormat="1" ht="25.92" customHeight="1">
      <c r="A339" s="12"/>
      <c r="B339" s="203"/>
      <c r="C339" s="204"/>
      <c r="D339" s="205" t="s">
        <v>75</v>
      </c>
      <c r="E339" s="206" t="s">
        <v>1644</v>
      </c>
      <c r="F339" s="206" t="s">
        <v>97</v>
      </c>
      <c r="G339" s="204"/>
      <c r="H339" s="204"/>
      <c r="I339" s="207"/>
      <c r="J339" s="208">
        <f>BK339</f>
        <v>0</v>
      </c>
      <c r="K339" s="204"/>
      <c r="L339" s="209"/>
      <c r="M339" s="210"/>
      <c r="N339" s="211"/>
      <c r="O339" s="211"/>
      <c r="P339" s="212">
        <f>P340</f>
        <v>0</v>
      </c>
      <c r="Q339" s="211"/>
      <c r="R339" s="212">
        <f>R340</f>
        <v>0</v>
      </c>
      <c r="S339" s="211"/>
      <c r="T339" s="213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202</v>
      </c>
      <c r="AT339" s="215" t="s">
        <v>75</v>
      </c>
      <c r="AU339" s="215" t="s">
        <v>76</v>
      </c>
      <c r="AY339" s="214" t="s">
        <v>136</v>
      </c>
      <c r="BK339" s="216">
        <f>BK340</f>
        <v>0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1645</v>
      </c>
      <c r="F340" s="217" t="s">
        <v>1646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SUM(P341:P343)</f>
        <v>0</v>
      </c>
      <c r="Q340" s="211"/>
      <c r="R340" s="212">
        <f>SUM(R341:R343)</f>
        <v>0</v>
      </c>
      <c r="S340" s="211"/>
      <c r="T340" s="213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202</v>
      </c>
      <c r="AT340" s="215" t="s">
        <v>75</v>
      </c>
      <c r="AU340" s="215" t="s">
        <v>84</v>
      </c>
      <c r="AY340" s="214" t="s">
        <v>136</v>
      </c>
      <c r="BK340" s="216">
        <f>SUM(BK341:BK343)</f>
        <v>0</v>
      </c>
    </row>
    <row r="341" s="2" customFormat="1" ht="16.5" customHeight="1">
      <c r="A341" s="38"/>
      <c r="B341" s="39"/>
      <c r="C341" s="219" t="s">
        <v>848</v>
      </c>
      <c r="D341" s="219" t="s">
        <v>139</v>
      </c>
      <c r="E341" s="220" t="s">
        <v>1647</v>
      </c>
      <c r="F341" s="221" t="s">
        <v>1648</v>
      </c>
      <c r="G341" s="222" t="s">
        <v>205</v>
      </c>
      <c r="H341" s="223">
        <v>1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1649</v>
      </c>
      <c r="AT341" s="231" t="s">
        <v>139</v>
      </c>
      <c r="AU341" s="231" t="s">
        <v>86</v>
      </c>
      <c r="AY341" s="17" t="s">
        <v>136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1649</v>
      </c>
      <c r="BM341" s="231" t="s">
        <v>1650</v>
      </c>
    </row>
    <row r="342" s="2" customFormat="1">
      <c r="A342" s="38"/>
      <c r="B342" s="39"/>
      <c r="C342" s="40"/>
      <c r="D342" s="233" t="s">
        <v>145</v>
      </c>
      <c r="E342" s="40"/>
      <c r="F342" s="234" t="s">
        <v>1648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86</v>
      </c>
    </row>
    <row r="343" s="2" customFormat="1">
      <c r="A343" s="38"/>
      <c r="B343" s="39"/>
      <c r="C343" s="40"/>
      <c r="D343" s="259" t="s">
        <v>156</v>
      </c>
      <c r="E343" s="40"/>
      <c r="F343" s="260" t="s">
        <v>1651</v>
      </c>
      <c r="G343" s="40"/>
      <c r="H343" s="40"/>
      <c r="I343" s="235"/>
      <c r="J343" s="40"/>
      <c r="K343" s="40"/>
      <c r="L343" s="44"/>
      <c r="M343" s="272"/>
      <c r="N343" s="273"/>
      <c r="O343" s="274"/>
      <c r="P343" s="274"/>
      <c r="Q343" s="274"/>
      <c r="R343" s="274"/>
      <c r="S343" s="274"/>
      <c r="T343" s="27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156</v>
      </c>
      <c r="AU343" s="17" t="s">
        <v>86</v>
      </c>
    </row>
    <row r="344" s="2" customFormat="1" ht="6.96" customHeight="1">
      <c r="A344" s="38"/>
      <c r="B344" s="66"/>
      <c r="C344" s="67"/>
      <c r="D344" s="67"/>
      <c r="E344" s="67"/>
      <c r="F344" s="67"/>
      <c r="G344" s="67"/>
      <c r="H344" s="67"/>
      <c r="I344" s="67"/>
      <c r="J344" s="67"/>
      <c r="K344" s="67"/>
      <c r="L344" s="44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sheetProtection sheet="1" autoFilter="0" formatColumns="0" formatRows="0" objects="1" scenarios="1" spinCount="100000" saltValue="oogvi830LNe4fXtdqpAQCP3s5dDh/PPN7FN9EHpH5i2qw8lV2Pvo2SZClTVUE+5IJw25pLTExM5XjEqkH9GsqQ==" hashValue="aobTHwI/uhMi9x6f2zSK9ixrqA/ph+aOvRvm5crQogp35v5JIUQVY9bw5LNevILK2akLZ9pNkMz3ReknQkWS4w==" algorithmName="SHA-512" password="CC63"/>
  <autoFilter ref="C125:K34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2/974031121"/>
    <hyperlink ref="F138" r:id="rId2" display="https://podminky.urs.cz/item/CS_URS_2024_02/741112001"/>
    <hyperlink ref="F149" r:id="rId3" display="https://podminky.urs.cz/item/CS_URS_2024_02/741122016"/>
    <hyperlink ref="F155" r:id="rId4" display="https://podminky.urs.cz/item/CS_URS_2024_02/741122031"/>
    <hyperlink ref="F161" r:id="rId5" display="https://podminky.urs.cz/item/CS_URS_2024_02/741210001"/>
    <hyperlink ref="F166" r:id="rId6" display="https://podminky.urs.cz/item/CS_URS_2024_02/741310001"/>
    <hyperlink ref="F171" r:id="rId7" display="https://podminky.urs.cz/item/CS_URS_2024_02/741310021"/>
    <hyperlink ref="F176" r:id="rId8" display="https://podminky.urs.cz/item/CS_URS_2024_02/741310022"/>
    <hyperlink ref="F181" r:id="rId9" display="https://podminky.urs.cz/item/CS_URS_2024_02/741310024"/>
    <hyperlink ref="F186" r:id="rId10" display="https://podminky.urs.cz/item/CS_URS_2024_02/741310025"/>
    <hyperlink ref="F191" r:id="rId11" display="https://podminky.urs.cz/item/CS_URS_2024_02/741311004"/>
    <hyperlink ref="F196" r:id="rId12" display="https://podminky.urs.cz/item/CS_URS_2024_02/741313001"/>
    <hyperlink ref="F201" r:id="rId13" display="https://podminky.urs.cz/item/CS_URS_2024_02/741313003"/>
    <hyperlink ref="F206" r:id="rId14" display="https://podminky.urs.cz/item/CS_URS_2024_02/741320171"/>
    <hyperlink ref="F211" r:id="rId15" display="https://podminky.urs.cz/item/CS_URS_2024_02/741321001"/>
    <hyperlink ref="F219" r:id="rId16" display="https://podminky.urs.cz/item/CS_URS_2024_02/741372072"/>
    <hyperlink ref="F224" r:id="rId17" display="https://podminky.urs.cz/item/CS_URS_2024_02/741372077"/>
    <hyperlink ref="F234" r:id="rId18" display="https://podminky.urs.cz/item/CS_URS_2024_02/741372112"/>
    <hyperlink ref="F244" r:id="rId19" display="https://podminky.urs.cz/item/CS_URS_2024_02/741810003"/>
    <hyperlink ref="F247" r:id="rId20" display="https://podminky.urs.cz/item/CS_URS_2024_02/741810011"/>
    <hyperlink ref="F250" r:id="rId21" display="https://podminky.urs.cz/item/CS_URS_2024_02/741820102"/>
    <hyperlink ref="F253" r:id="rId22" display="https://podminky.urs.cz/item/CS_URS_2024_02/998741311"/>
    <hyperlink ref="F257" r:id="rId23" display="https://podminky.urs.cz/item/CS_URS_2024_02/742110002"/>
    <hyperlink ref="F263" r:id="rId24" display="https://podminky.urs.cz/item/CS_URS_2024_02/742124003"/>
    <hyperlink ref="F269" r:id="rId25" display="https://podminky.urs.cz/item/CS_URS_2024_02/742124003"/>
    <hyperlink ref="F279" r:id="rId26" display="https://podminky.urs.cz/item/CS_URS_2024_02/742220081"/>
    <hyperlink ref="F288" r:id="rId27" display="https://podminky.urs.cz/item/CS_URS_2024_02/742220141"/>
    <hyperlink ref="F293" r:id="rId28" display="https://podminky.urs.cz/item/CS_URS_2024_02/742230004"/>
    <hyperlink ref="F304" r:id="rId29" display="https://podminky.urs.cz/item/CS_URS_2024_02/742310006"/>
    <hyperlink ref="F309" r:id="rId30" display="https://podminky.urs.cz/item/CS_URS_2024_02/742330012"/>
    <hyperlink ref="F318" r:id="rId31" display="https://podminky.urs.cz/item/CS_URS_2023_02/742330024"/>
    <hyperlink ref="F325" r:id="rId32" display="https://podminky.urs.cz/item/CS_URS_2024_02/220490847"/>
    <hyperlink ref="F331" r:id="rId33" display="https://podminky.urs.cz/item/CS_URS_2024_02/HZS1301"/>
    <hyperlink ref="F336" r:id="rId34" display="https://podminky.urs.cz/item/CS_URS_2024_02/HZS2232"/>
    <hyperlink ref="F343" r:id="rId35" display="https://podminky.urs.cz/item/CS_URS_2024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ROUND((SUM(BE128:BE386)),  2)</f>
        <v>0</v>
      </c>
      <c r="G33" s="38"/>
      <c r="H33" s="38"/>
      <c r="I33" s="155">
        <v>0.20999999999999999</v>
      </c>
      <c r="J33" s="154">
        <f>ROUND(((SUM(BE128:BE386))*I33),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ROUND((SUM(BF128:BF386)),  2)</f>
        <v>0</v>
      </c>
      <c r="G34" s="38"/>
      <c r="H34" s="38"/>
      <c r="I34" s="155">
        <v>0.12</v>
      </c>
      <c r="J34" s="154">
        <f>ROUND(((SUM(BF128:BF386))*I34),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ROUND((SUM(BG128:BG386)),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ROUND((SUM(BH128:BH386)),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ROUND((SUM(BI128:BI386)),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9. 4. 2025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521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J133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1653</v>
      </c>
      <c r="E100" s="188"/>
      <c r="F100" s="188"/>
      <c r="G100" s="188"/>
      <c r="H100" s="188"/>
      <c r="I100" s="188"/>
      <c r="J100" s="189">
        <f>J134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1654</v>
      </c>
      <c r="E101" s="188"/>
      <c r="F101" s="188"/>
      <c r="G101" s="188"/>
      <c r="H101" s="188"/>
      <c r="I101" s="188"/>
      <c r="J101" s="189">
        <f>J190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J225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1655</v>
      </c>
      <c r="E103" s="188"/>
      <c r="F103" s="188"/>
      <c r="G103" s="188"/>
      <c r="H103" s="188"/>
      <c r="I103" s="188"/>
      <c r="J103" s="189">
        <f>J277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1656</v>
      </c>
      <c r="E104" s="188"/>
      <c r="F104" s="188"/>
      <c r="G104" s="188"/>
      <c r="H104" s="188"/>
      <c r="I104" s="188"/>
      <c r="J104" s="189">
        <f>J297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1657</v>
      </c>
      <c r="E105" s="188"/>
      <c r="F105" s="188"/>
      <c r="G105" s="188"/>
      <c r="H105" s="188"/>
      <c r="I105" s="188"/>
      <c r="J105" s="189">
        <f>J302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J306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1658</v>
      </c>
      <c r="E107" s="188"/>
      <c r="F107" s="188"/>
      <c r="G107" s="188"/>
      <c r="H107" s="188"/>
      <c r="I107" s="188"/>
      <c r="J107" s="189">
        <f>J319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120</v>
      </c>
      <c r="E108" s="182"/>
      <c r="F108" s="182"/>
      <c r="G108" s="182"/>
      <c r="H108" s="182"/>
      <c r="I108" s="182"/>
      <c r="J108" s="183">
        <f>J363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Přestavba prostor pro neurorehabilitaci a revitalizace akutní rehabilitace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04 - Zdravotně technické instalace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Ústí nad Labem</v>
      </c>
      <c r="G122" s="40"/>
      <c r="H122" s="40"/>
      <c r="I122" s="32" t="s">
        <v>22</v>
      </c>
      <c r="J122" s="79" t="str">
        <f>IF(J12="","",J12)</f>
        <v>9. 4. 2025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Krajská zdravotní, a.s. Masarykova nemocnice</v>
      </c>
      <c r="G124" s="40"/>
      <c r="H124" s="40"/>
      <c r="I124" s="32" t="s">
        <v>30</v>
      </c>
      <c r="J124" s="36" t="str">
        <f>E21</f>
        <v>Ing. Ondřej Hampejs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Hampejs projekty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122</v>
      </c>
      <c r="D127" s="194" t="s">
        <v>61</v>
      </c>
      <c r="E127" s="194" t="s">
        <v>57</v>
      </c>
      <c r="F127" s="194" t="s">
        <v>58</v>
      </c>
      <c r="G127" s="194" t="s">
        <v>123</v>
      </c>
      <c r="H127" s="194" t="s">
        <v>124</v>
      </c>
      <c r="I127" s="194" t="s">
        <v>125</v>
      </c>
      <c r="J127" s="195" t="s">
        <v>104</v>
      </c>
      <c r="K127" s="196" t="s">
        <v>126</v>
      </c>
      <c r="L127" s="197"/>
      <c r="M127" s="100" t="s">
        <v>1</v>
      </c>
      <c r="N127" s="101" t="s">
        <v>40</v>
      </c>
      <c r="O127" s="101" t="s">
        <v>127</v>
      </c>
      <c r="P127" s="101" t="s">
        <v>128</v>
      </c>
      <c r="Q127" s="101" t="s">
        <v>129</v>
      </c>
      <c r="R127" s="101" t="s">
        <v>130</v>
      </c>
      <c r="S127" s="101" t="s">
        <v>131</v>
      </c>
      <c r="T127" s="102" t="s">
        <v>132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133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P129+P133+P363</f>
        <v>0</v>
      </c>
      <c r="Q128" s="104"/>
      <c r="R128" s="200">
        <f>R129+R133+R363</f>
        <v>4.2728901999999991</v>
      </c>
      <c r="S128" s="104"/>
      <c r="T128" s="201">
        <f>T129+T133+T363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106</v>
      </c>
      <c r="BK128" s="202">
        <f>BK129+BK133+BK363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134</v>
      </c>
      <c r="F129" s="206" t="s">
        <v>135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136</v>
      </c>
      <c r="BK129" s="216">
        <f>BK130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158</v>
      </c>
      <c r="F130" s="217" t="s">
        <v>527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SUM(P131:P132)</f>
        <v>0</v>
      </c>
      <c r="Q130" s="211"/>
      <c r="R130" s="212">
        <f>SUM(R131:R132)</f>
        <v>0</v>
      </c>
      <c r="S130" s="211"/>
      <c r="T130" s="21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136</v>
      </c>
      <c r="BK130" s="216">
        <f>SUM(BK131:BK132)</f>
        <v>0</v>
      </c>
    </row>
    <row r="131" s="2" customFormat="1" ht="24.15" customHeight="1">
      <c r="A131" s="38"/>
      <c r="B131" s="39"/>
      <c r="C131" s="219" t="s">
        <v>84</v>
      </c>
      <c r="D131" s="219" t="s">
        <v>139</v>
      </c>
      <c r="E131" s="220" t="s">
        <v>1659</v>
      </c>
      <c r="F131" s="221" t="s">
        <v>1660</v>
      </c>
      <c r="G131" s="222" t="s">
        <v>205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143</v>
      </c>
      <c r="AT131" s="231" t="s">
        <v>139</v>
      </c>
      <c r="AU131" s="231" t="s">
        <v>86</v>
      </c>
      <c r="AY131" s="17" t="s">
        <v>136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143</v>
      </c>
      <c r="BM131" s="231" t="s">
        <v>1661</v>
      </c>
    </row>
    <row r="132" s="2" customFormat="1">
      <c r="A132" s="38"/>
      <c r="B132" s="39"/>
      <c r="C132" s="40"/>
      <c r="D132" s="233" t="s">
        <v>145</v>
      </c>
      <c r="E132" s="40"/>
      <c r="F132" s="234" t="s">
        <v>1660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86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301</v>
      </c>
      <c r="F133" s="206" t="s">
        <v>302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P134+P190+P225+P277+P297+P302+P306+P319</f>
        <v>0</v>
      </c>
      <c r="Q133" s="211"/>
      <c r="R133" s="212">
        <f>R134+R190+R225+R277+R297+R302+R306+R319</f>
        <v>4.2728901999999991</v>
      </c>
      <c r="S133" s="211"/>
      <c r="T133" s="213">
        <f>T134+T190+T225+T277+T297+T302+T306+T319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75</v>
      </c>
      <c r="AU133" s="215" t="s">
        <v>76</v>
      </c>
      <c r="AY133" s="214" t="s">
        <v>136</v>
      </c>
      <c r="BK133" s="216">
        <f>BK134+BK190+BK225+BK277+BK297+BK302+BK306+BK319</f>
        <v>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1662</v>
      </c>
      <c r="F134" s="217" t="s">
        <v>1663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SUM(P135:P189)</f>
        <v>0</v>
      </c>
      <c r="Q134" s="211"/>
      <c r="R134" s="212">
        <f>SUM(R135:R189)</f>
        <v>1.025012</v>
      </c>
      <c r="S134" s="211"/>
      <c r="T134" s="213">
        <f>SUM(T135:T189)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136</v>
      </c>
      <c r="BK134" s="216">
        <f>SUM(BK135:BK189)</f>
        <v>0</v>
      </c>
    </row>
    <row r="135" s="2" customFormat="1" ht="24.15" customHeight="1">
      <c r="A135" s="38"/>
      <c r="B135" s="39"/>
      <c r="C135" s="219" t="s">
        <v>86</v>
      </c>
      <c r="D135" s="219" t="s">
        <v>139</v>
      </c>
      <c r="E135" s="220" t="s">
        <v>1664</v>
      </c>
      <c r="F135" s="221" t="s">
        <v>1665</v>
      </c>
      <c r="G135" s="222" t="s">
        <v>210</v>
      </c>
      <c r="H135" s="223">
        <v>30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0.00085999999999999998</v>
      </c>
      <c r="R135" s="229">
        <f>Q135*H135</f>
        <v>0.0258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305</v>
      </c>
      <c r="AT135" s="231" t="s">
        <v>139</v>
      </c>
      <c r="AU135" s="231" t="s">
        <v>86</v>
      </c>
      <c r="AY135" s="17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305</v>
      </c>
      <c r="BM135" s="231" t="s">
        <v>1666</v>
      </c>
    </row>
    <row r="136" s="2" customFormat="1">
      <c r="A136" s="38"/>
      <c r="B136" s="39"/>
      <c r="C136" s="40"/>
      <c r="D136" s="233" t="s">
        <v>145</v>
      </c>
      <c r="E136" s="40"/>
      <c r="F136" s="234" t="s">
        <v>1667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86</v>
      </c>
    </row>
    <row r="137" s="2" customFormat="1">
      <c r="A137" s="38"/>
      <c r="B137" s="39"/>
      <c r="C137" s="40"/>
      <c r="D137" s="259" t="s">
        <v>156</v>
      </c>
      <c r="E137" s="40"/>
      <c r="F137" s="260" t="s">
        <v>1668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86</v>
      </c>
    </row>
    <row r="138" s="14" customFormat="1">
      <c r="A138" s="14"/>
      <c r="B138" s="248"/>
      <c r="C138" s="249"/>
      <c r="D138" s="233" t="s">
        <v>147</v>
      </c>
      <c r="E138" s="250" t="s">
        <v>1</v>
      </c>
      <c r="F138" s="251" t="s">
        <v>1669</v>
      </c>
      <c r="G138" s="249"/>
      <c r="H138" s="252">
        <v>30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147</v>
      </c>
      <c r="AU138" s="258" t="s">
        <v>86</v>
      </c>
      <c r="AV138" s="14" t="s">
        <v>86</v>
      </c>
      <c r="AW138" s="14" t="s">
        <v>32</v>
      </c>
      <c r="AX138" s="14" t="s">
        <v>84</v>
      </c>
      <c r="AY138" s="258" t="s">
        <v>136</v>
      </c>
    </row>
    <row r="139" s="2" customFormat="1" ht="24.15" customHeight="1">
      <c r="A139" s="38"/>
      <c r="B139" s="39"/>
      <c r="C139" s="219" t="s">
        <v>158</v>
      </c>
      <c r="D139" s="219" t="s">
        <v>139</v>
      </c>
      <c r="E139" s="220" t="s">
        <v>1670</v>
      </c>
      <c r="F139" s="221" t="s">
        <v>1671</v>
      </c>
      <c r="G139" s="222" t="s">
        <v>210</v>
      </c>
      <c r="H139" s="223">
        <v>58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0.00085999999999999998</v>
      </c>
      <c r="R139" s="229">
        <f>Q139*H139</f>
        <v>0.049880000000000001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305</v>
      </c>
      <c r="AT139" s="231" t="s">
        <v>139</v>
      </c>
      <c r="AU139" s="231" t="s">
        <v>86</v>
      </c>
      <c r="AY139" s="17" t="s">
        <v>136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305</v>
      </c>
      <c r="BM139" s="231" t="s">
        <v>1672</v>
      </c>
    </row>
    <row r="140" s="2" customFormat="1">
      <c r="A140" s="38"/>
      <c r="B140" s="39"/>
      <c r="C140" s="40"/>
      <c r="D140" s="233" t="s">
        <v>145</v>
      </c>
      <c r="E140" s="40"/>
      <c r="F140" s="234" t="s">
        <v>1673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86</v>
      </c>
    </row>
    <row r="141" s="14" customFormat="1">
      <c r="A141" s="14"/>
      <c r="B141" s="248"/>
      <c r="C141" s="249"/>
      <c r="D141" s="233" t="s">
        <v>147</v>
      </c>
      <c r="E141" s="250" t="s">
        <v>1</v>
      </c>
      <c r="F141" s="251" t="s">
        <v>1674</v>
      </c>
      <c r="G141" s="249"/>
      <c r="H141" s="252">
        <v>58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147</v>
      </c>
      <c r="AU141" s="258" t="s">
        <v>86</v>
      </c>
      <c r="AV141" s="14" t="s">
        <v>86</v>
      </c>
      <c r="AW141" s="14" t="s">
        <v>32</v>
      </c>
      <c r="AX141" s="14" t="s">
        <v>84</v>
      </c>
      <c r="AY141" s="258" t="s">
        <v>136</v>
      </c>
    </row>
    <row r="142" s="2" customFormat="1" ht="24.15" customHeight="1">
      <c r="A142" s="38"/>
      <c r="B142" s="39"/>
      <c r="C142" s="219" t="s">
        <v>143</v>
      </c>
      <c r="D142" s="219" t="s">
        <v>139</v>
      </c>
      <c r="E142" s="220" t="s">
        <v>1675</v>
      </c>
      <c r="F142" s="221" t="s">
        <v>1676</v>
      </c>
      <c r="G142" s="222" t="s">
        <v>210</v>
      </c>
      <c r="H142" s="223">
        <v>138.19999999999999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0.00085999999999999998</v>
      </c>
      <c r="R142" s="229">
        <f>Q142*H142</f>
        <v>0.11885199999999999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305</v>
      </c>
      <c r="AT142" s="231" t="s">
        <v>139</v>
      </c>
      <c r="AU142" s="231" t="s">
        <v>86</v>
      </c>
      <c r="AY142" s="17" t="s">
        <v>136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305</v>
      </c>
      <c r="BM142" s="231" t="s">
        <v>1677</v>
      </c>
    </row>
    <row r="143" s="2" customFormat="1">
      <c r="A143" s="38"/>
      <c r="B143" s="39"/>
      <c r="C143" s="40"/>
      <c r="D143" s="233" t="s">
        <v>145</v>
      </c>
      <c r="E143" s="40"/>
      <c r="F143" s="234" t="s">
        <v>1667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86</v>
      </c>
    </row>
    <row r="144" s="14" customFormat="1">
      <c r="A144" s="14"/>
      <c r="B144" s="248"/>
      <c r="C144" s="249"/>
      <c r="D144" s="233" t="s">
        <v>147</v>
      </c>
      <c r="E144" s="250" t="s">
        <v>1</v>
      </c>
      <c r="F144" s="251" t="s">
        <v>1678</v>
      </c>
      <c r="G144" s="249"/>
      <c r="H144" s="252">
        <v>138.19999999999999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147</v>
      </c>
      <c r="AU144" s="258" t="s">
        <v>86</v>
      </c>
      <c r="AV144" s="14" t="s">
        <v>86</v>
      </c>
      <c r="AW144" s="14" t="s">
        <v>32</v>
      </c>
      <c r="AX144" s="14" t="s">
        <v>84</v>
      </c>
      <c r="AY144" s="258" t="s">
        <v>136</v>
      </c>
    </row>
    <row r="145" s="2" customFormat="1" ht="24.15" customHeight="1">
      <c r="A145" s="38"/>
      <c r="B145" s="39"/>
      <c r="C145" s="219" t="s">
        <v>202</v>
      </c>
      <c r="D145" s="219" t="s">
        <v>139</v>
      </c>
      <c r="E145" s="220" t="s">
        <v>1679</v>
      </c>
      <c r="F145" s="221" t="s">
        <v>1680</v>
      </c>
      <c r="G145" s="222" t="s">
        <v>210</v>
      </c>
      <c r="H145" s="223">
        <v>38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0.0032599999999999999</v>
      </c>
      <c r="R145" s="229">
        <f>Q145*H145</f>
        <v>0.12387999999999999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305</v>
      </c>
      <c r="AT145" s="231" t="s">
        <v>139</v>
      </c>
      <c r="AU145" s="231" t="s">
        <v>86</v>
      </c>
      <c r="AY145" s="17" t="s">
        <v>136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305</v>
      </c>
      <c r="BM145" s="231" t="s">
        <v>1681</v>
      </c>
    </row>
    <row r="146" s="2" customFormat="1">
      <c r="A146" s="38"/>
      <c r="B146" s="39"/>
      <c r="C146" s="40"/>
      <c r="D146" s="233" t="s">
        <v>145</v>
      </c>
      <c r="E146" s="40"/>
      <c r="F146" s="234" t="s">
        <v>1682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86</v>
      </c>
    </row>
    <row r="147" s="2" customFormat="1">
      <c r="A147" s="38"/>
      <c r="B147" s="39"/>
      <c r="C147" s="40"/>
      <c r="D147" s="259" t="s">
        <v>156</v>
      </c>
      <c r="E147" s="40"/>
      <c r="F147" s="260" t="s">
        <v>1683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86</v>
      </c>
    </row>
    <row r="148" s="14" customFormat="1">
      <c r="A148" s="14"/>
      <c r="B148" s="248"/>
      <c r="C148" s="249"/>
      <c r="D148" s="233" t="s">
        <v>147</v>
      </c>
      <c r="E148" s="250" t="s">
        <v>1</v>
      </c>
      <c r="F148" s="251" t="s">
        <v>1684</v>
      </c>
      <c r="G148" s="249"/>
      <c r="H148" s="252">
        <v>38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147</v>
      </c>
      <c r="AU148" s="258" t="s">
        <v>86</v>
      </c>
      <c r="AV148" s="14" t="s">
        <v>86</v>
      </c>
      <c r="AW148" s="14" t="s">
        <v>32</v>
      </c>
      <c r="AX148" s="14" t="s">
        <v>84</v>
      </c>
      <c r="AY148" s="258" t="s">
        <v>136</v>
      </c>
    </row>
    <row r="149" s="2" customFormat="1" ht="24.15" customHeight="1">
      <c r="A149" s="38"/>
      <c r="B149" s="39"/>
      <c r="C149" s="219" t="s">
        <v>137</v>
      </c>
      <c r="D149" s="219" t="s">
        <v>139</v>
      </c>
      <c r="E149" s="220" t="s">
        <v>1685</v>
      </c>
      <c r="F149" s="221" t="s">
        <v>1686</v>
      </c>
      <c r="G149" s="222" t="s">
        <v>210</v>
      </c>
      <c r="H149" s="223">
        <v>20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0.0047600000000000003</v>
      </c>
      <c r="R149" s="229">
        <f>Q149*H149</f>
        <v>0.095200000000000007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305</v>
      </c>
      <c r="AT149" s="231" t="s">
        <v>139</v>
      </c>
      <c r="AU149" s="231" t="s">
        <v>86</v>
      </c>
      <c r="AY149" s="17" t="s">
        <v>136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305</v>
      </c>
      <c r="BM149" s="231" t="s">
        <v>1687</v>
      </c>
    </row>
    <row r="150" s="2" customFormat="1">
      <c r="A150" s="38"/>
      <c r="B150" s="39"/>
      <c r="C150" s="40"/>
      <c r="D150" s="233" t="s">
        <v>145</v>
      </c>
      <c r="E150" s="40"/>
      <c r="F150" s="234" t="s">
        <v>1688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86</v>
      </c>
    </row>
    <row r="151" s="2" customFormat="1">
      <c r="A151" s="38"/>
      <c r="B151" s="39"/>
      <c r="C151" s="40"/>
      <c r="D151" s="259" t="s">
        <v>156</v>
      </c>
      <c r="E151" s="40"/>
      <c r="F151" s="260" t="s">
        <v>1689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86</v>
      </c>
    </row>
    <row r="152" s="14" customFormat="1">
      <c r="A152" s="14"/>
      <c r="B152" s="248"/>
      <c r="C152" s="249"/>
      <c r="D152" s="233" t="s">
        <v>147</v>
      </c>
      <c r="E152" s="250" t="s">
        <v>1</v>
      </c>
      <c r="F152" s="251" t="s">
        <v>1690</v>
      </c>
      <c r="G152" s="249"/>
      <c r="H152" s="252">
        <v>20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147</v>
      </c>
      <c r="AU152" s="258" t="s">
        <v>86</v>
      </c>
      <c r="AV152" s="14" t="s">
        <v>86</v>
      </c>
      <c r="AW152" s="14" t="s">
        <v>32</v>
      </c>
      <c r="AX152" s="14" t="s">
        <v>84</v>
      </c>
      <c r="AY152" s="258" t="s">
        <v>136</v>
      </c>
    </row>
    <row r="153" s="2" customFormat="1" ht="24.15" customHeight="1">
      <c r="A153" s="38"/>
      <c r="B153" s="39"/>
      <c r="C153" s="219" t="s">
        <v>214</v>
      </c>
      <c r="D153" s="219" t="s">
        <v>139</v>
      </c>
      <c r="E153" s="220" t="s">
        <v>1685</v>
      </c>
      <c r="F153" s="221" t="s">
        <v>1686</v>
      </c>
      <c r="G153" s="222" t="s">
        <v>210</v>
      </c>
      <c r="H153" s="223">
        <v>36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0.0047600000000000003</v>
      </c>
      <c r="R153" s="229">
        <f>Q153*H153</f>
        <v>0.17136000000000001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305</v>
      </c>
      <c r="AT153" s="231" t="s">
        <v>139</v>
      </c>
      <c r="AU153" s="231" t="s">
        <v>86</v>
      </c>
      <c r="AY153" s="17" t="s">
        <v>136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305</v>
      </c>
      <c r="BM153" s="231" t="s">
        <v>1691</v>
      </c>
    </row>
    <row r="154" s="2" customFormat="1">
      <c r="A154" s="38"/>
      <c r="B154" s="39"/>
      <c r="C154" s="40"/>
      <c r="D154" s="233" t="s">
        <v>145</v>
      </c>
      <c r="E154" s="40"/>
      <c r="F154" s="234" t="s">
        <v>1688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86</v>
      </c>
    </row>
    <row r="155" s="2" customFormat="1">
      <c r="A155" s="38"/>
      <c r="B155" s="39"/>
      <c r="C155" s="40"/>
      <c r="D155" s="259" t="s">
        <v>156</v>
      </c>
      <c r="E155" s="40"/>
      <c r="F155" s="260" t="s">
        <v>1689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86</v>
      </c>
    </row>
    <row r="156" s="14" customFormat="1">
      <c r="A156" s="14"/>
      <c r="B156" s="248"/>
      <c r="C156" s="249"/>
      <c r="D156" s="233" t="s">
        <v>147</v>
      </c>
      <c r="E156" s="250" t="s">
        <v>1</v>
      </c>
      <c r="F156" s="251" t="s">
        <v>1692</v>
      </c>
      <c r="G156" s="249"/>
      <c r="H156" s="252">
        <v>36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147</v>
      </c>
      <c r="AU156" s="258" t="s">
        <v>86</v>
      </c>
      <c r="AV156" s="14" t="s">
        <v>86</v>
      </c>
      <c r="AW156" s="14" t="s">
        <v>32</v>
      </c>
      <c r="AX156" s="14" t="s">
        <v>84</v>
      </c>
      <c r="AY156" s="258" t="s">
        <v>136</v>
      </c>
    </row>
    <row r="157" s="2" customFormat="1" ht="24.15" customHeight="1">
      <c r="A157" s="38"/>
      <c r="B157" s="39"/>
      <c r="C157" s="219" t="s">
        <v>227</v>
      </c>
      <c r="D157" s="219" t="s">
        <v>139</v>
      </c>
      <c r="E157" s="220" t="s">
        <v>1693</v>
      </c>
      <c r="F157" s="221" t="s">
        <v>1694</v>
      </c>
      <c r="G157" s="222" t="s">
        <v>205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305</v>
      </c>
      <c r="AT157" s="231" t="s">
        <v>139</v>
      </c>
      <c r="AU157" s="231" t="s">
        <v>86</v>
      </c>
      <c r="AY157" s="17" t="s">
        <v>136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305</v>
      </c>
      <c r="BM157" s="231" t="s">
        <v>1695</v>
      </c>
    </row>
    <row r="158" s="2" customFormat="1">
      <c r="A158" s="38"/>
      <c r="B158" s="39"/>
      <c r="C158" s="40"/>
      <c r="D158" s="233" t="s">
        <v>145</v>
      </c>
      <c r="E158" s="40"/>
      <c r="F158" s="234" t="s">
        <v>1694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86</v>
      </c>
    </row>
    <row r="159" s="2" customFormat="1" ht="16.5" customHeight="1">
      <c r="A159" s="38"/>
      <c r="B159" s="39"/>
      <c r="C159" s="219" t="s">
        <v>150</v>
      </c>
      <c r="D159" s="219" t="s">
        <v>139</v>
      </c>
      <c r="E159" s="220" t="s">
        <v>1696</v>
      </c>
      <c r="F159" s="221" t="s">
        <v>1697</v>
      </c>
      <c r="G159" s="222" t="s">
        <v>356</v>
      </c>
      <c r="H159" s="223">
        <v>2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0.00142</v>
      </c>
      <c r="R159" s="229">
        <f>Q159*H159</f>
        <v>0.0028400000000000001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305</v>
      </c>
      <c r="AT159" s="231" t="s">
        <v>139</v>
      </c>
      <c r="AU159" s="231" t="s">
        <v>86</v>
      </c>
      <c r="AY159" s="17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305</v>
      </c>
      <c r="BM159" s="231" t="s">
        <v>1698</v>
      </c>
    </row>
    <row r="160" s="2" customFormat="1">
      <c r="A160" s="38"/>
      <c r="B160" s="39"/>
      <c r="C160" s="40"/>
      <c r="D160" s="259" t="s">
        <v>156</v>
      </c>
      <c r="E160" s="40"/>
      <c r="F160" s="260" t="s">
        <v>1699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86</v>
      </c>
    </row>
    <row r="161" s="14" customFormat="1">
      <c r="A161" s="14"/>
      <c r="B161" s="248"/>
      <c r="C161" s="249"/>
      <c r="D161" s="233" t="s">
        <v>147</v>
      </c>
      <c r="E161" s="250" t="s">
        <v>1</v>
      </c>
      <c r="F161" s="251" t="s">
        <v>1700</v>
      </c>
      <c r="G161" s="249"/>
      <c r="H161" s="252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147</v>
      </c>
      <c r="AU161" s="258" t="s">
        <v>86</v>
      </c>
      <c r="AV161" s="14" t="s">
        <v>86</v>
      </c>
      <c r="AW161" s="14" t="s">
        <v>32</v>
      </c>
      <c r="AX161" s="14" t="s">
        <v>76</v>
      </c>
      <c r="AY161" s="258" t="s">
        <v>136</v>
      </c>
    </row>
    <row r="162" s="14" customFormat="1">
      <c r="A162" s="14"/>
      <c r="B162" s="248"/>
      <c r="C162" s="249"/>
      <c r="D162" s="233" t="s">
        <v>147</v>
      </c>
      <c r="E162" s="250" t="s">
        <v>1</v>
      </c>
      <c r="F162" s="251" t="s">
        <v>1701</v>
      </c>
      <c r="G162" s="249"/>
      <c r="H162" s="252">
        <v>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86</v>
      </c>
      <c r="AV162" s="14" t="s">
        <v>86</v>
      </c>
      <c r="AW162" s="14" t="s">
        <v>32</v>
      </c>
      <c r="AX162" s="14" t="s">
        <v>76</v>
      </c>
      <c r="AY162" s="258" t="s">
        <v>136</v>
      </c>
    </row>
    <row r="163" s="15" customFormat="1">
      <c r="A163" s="15"/>
      <c r="B163" s="261"/>
      <c r="C163" s="262"/>
      <c r="D163" s="233" t="s">
        <v>147</v>
      </c>
      <c r="E163" s="263" t="s">
        <v>1</v>
      </c>
      <c r="F163" s="264" t="s">
        <v>192</v>
      </c>
      <c r="G163" s="262"/>
      <c r="H163" s="265">
        <v>2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147</v>
      </c>
      <c r="AU163" s="271" t="s">
        <v>86</v>
      </c>
      <c r="AV163" s="15" t="s">
        <v>143</v>
      </c>
      <c r="AW163" s="15" t="s">
        <v>32</v>
      </c>
      <c r="AX163" s="15" t="s">
        <v>84</v>
      </c>
      <c r="AY163" s="271" t="s">
        <v>136</v>
      </c>
    </row>
    <row r="164" s="2" customFormat="1" ht="37.8" customHeight="1">
      <c r="A164" s="38"/>
      <c r="B164" s="39"/>
      <c r="C164" s="219" t="s">
        <v>265</v>
      </c>
      <c r="D164" s="219" t="s">
        <v>139</v>
      </c>
      <c r="E164" s="220" t="s">
        <v>1702</v>
      </c>
      <c r="F164" s="221" t="s">
        <v>1703</v>
      </c>
      <c r="G164" s="222" t="s">
        <v>356</v>
      </c>
      <c r="H164" s="223">
        <v>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0.0059500000000000004</v>
      </c>
      <c r="R164" s="229">
        <f>Q164*H164</f>
        <v>0.047600000000000003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305</v>
      </c>
      <c r="AT164" s="231" t="s">
        <v>139</v>
      </c>
      <c r="AU164" s="231" t="s">
        <v>86</v>
      </c>
      <c r="AY164" s="17" t="s">
        <v>136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305</v>
      </c>
      <c r="BM164" s="231" t="s">
        <v>1704</v>
      </c>
    </row>
    <row r="165" s="2" customFormat="1">
      <c r="A165" s="38"/>
      <c r="B165" s="39"/>
      <c r="C165" s="40"/>
      <c r="D165" s="233" t="s">
        <v>145</v>
      </c>
      <c r="E165" s="40"/>
      <c r="F165" s="234" t="s">
        <v>1703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86</v>
      </c>
    </row>
    <row r="166" s="2" customFormat="1" ht="24.15" customHeight="1">
      <c r="A166" s="38"/>
      <c r="B166" s="39"/>
      <c r="C166" s="276" t="s">
        <v>271</v>
      </c>
      <c r="D166" s="276" t="s">
        <v>590</v>
      </c>
      <c r="E166" s="277" t="s">
        <v>1705</v>
      </c>
      <c r="F166" s="278" t="s">
        <v>1706</v>
      </c>
      <c r="G166" s="279" t="s">
        <v>356</v>
      </c>
      <c r="H166" s="280">
        <v>8</v>
      </c>
      <c r="I166" s="281"/>
      <c r="J166" s="282">
        <f>ROUND(I166*H166,2)</f>
        <v>0</v>
      </c>
      <c r="K166" s="283"/>
      <c r="L166" s="284"/>
      <c r="M166" s="285" t="s">
        <v>1</v>
      </c>
      <c r="N166" s="286" t="s">
        <v>41</v>
      </c>
      <c r="O166" s="91"/>
      <c r="P166" s="229">
        <f>O166*H166</f>
        <v>0</v>
      </c>
      <c r="Q166" s="229">
        <v>0.0041000000000000003</v>
      </c>
      <c r="R166" s="229">
        <f>Q166*H166</f>
        <v>0.032800000000000003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410</v>
      </c>
      <c r="AT166" s="231" t="s">
        <v>590</v>
      </c>
      <c r="AU166" s="231" t="s">
        <v>86</v>
      </c>
      <c r="AY166" s="17" t="s">
        <v>136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305</v>
      </c>
      <c r="BM166" s="231" t="s">
        <v>1707</v>
      </c>
    </row>
    <row r="167" s="2" customFormat="1">
      <c r="A167" s="38"/>
      <c r="B167" s="39"/>
      <c r="C167" s="40"/>
      <c r="D167" s="233" t="s">
        <v>145</v>
      </c>
      <c r="E167" s="40"/>
      <c r="F167" s="234" t="s">
        <v>1708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86</v>
      </c>
    </row>
    <row r="168" s="2" customFormat="1" ht="21.75" customHeight="1">
      <c r="A168" s="38"/>
      <c r="B168" s="39"/>
      <c r="C168" s="219" t="s">
        <v>8</v>
      </c>
      <c r="D168" s="219" t="s">
        <v>139</v>
      </c>
      <c r="E168" s="220" t="s">
        <v>1709</v>
      </c>
      <c r="F168" s="221" t="s">
        <v>1710</v>
      </c>
      <c r="G168" s="222" t="s">
        <v>210</v>
      </c>
      <c r="H168" s="223">
        <v>320.19999999999999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305</v>
      </c>
      <c r="AT168" s="231" t="s">
        <v>139</v>
      </c>
      <c r="AU168" s="231" t="s">
        <v>86</v>
      </c>
      <c r="AY168" s="17" t="s">
        <v>136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305</v>
      </c>
      <c r="BM168" s="231" t="s">
        <v>1711</v>
      </c>
    </row>
    <row r="169" s="2" customFormat="1">
      <c r="A169" s="38"/>
      <c r="B169" s="39"/>
      <c r="C169" s="40"/>
      <c r="D169" s="233" t="s">
        <v>145</v>
      </c>
      <c r="E169" s="40"/>
      <c r="F169" s="234" t="s">
        <v>1712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86</v>
      </c>
    </row>
    <row r="170" s="14" customFormat="1">
      <c r="A170" s="14"/>
      <c r="B170" s="248"/>
      <c r="C170" s="249"/>
      <c r="D170" s="233" t="s">
        <v>147</v>
      </c>
      <c r="E170" s="250" t="s">
        <v>1</v>
      </c>
      <c r="F170" s="251" t="s">
        <v>1713</v>
      </c>
      <c r="G170" s="249"/>
      <c r="H170" s="252">
        <v>320.19999999999999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147</v>
      </c>
      <c r="AU170" s="258" t="s">
        <v>86</v>
      </c>
      <c r="AV170" s="14" t="s">
        <v>86</v>
      </c>
      <c r="AW170" s="14" t="s">
        <v>32</v>
      </c>
      <c r="AX170" s="14" t="s">
        <v>84</v>
      </c>
      <c r="AY170" s="258" t="s">
        <v>136</v>
      </c>
    </row>
    <row r="171" s="2" customFormat="1" ht="24.15" customHeight="1">
      <c r="A171" s="38"/>
      <c r="B171" s="39"/>
      <c r="C171" s="219" t="s">
        <v>283</v>
      </c>
      <c r="D171" s="219" t="s">
        <v>139</v>
      </c>
      <c r="E171" s="220" t="s">
        <v>1714</v>
      </c>
      <c r="F171" s="221" t="s">
        <v>1715</v>
      </c>
      <c r="G171" s="222" t="s">
        <v>356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0.00142</v>
      </c>
      <c r="R171" s="229">
        <f>Q171*H171</f>
        <v>0.00142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305</v>
      </c>
      <c r="AT171" s="231" t="s">
        <v>139</v>
      </c>
      <c r="AU171" s="231" t="s">
        <v>86</v>
      </c>
      <c r="AY171" s="17" t="s">
        <v>136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305</v>
      </c>
      <c r="BM171" s="231" t="s">
        <v>1716</v>
      </c>
    </row>
    <row r="172" s="14" customFormat="1">
      <c r="A172" s="14"/>
      <c r="B172" s="248"/>
      <c r="C172" s="249"/>
      <c r="D172" s="233" t="s">
        <v>147</v>
      </c>
      <c r="E172" s="250" t="s">
        <v>1</v>
      </c>
      <c r="F172" s="251" t="s">
        <v>1700</v>
      </c>
      <c r="G172" s="249"/>
      <c r="H172" s="252">
        <v>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147</v>
      </c>
      <c r="AU172" s="258" t="s">
        <v>86</v>
      </c>
      <c r="AV172" s="14" t="s">
        <v>86</v>
      </c>
      <c r="AW172" s="14" t="s">
        <v>32</v>
      </c>
      <c r="AX172" s="14" t="s">
        <v>76</v>
      </c>
      <c r="AY172" s="258" t="s">
        <v>136</v>
      </c>
    </row>
    <row r="173" s="15" customFormat="1">
      <c r="A173" s="15"/>
      <c r="B173" s="261"/>
      <c r="C173" s="262"/>
      <c r="D173" s="233" t="s">
        <v>147</v>
      </c>
      <c r="E173" s="263" t="s">
        <v>1</v>
      </c>
      <c r="F173" s="264" t="s">
        <v>192</v>
      </c>
      <c r="G173" s="262"/>
      <c r="H173" s="265">
        <v>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147</v>
      </c>
      <c r="AU173" s="271" t="s">
        <v>86</v>
      </c>
      <c r="AV173" s="15" t="s">
        <v>143</v>
      </c>
      <c r="AW173" s="15" t="s">
        <v>32</v>
      </c>
      <c r="AX173" s="15" t="s">
        <v>84</v>
      </c>
      <c r="AY173" s="271" t="s">
        <v>136</v>
      </c>
    </row>
    <row r="174" s="2" customFormat="1" ht="24.15" customHeight="1">
      <c r="A174" s="38"/>
      <c r="B174" s="39"/>
      <c r="C174" s="219" t="s">
        <v>289</v>
      </c>
      <c r="D174" s="219" t="s">
        <v>139</v>
      </c>
      <c r="E174" s="220" t="s">
        <v>1717</v>
      </c>
      <c r="F174" s="221" t="s">
        <v>1718</v>
      </c>
      <c r="G174" s="222" t="s">
        <v>356</v>
      </c>
      <c r="H174" s="223">
        <v>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0.00142</v>
      </c>
      <c r="R174" s="229">
        <f>Q174*H174</f>
        <v>0.0028400000000000001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305</v>
      </c>
      <c r="AT174" s="231" t="s">
        <v>139</v>
      </c>
      <c r="AU174" s="231" t="s">
        <v>86</v>
      </c>
      <c r="AY174" s="17" t="s">
        <v>136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305</v>
      </c>
      <c r="BM174" s="231" t="s">
        <v>1719</v>
      </c>
    </row>
    <row r="175" s="14" customFormat="1">
      <c r="A175" s="14"/>
      <c r="B175" s="248"/>
      <c r="C175" s="249"/>
      <c r="D175" s="233" t="s">
        <v>147</v>
      </c>
      <c r="E175" s="250" t="s">
        <v>1</v>
      </c>
      <c r="F175" s="251" t="s">
        <v>1720</v>
      </c>
      <c r="G175" s="249"/>
      <c r="H175" s="252">
        <v>2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147</v>
      </c>
      <c r="AU175" s="258" t="s">
        <v>86</v>
      </c>
      <c r="AV175" s="14" t="s">
        <v>86</v>
      </c>
      <c r="AW175" s="14" t="s">
        <v>32</v>
      </c>
      <c r="AX175" s="14" t="s">
        <v>76</v>
      </c>
      <c r="AY175" s="258" t="s">
        <v>136</v>
      </c>
    </row>
    <row r="176" s="15" customFormat="1">
      <c r="A176" s="15"/>
      <c r="B176" s="261"/>
      <c r="C176" s="262"/>
      <c r="D176" s="233" t="s">
        <v>147</v>
      </c>
      <c r="E176" s="263" t="s">
        <v>1</v>
      </c>
      <c r="F176" s="264" t="s">
        <v>192</v>
      </c>
      <c r="G176" s="262"/>
      <c r="H176" s="265">
        <v>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147</v>
      </c>
      <c r="AU176" s="271" t="s">
        <v>86</v>
      </c>
      <c r="AV176" s="15" t="s">
        <v>143</v>
      </c>
      <c r="AW176" s="15" t="s">
        <v>32</v>
      </c>
      <c r="AX176" s="15" t="s">
        <v>84</v>
      </c>
      <c r="AY176" s="271" t="s">
        <v>136</v>
      </c>
    </row>
    <row r="177" s="2" customFormat="1" ht="24.15" customHeight="1">
      <c r="A177" s="38"/>
      <c r="B177" s="39"/>
      <c r="C177" s="219" t="s">
        <v>295</v>
      </c>
      <c r="D177" s="219" t="s">
        <v>139</v>
      </c>
      <c r="E177" s="220" t="s">
        <v>1721</v>
      </c>
      <c r="F177" s="221" t="s">
        <v>1722</v>
      </c>
      <c r="G177" s="222" t="s">
        <v>356</v>
      </c>
      <c r="H177" s="223">
        <v>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0.00142</v>
      </c>
      <c r="R177" s="229">
        <f>Q177*H177</f>
        <v>0.0028400000000000001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305</v>
      </c>
      <c r="AT177" s="231" t="s">
        <v>139</v>
      </c>
      <c r="AU177" s="231" t="s">
        <v>86</v>
      </c>
      <c r="AY177" s="17" t="s">
        <v>136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305</v>
      </c>
      <c r="BM177" s="231" t="s">
        <v>1723</v>
      </c>
    </row>
    <row r="178" s="14" customFormat="1">
      <c r="A178" s="14"/>
      <c r="B178" s="248"/>
      <c r="C178" s="249"/>
      <c r="D178" s="233" t="s">
        <v>147</v>
      </c>
      <c r="E178" s="250" t="s">
        <v>1</v>
      </c>
      <c r="F178" s="251" t="s">
        <v>1724</v>
      </c>
      <c r="G178" s="249"/>
      <c r="H178" s="252">
        <v>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147</v>
      </c>
      <c r="AU178" s="258" t="s">
        <v>86</v>
      </c>
      <c r="AV178" s="14" t="s">
        <v>86</v>
      </c>
      <c r="AW178" s="14" t="s">
        <v>32</v>
      </c>
      <c r="AX178" s="14" t="s">
        <v>76</v>
      </c>
      <c r="AY178" s="258" t="s">
        <v>136</v>
      </c>
    </row>
    <row r="179" s="15" customFormat="1">
      <c r="A179" s="15"/>
      <c r="B179" s="261"/>
      <c r="C179" s="262"/>
      <c r="D179" s="233" t="s">
        <v>147</v>
      </c>
      <c r="E179" s="263" t="s">
        <v>1</v>
      </c>
      <c r="F179" s="264" t="s">
        <v>192</v>
      </c>
      <c r="G179" s="262"/>
      <c r="H179" s="265">
        <v>2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1" t="s">
        <v>147</v>
      </c>
      <c r="AU179" s="271" t="s">
        <v>86</v>
      </c>
      <c r="AV179" s="15" t="s">
        <v>143</v>
      </c>
      <c r="AW179" s="15" t="s">
        <v>32</v>
      </c>
      <c r="AX179" s="15" t="s">
        <v>84</v>
      </c>
      <c r="AY179" s="271" t="s">
        <v>136</v>
      </c>
    </row>
    <row r="180" s="2" customFormat="1" ht="24.15" customHeight="1">
      <c r="A180" s="38"/>
      <c r="B180" s="39"/>
      <c r="C180" s="219" t="s">
        <v>305</v>
      </c>
      <c r="D180" s="219" t="s">
        <v>139</v>
      </c>
      <c r="E180" s="220" t="s">
        <v>1725</v>
      </c>
      <c r="F180" s="221" t="s">
        <v>1726</v>
      </c>
      <c r="G180" s="222" t="s">
        <v>356</v>
      </c>
      <c r="H180" s="223">
        <v>2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0.00142</v>
      </c>
      <c r="R180" s="229">
        <f>Q180*H180</f>
        <v>0.0028400000000000001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305</v>
      </c>
      <c r="AT180" s="231" t="s">
        <v>139</v>
      </c>
      <c r="AU180" s="231" t="s">
        <v>86</v>
      </c>
      <c r="AY180" s="17" t="s">
        <v>136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305</v>
      </c>
      <c r="BM180" s="231" t="s">
        <v>1727</v>
      </c>
    </row>
    <row r="181" s="14" customFormat="1">
      <c r="A181" s="14"/>
      <c r="B181" s="248"/>
      <c r="C181" s="249"/>
      <c r="D181" s="233" t="s">
        <v>147</v>
      </c>
      <c r="E181" s="250" t="s">
        <v>1</v>
      </c>
      <c r="F181" s="251" t="s">
        <v>1720</v>
      </c>
      <c r="G181" s="249"/>
      <c r="H181" s="252">
        <v>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147</v>
      </c>
      <c r="AU181" s="258" t="s">
        <v>86</v>
      </c>
      <c r="AV181" s="14" t="s">
        <v>86</v>
      </c>
      <c r="AW181" s="14" t="s">
        <v>32</v>
      </c>
      <c r="AX181" s="14" t="s">
        <v>76</v>
      </c>
      <c r="AY181" s="258" t="s">
        <v>136</v>
      </c>
    </row>
    <row r="182" s="15" customFormat="1">
      <c r="A182" s="15"/>
      <c r="B182" s="261"/>
      <c r="C182" s="262"/>
      <c r="D182" s="233" t="s">
        <v>147</v>
      </c>
      <c r="E182" s="263" t="s">
        <v>1</v>
      </c>
      <c r="F182" s="264" t="s">
        <v>192</v>
      </c>
      <c r="G182" s="262"/>
      <c r="H182" s="265">
        <v>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1" t="s">
        <v>147</v>
      </c>
      <c r="AU182" s="271" t="s">
        <v>86</v>
      </c>
      <c r="AV182" s="15" t="s">
        <v>143</v>
      </c>
      <c r="AW182" s="15" t="s">
        <v>32</v>
      </c>
      <c r="AX182" s="15" t="s">
        <v>84</v>
      </c>
      <c r="AY182" s="271" t="s">
        <v>136</v>
      </c>
    </row>
    <row r="183" s="2" customFormat="1" ht="24.15" customHeight="1">
      <c r="A183" s="38"/>
      <c r="B183" s="39"/>
      <c r="C183" s="219" t="s">
        <v>312</v>
      </c>
      <c r="D183" s="219" t="s">
        <v>139</v>
      </c>
      <c r="E183" s="220" t="s">
        <v>1728</v>
      </c>
      <c r="F183" s="221" t="s">
        <v>1729</v>
      </c>
      <c r="G183" s="222" t="s">
        <v>308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0.17343</v>
      </c>
      <c r="R183" s="229">
        <f>Q183*H183</f>
        <v>0.17343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305</v>
      </c>
      <c r="AT183" s="231" t="s">
        <v>139</v>
      </c>
      <c r="AU183" s="231" t="s">
        <v>86</v>
      </c>
      <c r="AY183" s="17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305</v>
      </c>
      <c r="BM183" s="231" t="s">
        <v>1730</v>
      </c>
    </row>
    <row r="184" s="2" customFormat="1">
      <c r="A184" s="38"/>
      <c r="B184" s="39"/>
      <c r="C184" s="40"/>
      <c r="D184" s="233" t="s">
        <v>145</v>
      </c>
      <c r="E184" s="40"/>
      <c r="F184" s="234" t="s">
        <v>1731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86</v>
      </c>
    </row>
    <row r="185" s="2" customFormat="1" ht="24.15" customHeight="1">
      <c r="A185" s="38"/>
      <c r="B185" s="39"/>
      <c r="C185" s="219" t="s">
        <v>318</v>
      </c>
      <c r="D185" s="219" t="s">
        <v>139</v>
      </c>
      <c r="E185" s="220" t="s">
        <v>1732</v>
      </c>
      <c r="F185" s="221" t="s">
        <v>1733</v>
      </c>
      <c r="G185" s="222" t="s">
        <v>308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0.17343</v>
      </c>
      <c r="R185" s="229">
        <f>Q185*H185</f>
        <v>0.17343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305</v>
      </c>
      <c r="AT185" s="231" t="s">
        <v>139</v>
      </c>
      <c r="AU185" s="231" t="s">
        <v>86</v>
      </c>
      <c r="AY185" s="17" t="s">
        <v>136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305</v>
      </c>
      <c r="BM185" s="231" t="s">
        <v>1734</v>
      </c>
    </row>
    <row r="186" s="2" customFormat="1">
      <c r="A186" s="38"/>
      <c r="B186" s="39"/>
      <c r="C186" s="40"/>
      <c r="D186" s="233" t="s">
        <v>145</v>
      </c>
      <c r="E186" s="40"/>
      <c r="F186" s="234" t="s">
        <v>1735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86</v>
      </c>
    </row>
    <row r="187" s="2" customFormat="1" ht="24.15" customHeight="1">
      <c r="A187" s="38"/>
      <c r="B187" s="39"/>
      <c r="C187" s="219" t="s">
        <v>324</v>
      </c>
      <c r="D187" s="219" t="s">
        <v>139</v>
      </c>
      <c r="E187" s="220" t="s">
        <v>1736</v>
      </c>
      <c r="F187" s="221" t="s">
        <v>1737</v>
      </c>
      <c r="G187" s="222" t="s">
        <v>1491</v>
      </c>
      <c r="H187" s="290"/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305</v>
      </c>
      <c r="AT187" s="231" t="s">
        <v>139</v>
      </c>
      <c r="AU187" s="231" t="s">
        <v>86</v>
      </c>
      <c r="AY187" s="17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305</v>
      </c>
      <c r="BM187" s="231" t="s">
        <v>1738</v>
      </c>
    </row>
    <row r="188" s="2" customFormat="1">
      <c r="A188" s="38"/>
      <c r="B188" s="39"/>
      <c r="C188" s="40"/>
      <c r="D188" s="233" t="s">
        <v>145</v>
      </c>
      <c r="E188" s="40"/>
      <c r="F188" s="234" t="s">
        <v>1739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86</v>
      </c>
    </row>
    <row r="189" s="2" customFormat="1">
      <c r="A189" s="38"/>
      <c r="B189" s="39"/>
      <c r="C189" s="40"/>
      <c r="D189" s="259" t="s">
        <v>156</v>
      </c>
      <c r="E189" s="40"/>
      <c r="F189" s="260" t="s">
        <v>1740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156</v>
      </c>
      <c r="AU189" s="17" t="s">
        <v>86</v>
      </c>
    </row>
    <row r="190" s="12" customFormat="1" ht="22.8" customHeight="1">
      <c r="A190" s="12"/>
      <c r="B190" s="203"/>
      <c r="C190" s="204"/>
      <c r="D190" s="205" t="s">
        <v>75</v>
      </c>
      <c r="E190" s="217" t="s">
        <v>1741</v>
      </c>
      <c r="F190" s="217" t="s">
        <v>1742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SUM(P191:P224)</f>
        <v>0</v>
      </c>
      <c r="Q190" s="211"/>
      <c r="R190" s="212">
        <f>SUM(R191:R224)</f>
        <v>0.80969000000000002</v>
      </c>
      <c r="S190" s="211"/>
      <c r="T190" s="213">
        <f>SUM(T191:T224)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86</v>
      </c>
      <c r="AT190" s="215" t="s">
        <v>75</v>
      </c>
      <c r="AU190" s="215" t="s">
        <v>84</v>
      </c>
      <c r="AY190" s="214" t="s">
        <v>136</v>
      </c>
      <c r="BK190" s="216">
        <f>SUM(BK191:BK224)</f>
        <v>0</v>
      </c>
    </row>
    <row r="191" s="2" customFormat="1" ht="24.15" customHeight="1">
      <c r="A191" s="38"/>
      <c r="B191" s="39"/>
      <c r="C191" s="219" t="s">
        <v>330</v>
      </c>
      <c r="D191" s="219" t="s">
        <v>139</v>
      </c>
      <c r="E191" s="220" t="s">
        <v>1743</v>
      </c>
      <c r="F191" s="221" t="s">
        <v>1744</v>
      </c>
      <c r="G191" s="222" t="s">
        <v>210</v>
      </c>
      <c r="H191" s="223">
        <v>186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0.00075000000000000002</v>
      </c>
      <c r="R191" s="229">
        <f>Q191*H191</f>
        <v>0.13950000000000001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305</v>
      </c>
      <c r="AT191" s="231" t="s">
        <v>139</v>
      </c>
      <c r="AU191" s="231" t="s">
        <v>86</v>
      </c>
      <c r="AY191" s="17" t="s">
        <v>136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305</v>
      </c>
      <c r="BM191" s="231" t="s">
        <v>1745</v>
      </c>
    </row>
    <row r="192" s="2" customFormat="1">
      <c r="A192" s="38"/>
      <c r="B192" s="39"/>
      <c r="C192" s="40"/>
      <c r="D192" s="233" t="s">
        <v>145</v>
      </c>
      <c r="E192" s="40"/>
      <c r="F192" s="234" t="s">
        <v>1746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86</v>
      </c>
    </row>
    <row r="193" s="2" customFormat="1">
      <c r="A193" s="38"/>
      <c r="B193" s="39"/>
      <c r="C193" s="40"/>
      <c r="D193" s="259" t="s">
        <v>156</v>
      </c>
      <c r="E193" s="40"/>
      <c r="F193" s="260" t="s">
        <v>1747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156</v>
      </c>
      <c r="AU193" s="17" t="s">
        <v>86</v>
      </c>
    </row>
    <row r="194" s="14" customFormat="1">
      <c r="A194" s="14"/>
      <c r="B194" s="248"/>
      <c r="C194" s="249"/>
      <c r="D194" s="233" t="s">
        <v>147</v>
      </c>
      <c r="E194" s="250" t="s">
        <v>1</v>
      </c>
      <c r="F194" s="251" t="s">
        <v>1748</v>
      </c>
      <c r="G194" s="249"/>
      <c r="H194" s="252">
        <v>186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86</v>
      </c>
      <c r="AV194" s="14" t="s">
        <v>86</v>
      </c>
      <c r="AW194" s="14" t="s">
        <v>32</v>
      </c>
      <c r="AX194" s="14" t="s">
        <v>84</v>
      </c>
      <c r="AY194" s="258" t="s">
        <v>136</v>
      </c>
    </row>
    <row r="195" s="2" customFormat="1" ht="24.15" customHeight="1">
      <c r="A195" s="38"/>
      <c r="B195" s="39"/>
      <c r="C195" s="219" t="s">
        <v>7</v>
      </c>
      <c r="D195" s="219" t="s">
        <v>139</v>
      </c>
      <c r="E195" s="220" t="s">
        <v>1749</v>
      </c>
      <c r="F195" s="221" t="s">
        <v>1750</v>
      </c>
      <c r="G195" s="222" t="s">
        <v>210</v>
      </c>
      <c r="H195" s="223">
        <v>169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0.00116</v>
      </c>
      <c r="R195" s="229">
        <f>Q195*H195</f>
        <v>0.19603999999999999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305</v>
      </c>
      <c r="AT195" s="231" t="s">
        <v>139</v>
      </c>
      <c r="AU195" s="231" t="s">
        <v>86</v>
      </c>
      <c r="AY195" s="17" t="s">
        <v>136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305</v>
      </c>
      <c r="BM195" s="231" t="s">
        <v>1751</v>
      </c>
    </row>
    <row r="196" s="2" customFormat="1">
      <c r="A196" s="38"/>
      <c r="B196" s="39"/>
      <c r="C196" s="40"/>
      <c r="D196" s="233" t="s">
        <v>145</v>
      </c>
      <c r="E196" s="40"/>
      <c r="F196" s="234" t="s">
        <v>1752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86</v>
      </c>
    </row>
    <row r="197" s="2" customFormat="1">
      <c r="A197" s="38"/>
      <c r="B197" s="39"/>
      <c r="C197" s="40"/>
      <c r="D197" s="259" t="s">
        <v>156</v>
      </c>
      <c r="E197" s="40"/>
      <c r="F197" s="260" t="s">
        <v>1753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156</v>
      </c>
      <c r="AU197" s="17" t="s">
        <v>86</v>
      </c>
    </row>
    <row r="198" s="14" customFormat="1">
      <c r="A198" s="14"/>
      <c r="B198" s="248"/>
      <c r="C198" s="249"/>
      <c r="D198" s="233" t="s">
        <v>147</v>
      </c>
      <c r="E198" s="250" t="s">
        <v>1</v>
      </c>
      <c r="F198" s="251" t="s">
        <v>1754</v>
      </c>
      <c r="G198" s="249"/>
      <c r="H198" s="252">
        <v>169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147</v>
      </c>
      <c r="AU198" s="258" t="s">
        <v>86</v>
      </c>
      <c r="AV198" s="14" t="s">
        <v>86</v>
      </c>
      <c r="AW198" s="14" t="s">
        <v>32</v>
      </c>
      <c r="AX198" s="14" t="s">
        <v>84</v>
      </c>
      <c r="AY198" s="258" t="s">
        <v>136</v>
      </c>
    </row>
    <row r="199" s="2" customFormat="1" ht="24.15" customHeight="1">
      <c r="A199" s="38"/>
      <c r="B199" s="39"/>
      <c r="C199" s="219" t="s">
        <v>341</v>
      </c>
      <c r="D199" s="219" t="s">
        <v>139</v>
      </c>
      <c r="E199" s="220" t="s">
        <v>1755</v>
      </c>
      <c r="F199" s="221" t="s">
        <v>1756</v>
      </c>
      <c r="G199" s="222" t="s">
        <v>210</v>
      </c>
      <c r="H199" s="223">
        <v>332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0.00072999999999999996</v>
      </c>
      <c r="R199" s="229">
        <f>Q199*H199</f>
        <v>0.24235999999999999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305</v>
      </c>
      <c r="AT199" s="231" t="s">
        <v>139</v>
      </c>
      <c r="AU199" s="231" t="s">
        <v>86</v>
      </c>
      <c r="AY199" s="17" t="s">
        <v>136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305</v>
      </c>
      <c r="BM199" s="231" t="s">
        <v>1757</v>
      </c>
    </row>
    <row r="200" s="2" customFormat="1">
      <c r="A200" s="38"/>
      <c r="B200" s="39"/>
      <c r="C200" s="40"/>
      <c r="D200" s="233" t="s">
        <v>145</v>
      </c>
      <c r="E200" s="40"/>
      <c r="F200" s="234" t="s">
        <v>1758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86</v>
      </c>
    </row>
    <row r="201" s="2" customFormat="1">
      <c r="A201" s="38"/>
      <c r="B201" s="39"/>
      <c r="C201" s="40"/>
      <c r="D201" s="259" t="s">
        <v>156</v>
      </c>
      <c r="E201" s="40"/>
      <c r="F201" s="260" t="s">
        <v>1759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86</v>
      </c>
    </row>
    <row r="202" s="13" customFormat="1">
      <c r="A202" s="13"/>
      <c r="B202" s="238"/>
      <c r="C202" s="239"/>
      <c r="D202" s="233" t="s">
        <v>147</v>
      </c>
      <c r="E202" s="240" t="s">
        <v>1</v>
      </c>
      <c r="F202" s="241" t="s">
        <v>1760</v>
      </c>
      <c r="G202" s="239"/>
      <c r="H202" s="240" t="s">
        <v>1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147</v>
      </c>
      <c r="AU202" s="247" t="s">
        <v>86</v>
      </c>
      <c r="AV202" s="13" t="s">
        <v>84</v>
      </c>
      <c r="AW202" s="13" t="s">
        <v>32</v>
      </c>
      <c r="AX202" s="13" t="s">
        <v>76</v>
      </c>
      <c r="AY202" s="247" t="s">
        <v>136</v>
      </c>
    </row>
    <row r="203" s="14" customFormat="1">
      <c r="A203" s="14"/>
      <c r="B203" s="248"/>
      <c r="C203" s="249"/>
      <c r="D203" s="233" t="s">
        <v>147</v>
      </c>
      <c r="E203" s="250" t="s">
        <v>1</v>
      </c>
      <c r="F203" s="251" t="s">
        <v>1761</v>
      </c>
      <c r="G203" s="249"/>
      <c r="H203" s="252">
        <v>332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147</v>
      </c>
      <c r="AU203" s="258" t="s">
        <v>86</v>
      </c>
      <c r="AV203" s="14" t="s">
        <v>86</v>
      </c>
      <c r="AW203" s="14" t="s">
        <v>32</v>
      </c>
      <c r="AX203" s="14" t="s">
        <v>84</v>
      </c>
      <c r="AY203" s="258" t="s">
        <v>136</v>
      </c>
    </row>
    <row r="204" s="2" customFormat="1" ht="24.15" customHeight="1">
      <c r="A204" s="38"/>
      <c r="B204" s="39"/>
      <c r="C204" s="219" t="s">
        <v>347</v>
      </c>
      <c r="D204" s="219" t="s">
        <v>139</v>
      </c>
      <c r="E204" s="220" t="s">
        <v>1762</v>
      </c>
      <c r="F204" s="221" t="s">
        <v>1763</v>
      </c>
      <c r="G204" s="222" t="s">
        <v>210</v>
      </c>
      <c r="H204" s="223">
        <v>173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0.00097999999999999997</v>
      </c>
      <c r="R204" s="229">
        <f>Q204*H204</f>
        <v>0.16954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305</v>
      </c>
      <c r="AT204" s="231" t="s">
        <v>139</v>
      </c>
      <c r="AU204" s="231" t="s">
        <v>86</v>
      </c>
      <c r="AY204" s="17" t="s">
        <v>136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305</v>
      </c>
      <c r="BM204" s="231" t="s">
        <v>1764</v>
      </c>
    </row>
    <row r="205" s="2" customFormat="1">
      <c r="A205" s="38"/>
      <c r="B205" s="39"/>
      <c r="C205" s="40"/>
      <c r="D205" s="233" t="s">
        <v>145</v>
      </c>
      <c r="E205" s="40"/>
      <c r="F205" s="234" t="s">
        <v>1765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86</v>
      </c>
    </row>
    <row r="206" s="2" customFormat="1">
      <c r="A206" s="38"/>
      <c r="B206" s="39"/>
      <c r="C206" s="40"/>
      <c r="D206" s="259" t="s">
        <v>156</v>
      </c>
      <c r="E206" s="40"/>
      <c r="F206" s="260" t="s">
        <v>1766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156</v>
      </c>
      <c r="AU206" s="17" t="s">
        <v>86</v>
      </c>
    </row>
    <row r="207" s="13" customFormat="1">
      <c r="A207" s="13"/>
      <c r="B207" s="238"/>
      <c r="C207" s="239"/>
      <c r="D207" s="233" t="s">
        <v>147</v>
      </c>
      <c r="E207" s="240" t="s">
        <v>1</v>
      </c>
      <c r="F207" s="241" t="s">
        <v>1760</v>
      </c>
      <c r="G207" s="239"/>
      <c r="H207" s="240" t="s">
        <v>1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147</v>
      </c>
      <c r="AU207" s="247" t="s">
        <v>86</v>
      </c>
      <c r="AV207" s="13" t="s">
        <v>84</v>
      </c>
      <c r="AW207" s="13" t="s">
        <v>32</v>
      </c>
      <c r="AX207" s="13" t="s">
        <v>76</v>
      </c>
      <c r="AY207" s="247" t="s">
        <v>136</v>
      </c>
    </row>
    <row r="208" s="14" customFormat="1">
      <c r="A208" s="14"/>
      <c r="B208" s="248"/>
      <c r="C208" s="249"/>
      <c r="D208" s="233" t="s">
        <v>147</v>
      </c>
      <c r="E208" s="250" t="s">
        <v>1</v>
      </c>
      <c r="F208" s="251" t="s">
        <v>1767</v>
      </c>
      <c r="G208" s="249"/>
      <c r="H208" s="252">
        <v>173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147</v>
      </c>
      <c r="AU208" s="258" t="s">
        <v>86</v>
      </c>
      <c r="AV208" s="14" t="s">
        <v>86</v>
      </c>
      <c r="AW208" s="14" t="s">
        <v>32</v>
      </c>
      <c r="AX208" s="14" t="s">
        <v>84</v>
      </c>
      <c r="AY208" s="258" t="s">
        <v>136</v>
      </c>
    </row>
    <row r="209" s="2" customFormat="1" ht="24.15" customHeight="1">
      <c r="A209" s="38"/>
      <c r="B209" s="39"/>
      <c r="C209" s="219" t="s">
        <v>353</v>
      </c>
      <c r="D209" s="219" t="s">
        <v>139</v>
      </c>
      <c r="E209" s="220" t="s">
        <v>1768</v>
      </c>
      <c r="F209" s="221" t="s">
        <v>1769</v>
      </c>
      <c r="G209" s="222" t="s">
        <v>205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0.00097999999999999997</v>
      </c>
      <c r="R209" s="229">
        <f>Q209*H209</f>
        <v>0.00097999999999999997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305</v>
      </c>
      <c r="AT209" s="231" t="s">
        <v>139</v>
      </c>
      <c r="AU209" s="231" t="s">
        <v>86</v>
      </c>
      <c r="AY209" s="17" t="s">
        <v>136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305</v>
      </c>
      <c r="BM209" s="231" t="s">
        <v>1770</v>
      </c>
    </row>
    <row r="210" s="2" customFormat="1">
      <c r="A210" s="38"/>
      <c r="B210" s="39"/>
      <c r="C210" s="40"/>
      <c r="D210" s="233" t="s">
        <v>145</v>
      </c>
      <c r="E210" s="40"/>
      <c r="F210" s="234" t="s">
        <v>1769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86</v>
      </c>
    </row>
    <row r="211" s="2" customFormat="1" ht="37.8" customHeight="1">
      <c r="A211" s="38"/>
      <c r="B211" s="39"/>
      <c r="C211" s="219" t="s">
        <v>362</v>
      </c>
      <c r="D211" s="219" t="s">
        <v>139</v>
      </c>
      <c r="E211" s="220" t="s">
        <v>1771</v>
      </c>
      <c r="F211" s="221" t="s">
        <v>1772</v>
      </c>
      <c r="G211" s="222" t="s">
        <v>210</v>
      </c>
      <c r="H211" s="223">
        <v>301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6.9999999999999994E-05</v>
      </c>
      <c r="R211" s="229">
        <f>Q211*H211</f>
        <v>0.021069999999999998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305</v>
      </c>
      <c r="AT211" s="231" t="s">
        <v>139</v>
      </c>
      <c r="AU211" s="231" t="s">
        <v>86</v>
      </c>
      <c r="AY211" s="17" t="s">
        <v>136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305</v>
      </c>
      <c r="BM211" s="231" t="s">
        <v>1773</v>
      </c>
    </row>
    <row r="212" s="2" customFormat="1">
      <c r="A212" s="38"/>
      <c r="B212" s="39"/>
      <c r="C212" s="40"/>
      <c r="D212" s="233" t="s">
        <v>145</v>
      </c>
      <c r="E212" s="40"/>
      <c r="F212" s="234" t="s">
        <v>1774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86</v>
      </c>
    </row>
    <row r="213" s="2" customFormat="1">
      <c r="A213" s="38"/>
      <c r="B213" s="39"/>
      <c r="C213" s="40"/>
      <c r="D213" s="259" t="s">
        <v>156</v>
      </c>
      <c r="E213" s="40"/>
      <c r="F213" s="260" t="s">
        <v>1775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156</v>
      </c>
      <c r="AU213" s="17" t="s">
        <v>86</v>
      </c>
    </row>
    <row r="214" s="2" customFormat="1" ht="37.8" customHeight="1">
      <c r="A214" s="38"/>
      <c r="B214" s="39"/>
      <c r="C214" s="219" t="s">
        <v>368</v>
      </c>
      <c r="D214" s="219" t="s">
        <v>139</v>
      </c>
      <c r="E214" s="220" t="s">
        <v>1776</v>
      </c>
      <c r="F214" s="221" t="s">
        <v>1777</v>
      </c>
      <c r="G214" s="222" t="s">
        <v>210</v>
      </c>
      <c r="H214" s="223">
        <v>160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9.0000000000000006E-05</v>
      </c>
      <c r="R214" s="229">
        <f>Q214*H214</f>
        <v>0.014400000000000001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305</v>
      </c>
      <c r="AT214" s="231" t="s">
        <v>139</v>
      </c>
      <c r="AU214" s="231" t="s">
        <v>86</v>
      </c>
      <c r="AY214" s="17" t="s">
        <v>136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305</v>
      </c>
      <c r="BM214" s="231" t="s">
        <v>1778</v>
      </c>
    </row>
    <row r="215" s="2" customFormat="1">
      <c r="A215" s="38"/>
      <c r="B215" s="39"/>
      <c r="C215" s="40"/>
      <c r="D215" s="233" t="s">
        <v>145</v>
      </c>
      <c r="E215" s="40"/>
      <c r="F215" s="234" t="s">
        <v>1779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145</v>
      </c>
      <c r="AU215" s="17" t="s">
        <v>86</v>
      </c>
    </row>
    <row r="216" s="2" customFormat="1">
      <c r="A216" s="38"/>
      <c r="B216" s="39"/>
      <c r="C216" s="40"/>
      <c r="D216" s="259" t="s">
        <v>156</v>
      </c>
      <c r="E216" s="40"/>
      <c r="F216" s="260" t="s">
        <v>1780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86</v>
      </c>
    </row>
    <row r="217" s="2" customFormat="1" ht="24.15" customHeight="1">
      <c r="A217" s="38"/>
      <c r="B217" s="39"/>
      <c r="C217" s="219" t="s">
        <v>376</v>
      </c>
      <c r="D217" s="219" t="s">
        <v>139</v>
      </c>
      <c r="E217" s="220" t="s">
        <v>1781</v>
      </c>
      <c r="F217" s="221" t="s">
        <v>1782</v>
      </c>
      <c r="G217" s="222" t="s">
        <v>210</v>
      </c>
      <c r="H217" s="223">
        <v>860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1.0000000000000001E-05</v>
      </c>
      <c r="R217" s="229">
        <f>Q217*H217</f>
        <v>0.0086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305</v>
      </c>
      <c r="AT217" s="231" t="s">
        <v>139</v>
      </c>
      <c r="AU217" s="231" t="s">
        <v>86</v>
      </c>
      <c r="AY217" s="17" t="s">
        <v>136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305</v>
      </c>
      <c r="BM217" s="231" t="s">
        <v>1783</v>
      </c>
    </row>
    <row r="218" s="2" customFormat="1">
      <c r="A218" s="38"/>
      <c r="B218" s="39"/>
      <c r="C218" s="40"/>
      <c r="D218" s="233" t="s">
        <v>145</v>
      </c>
      <c r="E218" s="40"/>
      <c r="F218" s="234" t="s">
        <v>1784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86</v>
      </c>
    </row>
    <row r="219" s="2" customFormat="1" ht="24.15" customHeight="1">
      <c r="A219" s="38"/>
      <c r="B219" s="39"/>
      <c r="C219" s="219" t="s">
        <v>386</v>
      </c>
      <c r="D219" s="219" t="s">
        <v>139</v>
      </c>
      <c r="E219" s="220" t="s">
        <v>1785</v>
      </c>
      <c r="F219" s="221" t="s">
        <v>1786</v>
      </c>
      <c r="G219" s="222" t="s">
        <v>210</v>
      </c>
      <c r="H219" s="223">
        <v>860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2.0000000000000002E-05</v>
      </c>
      <c r="R219" s="229">
        <f>Q219*H219</f>
        <v>0.0172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305</v>
      </c>
      <c r="AT219" s="231" t="s">
        <v>139</v>
      </c>
      <c r="AU219" s="231" t="s">
        <v>86</v>
      </c>
      <c r="AY219" s="17" t="s">
        <v>136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305</v>
      </c>
      <c r="BM219" s="231" t="s">
        <v>1787</v>
      </c>
    </row>
    <row r="220" s="2" customFormat="1">
      <c r="A220" s="38"/>
      <c r="B220" s="39"/>
      <c r="C220" s="40"/>
      <c r="D220" s="233" t="s">
        <v>145</v>
      </c>
      <c r="E220" s="40"/>
      <c r="F220" s="234" t="s">
        <v>1788</v>
      </c>
      <c r="G220" s="40"/>
      <c r="H220" s="40"/>
      <c r="I220" s="235"/>
      <c r="J220" s="40"/>
      <c r="K220" s="40"/>
      <c r="L220" s="44"/>
      <c r="M220" s="236"/>
      <c r="N220" s="237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86</v>
      </c>
    </row>
    <row r="221" s="2" customFormat="1">
      <c r="A221" s="38"/>
      <c r="B221" s="39"/>
      <c r="C221" s="40"/>
      <c r="D221" s="259" t="s">
        <v>156</v>
      </c>
      <c r="E221" s="40"/>
      <c r="F221" s="260" t="s">
        <v>1789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156</v>
      </c>
      <c r="AU221" s="17" t="s">
        <v>86</v>
      </c>
    </row>
    <row r="222" s="2" customFormat="1" ht="24.15" customHeight="1">
      <c r="A222" s="38"/>
      <c r="B222" s="39"/>
      <c r="C222" s="219" t="s">
        <v>392</v>
      </c>
      <c r="D222" s="219" t="s">
        <v>139</v>
      </c>
      <c r="E222" s="220" t="s">
        <v>1790</v>
      </c>
      <c r="F222" s="221" t="s">
        <v>1791</v>
      </c>
      <c r="G222" s="222" t="s">
        <v>1491</v>
      </c>
      <c r="H222" s="290"/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305</v>
      </c>
      <c r="AT222" s="231" t="s">
        <v>139</v>
      </c>
      <c r="AU222" s="231" t="s">
        <v>86</v>
      </c>
      <c r="AY222" s="17" t="s">
        <v>136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305</v>
      </c>
      <c r="BM222" s="231" t="s">
        <v>1792</v>
      </c>
    </row>
    <row r="223" s="2" customFormat="1">
      <c r="A223" s="38"/>
      <c r="B223" s="39"/>
      <c r="C223" s="40"/>
      <c r="D223" s="233" t="s">
        <v>145</v>
      </c>
      <c r="E223" s="40"/>
      <c r="F223" s="234" t="s">
        <v>1793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86</v>
      </c>
    </row>
    <row r="224" s="2" customFormat="1">
      <c r="A224" s="38"/>
      <c r="B224" s="39"/>
      <c r="C224" s="40"/>
      <c r="D224" s="259" t="s">
        <v>156</v>
      </c>
      <c r="E224" s="40"/>
      <c r="F224" s="260" t="s">
        <v>1794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156</v>
      </c>
      <c r="AU224" s="17" t="s">
        <v>86</v>
      </c>
    </row>
    <row r="225" s="12" customFormat="1" ht="22.8" customHeight="1">
      <c r="A225" s="12"/>
      <c r="B225" s="203"/>
      <c r="C225" s="204"/>
      <c r="D225" s="205" t="s">
        <v>75</v>
      </c>
      <c r="E225" s="217" t="s">
        <v>303</v>
      </c>
      <c r="F225" s="217" t="s">
        <v>304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SUM(P226:P276)</f>
        <v>0</v>
      </c>
      <c r="Q225" s="211"/>
      <c r="R225" s="212">
        <f>SUM(R226:R276)</f>
        <v>1.3884561999999998</v>
      </c>
      <c r="S225" s="211"/>
      <c r="T225" s="213">
        <f>SUM(T226:T276)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86</v>
      </c>
      <c r="AT225" s="215" t="s">
        <v>75</v>
      </c>
      <c r="AU225" s="215" t="s">
        <v>84</v>
      </c>
      <c r="AY225" s="214" t="s">
        <v>136</v>
      </c>
      <c r="BK225" s="216">
        <f>SUM(BK226:BK276)</f>
        <v>0</v>
      </c>
    </row>
    <row r="226" s="2" customFormat="1" ht="24.15" customHeight="1">
      <c r="A226" s="38"/>
      <c r="B226" s="39"/>
      <c r="C226" s="219" t="s">
        <v>397</v>
      </c>
      <c r="D226" s="219" t="s">
        <v>139</v>
      </c>
      <c r="E226" s="220" t="s">
        <v>1795</v>
      </c>
      <c r="F226" s="221" t="s">
        <v>1796</v>
      </c>
      <c r="G226" s="222" t="s">
        <v>308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0.02894</v>
      </c>
      <c r="R226" s="229">
        <f>Q226*H226</f>
        <v>0.02894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305</v>
      </c>
      <c r="AT226" s="231" t="s">
        <v>139</v>
      </c>
      <c r="AU226" s="231" t="s">
        <v>86</v>
      </c>
      <c r="AY226" s="17" t="s">
        <v>136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305</v>
      </c>
      <c r="BM226" s="231" t="s">
        <v>1797</v>
      </c>
    </row>
    <row r="227" s="2" customFormat="1">
      <c r="A227" s="38"/>
      <c r="B227" s="39"/>
      <c r="C227" s="40"/>
      <c r="D227" s="233" t="s">
        <v>145</v>
      </c>
      <c r="E227" s="40"/>
      <c r="F227" s="234" t="s">
        <v>1798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145</v>
      </c>
      <c r="AU227" s="17" t="s">
        <v>86</v>
      </c>
    </row>
    <row r="228" s="13" customFormat="1">
      <c r="A228" s="13"/>
      <c r="B228" s="238"/>
      <c r="C228" s="239"/>
      <c r="D228" s="233" t="s">
        <v>147</v>
      </c>
      <c r="E228" s="240" t="s">
        <v>1</v>
      </c>
      <c r="F228" s="241" t="s">
        <v>1799</v>
      </c>
      <c r="G228" s="239"/>
      <c r="H228" s="240" t="s">
        <v>1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147</v>
      </c>
      <c r="AU228" s="247" t="s">
        <v>86</v>
      </c>
      <c r="AV228" s="13" t="s">
        <v>84</v>
      </c>
      <c r="AW228" s="13" t="s">
        <v>32</v>
      </c>
      <c r="AX228" s="13" t="s">
        <v>76</v>
      </c>
      <c r="AY228" s="247" t="s">
        <v>136</v>
      </c>
    </row>
    <row r="229" s="14" customFormat="1">
      <c r="A229" s="14"/>
      <c r="B229" s="248"/>
      <c r="C229" s="249"/>
      <c r="D229" s="233" t="s">
        <v>147</v>
      </c>
      <c r="E229" s="250" t="s">
        <v>1</v>
      </c>
      <c r="F229" s="251" t="s">
        <v>84</v>
      </c>
      <c r="G229" s="249"/>
      <c r="H229" s="252">
        <v>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147</v>
      </c>
      <c r="AU229" s="258" t="s">
        <v>86</v>
      </c>
      <c r="AV229" s="14" t="s">
        <v>86</v>
      </c>
      <c r="AW229" s="14" t="s">
        <v>32</v>
      </c>
      <c r="AX229" s="14" t="s">
        <v>84</v>
      </c>
      <c r="AY229" s="258" t="s">
        <v>136</v>
      </c>
    </row>
    <row r="230" s="2" customFormat="1" ht="16.5" customHeight="1">
      <c r="A230" s="38"/>
      <c r="B230" s="39"/>
      <c r="C230" s="219" t="s">
        <v>404</v>
      </c>
      <c r="D230" s="219" t="s">
        <v>139</v>
      </c>
      <c r="E230" s="220" t="s">
        <v>1800</v>
      </c>
      <c r="F230" s="221" t="s">
        <v>1801</v>
      </c>
      <c r="G230" s="222" t="s">
        <v>308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0.02894</v>
      </c>
      <c r="R230" s="229">
        <f>Q230*H230</f>
        <v>0.02894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305</v>
      </c>
      <c r="AT230" s="231" t="s">
        <v>139</v>
      </c>
      <c r="AU230" s="231" t="s">
        <v>86</v>
      </c>
      <c r="AY230" s="17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305</v>
      </c>
      <c r="BM230" s="231" t="s">
        <v>1802</v>
      </c>
    </row>
    <row r="231" s="2" customFormat="1">
      <c r="A231" s="38"/>
      <c r="B231" s="39"/>
      <c r="C231" s="40"/>
      <c r="D231" s="233" t="s">
        <v>145</v>
      </c>
      <c r="E231" s="40"/>
      <c r="F231" s="234" t="s">
        <v>1801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86</v>
      </c>
    </row>
    <row r="232" s="2" customFormat="1" ht="24.15" customHeight="1">
      <c r="A232" s="38"/>
      <c r="B232" s="39"/>
      <c r="C232" s="219" t="s">
        <v>410</v>
      </c>
      <c r="D232" s="219" t="s">
        <v>139</v>
      </c>
      <c r="E232" s="220" t="s">
        <v>1803</v>
      </c>
      <c r="F232" s="221" t="s">
        <v>1804</v>
      </c>
      <c r="G232" s="222" t="s">
        <v>308</v>
      </c>
      <c r="H232" s="223">
        <v>8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0.016969999999999999</v>
      </c>
      <c r="R232" s="229">
        <f>Q232*H232</f>
        <v>0.13575999999999999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305</v>
      </c>
      <c r="AT232" s="231" t="s">
        <v>139</v>
      </c>
      <c r="AU232" s="231" t="s">
        <v>86</v>
      </c>
      <c r="AY232" s="17" t="s">
        <v>136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305</v>
      </c>
      <c r="BM232" s="231" t="s">
        <v>1805</v>
      </c>
    </row>
    <row r="233" s="2" customFormat="1">
      <c r="A233" s="38"/>
      <c r="B233" s="39"/>
      <c r="C233" s="40"/>
      <c r="D233" s="233" t="s">
        <v>145</v>
      </c>
      <c r="E233" s="40"/>
      <c r="F233" s="234" t="s">
        <v>1806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86</v>
      </c>
    </row>
    <row r="234" s="2" customFormat="1">
      <c r="A234" s="38"/>
      <c r="B234" s="39"/>
      <c r="C234" s="40"/>
      <c r="D234" s="259" t="s">
        <v>156</v>
      </c>
      <c r="E234" s="40"/>
      <c r="F234" s="260" t="s">
        <v>1807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156</v>
      </c>
      <c r="AU234" s="17" t="s">
        <v>86</v>
      </c>
    </row>
    <row r="235" s="2" customFormat="1" ht="37.8" customHeight="1">
      <c r="A235" s="38"/>
      <c r="B235" s="39"/>
      <c r="C235" s="219" t="s">
        <v>418</v>
      </c>
      <c r="D235" s="219" t="s">
        <v>139</v>
      </c>
      <c r="E235" s="220" t="s">
        <v>1808</v>
      </c>
      <c r="F235" s="221" t="s">
        <v>1809</v>
      </c>
      <c r="G235" s="222" t="s">
        <v>308</v>
      </c>
      <c r="H235" s="223">
        <v>3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0.016969999999999999</v>
      </c>
      <c r="R235" s="229">
        <f>Q235*H235</f>
        <v>0.050909999999999997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305</v>
      </c>
      <c r="AT235" s="231" t="s">
        <v>139</v>
      </c>
      <c r="AU235" s="231" t="s">
        <v>86</v>
      </c>
      <c r="AY235" s="17" t="s">
        <v>136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305</v>
      </c>
      <c r="BM235" s="231" t="s">
        <v>1810</v>
      </c>
    </row>
    <row r="236" s="2" customFormat="1">
      <c r="A236" s="38"/>
      <c r="B236" s="39"/>
      <c r="C236" s="40"/>
      <c r="D236" s="233" t="s">
        <v>145</v>
      </c>
      <c r="E236" s="40"/>
      <c r="F236" s="234" t="s">
        <v>1809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86</v>
      </c>
    </row>
    <row r="237" s="2" customFormat="1" ht="24.15" customHeight="1">
      <c r="A237" s="38"/>
      <c r="B237" s="39"/>
      <c r="C237" s="219" t="s">
        <v>434</v>
      </c>
      <c r="D237" s="219" t="s">
        <v>139</v>
      </c>
      <c r="E237" s="220" t="s">
        <v>1811</v>
      </c>
      <c r="F237" s="221" t="s">
        <v>1812</v>
      </c>
      <c r="G237" s="222" t="s">
        <v>308</v>
      </c>
      <c r="H237" s="223">
        <v>2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0.017690000000000001</v>
      </c>
      <c r="R237" s="229">
        <f>Q237*H237</f>
        <v>0.035380000000000002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305</v>
      </c>
      <c r="AT237" s="231" t="s">
        <v>139</v>
      </c>
      <c r="AU237" s="231" t="s">
        <v>86</v>
      </c>
      <c r="AY237" s="17" t="s">
        <v>136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305</v>
      </c>
      <c r="BM237" s="231" t="s">
        <v>1813</v>
      </c>
    </row>
    <row r="238" s="2" customFormat="1">
      <c r="A238" s="38"/>
      <c r="B238" s="39"/>
      <c r="C238" s="40"/>
      <c r="D238" s="233" t="s">
        <v>145</v>
      </c>
      <c r="E238" s="40"/>
      <c r="F238" s="234" t="s">
        <v>1814</v>
      </c>
      <c r="G238" s="40"/>
      <c r="H238" s="40"/>
      <c r="I238" s="235"/>
      <c r="J238" s="40"/>
      <c r="K238" s="40"/>
      <c r="L238" s="44"/>
      <c r="M238" s="236"/>
      <c r="N238" s="23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86</v>
      </c>
    </row>
    <row r="239" s="2" customFormat="1">
      <c r="A239" s="38"/>
      <c r="B239" s="39"/>
      <c r="C239" s="40"/>
      <c r="D239" s="259" t="s">
        <v>156</v>
      </c>
      <c r="E239" s="40"/>
      <c r="F239" s="260" t="s">
        <v>1815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156</v>
      </c>
      <c r="AU239" s="17" t="s">
        <v>86</v>
      </c>
    </row>
    <row r="240" s="2" customFormat="1" ht="24.15" customHeight="1">
      <c r="A240" s="38"/>
      <c r="B240" s="39"/>
      <c r="C240" s="219" t="s">
        <v>442</v>
      </c>
      <c r="D240" s="219" t="s">
        <v>139</v>
      </c>
      <c r="E240" s="220" t="s">
        <v>1816</v>
      </c>
      <c r="F240" s="221" t="s">
        <v>1817</v>
      </c>
      <c r="G240" s="222" t="s">
        <v>308</v>
      </c>
      <c r="H240" s="223">
        <v>30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0.027629999999999998</v>
      </c>
      <c r="R240" s="229">
        <f>Q240*H240</f>
        <v>0.82889999999999997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305</v>
      </c>
      <c r="AT240" s="231" t="s">
        <v>139</v>
      </c>
      <c r="AU240" s="231" t="s">
        <v>86</v>
      </c>
      <c r="AY240" s="17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305</v>
      </c>
      <c r="BM240" s="231" t="s">
        <v>1818</v>
      </c>
    </row>
    <row r="241" s="2" customFormat="1">
      <c r="A241" s="38"/>
      <c r="B241" s="39"/>
      <c r="C241" s="40"/>
      <c r="D241" s="233" t="s">
        <v>145</v>
      </c>
      <c r="E241" s="40"/>
      <c r="F241" s="234" t="s">
        <v>1819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86</v>
      </c>
    </row>
    <row r="242" s="2" customFormat="1">
      <c r="A242" s="38"/>
      <c r="B242" s="39"/>
      <c r="C242" s="40"/>
      <c r="D242" s="259" t="s">
        <v>156</v>
      </c>
      <c r="E242" s="40"/>
      <c r="F242" s="260" t="s">
        <v>1820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156</v>
      </c>
      <c r="AU242" s="17" t="s">
        <v>86</v>
      </c>
    </row>
    <row r="243" s="2" customFormat="1" ht="37.8" customHeight="1">
      <c r="A243" s="38"/>
      <c r="B243" s="39"/>
      <c r="C243" s="219" t="s">
        <v>450</v>
      </c>
      <c r="D243" s="219" t="s">
        <v>139</v>
      </c>
      <c r="E243" s="220" t="s">
        <v>1821</v>
      </c>
      <c r="F243" s="221" t="s">
        <v>1822</v>
      </c>
      <c r="G243" s="222" t="s">
        <v>308</v>
      </c>
      <c r="H243" s="223">
        <v>2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0.070419999999999996</v>
      </c>
      <c r="R243" s="229">
        <f>Q243*H243</f>
        <v>0.14083999999999999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305</v>
      </c>
      <c r="AT243" s="231" t="s">
        <v>139</v>
      </c>
      <c r="AU243" s="231" t="s">
        <v>86</v>
      </c>
      <c r="AY243" s="17" t="s">
        <v>136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305</v>
      </c>
      <c r="BM243" s="231" t="s">
        <v>1823</v>
      </c>
    </row>
    <row r="244" s="2" customFormat="1">
      <c r="A244" s="38"/>
      <c r="B244" s="39"/>
      <c r="C244" s="40"/>
      <c r="D244" s="233" t="s">
        <v>145</v>
      </c>
      <c r="E244" s="40"/>
      <c r="F244" s="234" t="s">
        <v>1824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145</v>
      </c>
      <c r="AU244" s="17" t="s">
        <v>86</v>
      </c>
    </row>
    <row r="245" s="2" customFormat="1">
      <c r="A245" s="38"/>
      <c r="B245" s="39"/>
      <c r="C245" s="40"/>
      <c r="D245" s="259" t="s">
        <v>156</v>
      </c>
      <c r="E245" s="40"/>
      <c r="F245" s="260" t="s">
        <v>1825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86</v>
      </c>
    </row>
    <row r="246" s="2" customFormat="1" ht="24.15" customHeight="1">
      <c r="A246" s="38"/>
      <c r="B246" s="39"/>
      <c r="C246" s="219" t="s">
        <v>489</v>
      </c>
      <c r="D246" s="219" t="s">
        <v>139</v>
      </c>
      <c r="E246" s="220" t="s">
        <v>1826</v>
      </c>
      <c r="F246" s="221" t="s">
        <v>1827</v>
      </c>
      <c r="G246" s="222" t="s">
        <v>308</v>
      </c>
      <c r="H246" s="223">
        <v>30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1.8199999999999999E-05</v>
      </c>
      <c r="R246" s="229">
        <f>Q246*H246</f>
        <v>0.00054599999999999994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305</v>
      </c>
      <c r="AT246" s="231" t="s">
        <v>139</v>
      </c>
      <c r="AU246" s="231" t="s">
        <v>86</v>
      </c>
      <c r="AY246" s="17" t="s">
        <v>136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305</v>
      </c>
      <c r="BM246" s="231" t="s">
        <v>1828</v>
      </c>
    </row>
    <row r="247" s="2" customFormat="1">
      <c r="A247" s="38"/>
      <c r="B247" s="39"/>
      <c r="C247" s="40"/>
      <c r="D247" s="233" t="s">
        <v>145</v>
      </c>
      <c r="E247" s="40"/>
      <c r="F247" s="234" t="s">
        <v>1829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86</v>
      </c>
    </row>
    <row r="248" s="2" customFormat="1" ht="16.5" customHeight="1">
      <c r="A248" s="38"/>
      <c r="B248" s="39"/>
      <c r="C248" s="276" t="s">
        <v>499</v>
      </c>
      <c r="D248" s="276" t="s">
        <v>590</v>
      </c>
      <c r="E248" s="277" t="s">
        <v>1830</v>
      </c>
      <c r="F248" s="278" t="s">
        <v>1831</v>
      </c>
      <c r="G248" s="279" t="s">
        <v>356</v>
      </c>
      <c r="H248" s="280">
        <v>30</v>
      </c>
      <c r="I248" s="281"/>
      <c r="J248" s="282">
        <f>ROUND(I248*H248,2)</f>
        <v>0</v>
      </c>
      <c r="K248" s="283"/>
      <c r="L248" s="284"/>
      <c r="M248" s="285" t="s">
        <v>1</v>
      </c>
      <c r="N248" s="286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410</v>
      </c>
      <c r="AT248" s="231" t="s">
        <v>590</v>
      </c>
      <c r="AU248" s="231" t="s">
        <v>86</v>
      </c>
      <c r="AY248" s="17" t="s">
        <v>136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305</v>
      </c>
      <c r="BM248" s="231" t="s">
        <v>1832</v>
      </c>
    </row>
    <row r="249" s="2" customFormat="1">
      <c r="A249" s="38"/>
      <c r="B249" s="39"/>
      <c r="C249" s="40"/>
      <c r="D249" s="233" t="s">
        <v>145</v>
      </c>
      <c r="E249" s="40"/>
      <c r="F249" s="234" t="s">
        <v>1831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145</v>
      </c>
      <c r="AU249" s="17" t="s">
        <v>86</v>
      </c>
    </row>
    <row r="250" s="2" customFormat="1" ht="24.15" customHeight="1">
      <c r="A250" s="38"/>
      <c r="B250" s="39"/>
      <c r="C250" s="219" t="s">
        <v>505</v>
      </c>
      <c r="D250" s="219" t="s">
        <v>139</v>
      </c>
      <c r="E250" s="220" t="s">
        <v>1833</v>
      </c>
      <c r="F250" s="221" t="s">
        <v>1834</v>
      </c>
      <c r="G250" s="222" t="s">
        <v>308</v>
      </c>
      <c r="H250" s="223">
        <v>11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1.8199999999999999E-05</v>
      </c>
      <c r="R250" s="229">
        <f>Q250*H250</f>
        <v>0.00020019999999999999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305</v>
      </c>
      <c r="AT250" s="231" t="s">
        <v>139</v>
      </c>
      <c r="AU250" s="231" t="s">
        <v>86</v>
      </c>
      <c r="AY250" s="17" t="s">
        <v>136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305</v>
      </c>
      <c r="BM250" s="231" t="s">
        <v>1835</v>
      </c>
    </row>
    <row r="251" s="2" customFormat="1">
      <c r="A251" s="38"/>
      <c r="B251" s="39"/>
      <c r="C251" s="40"/>
      <c r="D251" s="233" t="s">
        <v>145</v>
      </c>
      <c r="E251" s="40"/>
      <c r="F251" s="234" t="s">
        <v>1836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145</v>
      </c>
      <c r="AU251" s="17" t="s">
        <v>86</v>
      </c>
    </row>
    <row r="252" s="2" customFormat="1" ht="16.5" customHeight="1">
      <c r="A252" s="38"/>
      <c r="B252" s="39"/>
      <c r="C252" s="276" t="s">
        <v>510</v>
      </c>
      <c r="D252" s="276" t="s">
        <v>590</v>
      </c>
      <c r="E252" s="277" t="s">
        <v>1837</v>
      </c>
      <c r="F252" s="278" t="s">
        <v>1838</v>
      </c>
      <c r="G252" s="279" t="s">
        <v>356</v>
      </c>
      <c r="H252" s="280">
        <v>11</v>
      </c>
      <c r="I252" s="281"/>
      <c r="J252" s="282">
        <f>ROUND(I252*H252,2)</f>
        <v>0</v>
      </c>
      <c r="K252" s="283"/>
      <c r="L252" s="284"/>
      <c r="M252" s="285" t="s">
        <v>1</v>
      </c>
      <c r="N252" s="286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410</v>
      </c>
      <c r="AT252" s="231" t="s">
        <v>590</v>
      </c>
      <c r="AU252" s="231" t="s">
        <v>86</v>
      </c>
      <c r="AY252" s="17" t="s">
        <v>136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305</v>
      </c>
      <c r="BM252" s="231" t="s">
        <v>1839</v>
      </c>
    </row>
    <row r="253" s="2" customFormat="1">
      <c r="A253" s="38"/>
      <c r="B253" s="39"/>
      <c r="C253" s="40"/>
      <c r="D253" s="233" t="s">
        <v>145</v>
      </c>
      <c r="E253" s="40"/>
      <c r="F253" s="234" t="s">
        <v>1840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145</v>
      </c>
      <c r="AU253" s="17" t="s">
        <v>86</v>
      </c>
    </row>
    <row r="254" s="2" customFormat="1" ht="16.5" customHeight="1">
      <c r="A254" s="38"/>
      <c r="B254" s="39"/>
      <c r="C254" s="276" t="s">
        <v>515</v>
      </c>
      <c r="D254" s="276" t="s">
        <v>590</v>
      </c>
      <c r="E254" s="277" t="s">
        <v>1841</v>
      </c>
      <c r="F254" s="278" t="s">
        <v>1840</v>
      </c>
      <c r="G254" s="279" t="s">
        <v>356</v>
      </c>
      <c r="H254" s="280">
        <v>11</v>
      </c>
      <c r="I254" s="281"/>
      <c r="J254" s="282">
        <f>ROUND(I254*H254,2)</f>
        <v>0</v>
      </c>
      <c r="K254" s="283"/>
      <c r="L254" s="284"/>
      <c r="M254" s="285" t="s">
        <v>1</v>
      </c>
      <c r="N254" s="286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410</v>
      </c>
      <c r="AT254" s="231" t="s">
        <v>590</v>
      </c>
      <c r="AU254" s="231" t="s">
        <v>86</v>
      </c>
      <c r="AY254" s="17" t="s">
        <v>136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305</v>
      </c>
      <c r="BM254" s="231" t="s">
        <v>1842</v>
      </c>
    </row>
    <row r="255" s="2" customFormat="1">
      <c r="A255" s="38"/>
      <c r="B255" s="39"/>
      <c r="C255" s="40"/>
      <c r="D255" s="233" t="s">
        <v>145</v>
      </c>
      <c r="E255" s="40"/>
      <c r="F255" s="234" t="s">
        <v>1840</v>
      </c>
      <c r="G255" s="40"/>
      <c r="H255" s="40"/>
      <c r="I255" s="235"/>
      <c r="J255" s="40"/>
      <c r="K255" s="40"/>
      <c r="L255" s="44"/>
      <c r="M255" s="236"/>
      <c r="N255" s="23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145</v>
      </c>
      <c r="AU255" s="17" t="s">
        <v>86</v>
      </c>
    </row>
    <row r="256" s="2" customFormat="1" ht="16.5" customHeight="1">
      <c r="A256" s="38"/>
      <c r="B256" s="39"/>
      <c r="C256" s="219" t="s">
        <v>770</v>
      </c>
      <c r="D256" s="219" t="s">
        <v>139</v>
      </c>
      <c r="E256" s="220" t="s">
        <v>1843</v>
      </c>
      <c r="F256" s="221" t="s">
        <v>1844</v>
      </c>
      <c r="G256" s="222" t="s">
        <v>308</v>
      </c>
      <c r="H256" s="223">
        <v>2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0.00064000000000000005</v>
      </c>
      <c r="R256" s="229">
        <f>Q256*H256</f>
        <v>0.0012800000000000001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305</v>
      </c>
      <c r="AT256" s="231" t="s">
        <v>139</v>
      </c>
      <c r="AU256" s="231" t="s">
        <v>86</v>
      </c>
      <c r="AY256" s="17" t="s">
        <v>136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305</v>
      </c>
      <c r="BM256" s="231" t="s">
        <v>1845</v>
      </c>
    </row>
    <row r="257" s="2" customFormat="1">
      <c r="A257" s="38"/>
      <c r="B257" s="39"/>
      <c r="C257" s="40"/>
      <c r="D257" s="233" t="s">
        <v>145</v>
      </c>
      <c r="E257" s="40"/>
      <c r="F257" s="234" t="s">
        <v>1846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145</v>
      </c>
      <c r="AU257" s="17" t="s">
        <v>86</v>
      </c>
    </row>
    <row r="258" s="2" customFormat="1">
      <c r="A258" s="38"/>
      <c r="B258" s="39"/>
      <c r="C258" s="40"/>
      <c r="D258" s="259" t="s">
        <v>156</v>
      </c>
      <c r="E258" s="40"/>
      <c r="F258" s="260" t="s">
        <v>1847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156</v>
      </c>
      <c r="AU258" s="17" t="s">
        <v>86</v>
      </c>
    </row>
    <row r="259" s="2" customFormat="1" ht="16.5" customHeight="1">
      <c r="A259" s="38"/>
      <c r="B259" s="39"/>
      <c r="C259" s="276" t="s">
        <v>774</v>
      </c>
      <c r="D259" s="276" t="s">
        <v>590</v>
      </c>
      <c r="E259" s="277" t="s">
        <v>1848</v>
      </c>
      <c r="F259" s="278" t="s">
        <v>1849</v>
      </c>
      <c r="G259" s="279" t="s">
        <v>356</v>
      </c>
      <c r="H259" s="280">
        <v>2</v>
      </c>
      <c r="I259" s="281"/>
      <c r="J259" s="282">
        <f>ROUND(I259*H259,2)</f>
        <v>0</v>
      </c>
      <c r="K259" s="283"/>
      <c r="L259" s="284"/>
      <c r="M259" s="285" t="s">
        <v>1</v>
      </c>
      <c r="N259" s="286" t="s">
        <v>41</v>
      </c>
      <c r="O259" s="91"/>
      <c r="P259" s="229">
        <f>O259*H259</f>
        <v>0</v>
      </c>
      <c r="Q259" s="229">
        <v>0.014</v>
      </c>
      <c r="R259" s="229">
        <f>Q259*H259</f>
        <v>0.028000000000000001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410</v>
      </c>
      <c r="AT259" s="231" t="s">
        <v>590</v>
      </c>
      <c r="AU259" s="231" t="s">
        <v>86</v>
      </c>
      <c r="AY259" s="17" t="s">
        <v>136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305</v>
      </c>
      <c r="BM259" s="231" t="s">
        <v>1850</v>
      </c>
    </row>
    <row r="260" s="2" customFormat="1">
      <c r="A260" s="38"/>
      <c r="B260" s="39"/>
      <c r="C260" s="40"/>
      <c r="D260" s="233" t="s">
        <v>145</v>
      </c>
      <c r="E260" s="40"/>
      <c r="F260" s="234" t="s">
        <v>1849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86</v>
      </c>
    </row>
    <row r="261" s="2" customFormat="1" ht="16.5" customHeight="1">
      <c r="A261" s="38"/>
      <c r="B261" s="39"/>
      <c r="C261" s="219" t="s">
        <v>779</v>
      </c>
      <c r="D261" s="219" t="s">
        <v>139</v>
      </c>
      <c r="E261" s="220" t="s">
        <v>1851</v>
      </c>
      <c r="F261" s="221" t="s">
        <v>1852</v>
      </c>
      <c r="G261" s="222" t="s">
        <v>308</v>
      </c>
      <c r="H261" s="223">
        <v>32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0.0018400000000000001</v>
      </c>
      <c r="R261" s="229">
        <f>Q261*H261</f>
        <v>0.058880000000000002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305</v>
      </c>
      <c r="AT261" s="231" t="s">
        <v>139</v>
      </c>
      <c r="AU261" s="231" t="s">
        <v>86</v>
      </c>
      <c r="AY261" s="17" t="s">
        <v>136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305</v>
      </c>
      <c r="BM261" s="231" t="s">
        <v>1853</v>
      </c>
    </row>
    <row r="262" s="2" customFormat="1">
      <c r="A262" s="38"/>
      <c r="B262" s="39"/>
      <c r="C262" s="40"/>
      <c r="D262" s="233" t="s">
        <v>145</v>
      </c>
      <c r="E262" s="40"/>
      <c r="F262" s="234" t="s">
        <v>1854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86</v>
      </c>
    </row>
    <row r="263" s="2" customFormat="1">
      <c r="A263" s="38"/>
      <c r="B263" s="39"/>
      <c r="C263" s="40"/>
      <c r="D263" s="259" t="s">
        <v>156</v>
      </c>
      <c r="E263" s="40"/>
      <c r="F263" s="260" t="s">
        <v>1855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156</v>
      </c>
      <c r="AU263" s="17" t="s">
        <v>86</v>
      </c>
    </row>
    <row r="264" s="2" customFormat="1" ht="21.75" customHeight="1">
      <c r="A264" s="38"/>
      <c r="B264" s="39"/>
      <c r="C264" s="219" t="s">
        <v>1497</v>
      </c>
      <c r="D264" s="219" t="s">
        <v>139</v>
      </c>
      <c r="E264" s="220" t="s">
        <v>1856</v>
      </c>
      <c r="F264" s="221" t="s">
        <v>1857</v>
      </c>
      <c r="G264" s="222" t="s">
        <v>356</v>
      </c>
      <c r="H264" s="223">
        <v>3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0.00016000000000000001</v>
      </c>
      <c r="R264" s="229">
        <f>Q264*H264</f>
        <v>0.00048000000000000007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305</v>
      </c>
      <c r="AT264" s="231" t="s">
        <v>139</v>
      </c>
      <c r="AU264" s="231" t="s">
        <v>86</v>
      </c>
      <c r="AY264" s="17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305</v>
      </c>
      <c r="BM264" s="231" t="s">
        <v>1858</v>
      </c>
    </row>
    <row r="265" s="2" customFormat="1">
      <c r="A265" s="38"/>
      <c r="B265" s="39"/>
      <c r="C265" s="40"/>
      <c r="D265" s="233" t="s">
        <v>145</v>
      </c>
      <c r="E265" s="40"/>
      <c r="F265" s="234" t="s">
        <v>1859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86</v>
      </c>
    </row>
    <row r="266" s="2" customFormat="1">
      <c r="A266" s="38"/>
      <c r="B266" s="39"/>
      <c r="C266" s="40"/>
      <c r="D266" s="259" t="s">
        <v>156</v>
      </c>
      <c r="E266" s="40"/>
      <c r="F266" s="260" t="s">
        <v>1860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156</v>
      </c>
      <c r="AU266" s="17" t="s">
        <v>86</v>
      </c>
    </row>
    <row r="267" s="2" customFormat="1" ht="24.15" customHeight="1">
      <c r="A267" s="38"/>
      <c r="B267" s="39"/>
      <c r="C267" s="276" t="s">
        <v>1503</v>
      </c>
      <c r="D267" s="276" t="s">
        <v>590</v>
      </c>
      <c r="E267" s="277" t="s">
        <v>1861</v>
      </c>
      <c r="F267" s="278" t="s">
        <v>1862</v>
      </c>
      <c r="G267" s="279" t="s">
        <v>356</v>
      </c>
      <c r="H267" s="280">
        <v>3</v>
      </c>
      <c r="I267" s="281"/>
      <c r="J267" s="282">
        <f>ROUND(I267*H267,2)</f>
        <v>0</v>
      </c>
      <c r="K267" s="283"/>
      <c r="L267" s="284"/>
      <c r="M267" s="285" t="s">
        <v>1</v>
      </c>
      <c r="N267" s="286" t="s">
        <v>41</v>
      </c>
      <c r="O267" s="91"/>
      <c r="P267" s="229">
        <f>O267*H267</f>
        <v>0</v>
      </c>
      <c r="Q267" s="229">
        <v>0.0018</v>
      </c>
      <c r="R267" s="229">
        <f>Q267*H267</f>
        <v>0.0054000000000000003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410</v>
      </c>
      <c r="AT267" s="231" t="s">
        <v>590</v>
      </c>
      <c r="AU267" s="231" t="s">
        <v>86</v>
      </c>
      <c r="AY267" s="17" t="s">
        <v>136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305</v>
      </c>
      <c r="BM267" s="231" t="s">
        <v>1863</v>
      </c>
    </row>
    <row r="268" s="2" customFormat="1">
      <c r="A268" s="38"/>
      <c r="B268" s="39"/>
      <c r="C268" s="40"/>
      <c r="D268" s="233" t="s">
        <v>145</v>
      </c>
      <c r="E268" s="40"/>
      <c r="F268" s="234" t="s">
        <v>1862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86</v>
      </c>
    </row>
    <row r="269" s="2" customFormat="1" ht="24.15" customHeight="1">
      <c r="A269" s="38"/>
      <c r="B269" s="39"/>
      <c r="C269" s="219" t="s">
        <v>1508</v>
      </c>
      <c r="D269" s="219" t="s">
        <v>139</v>
      </c>
      <c r="E269" s="220" t="s">
        <v>1864</v>
      </c>
      <c r="F269" s="221" t="s">
        <v>1865</v>
      </c>
      <c r="G269" s="222" t="s">
        <v>356</v>
      </c>
      <c r="H269" s="223">
        <v>8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0.00012</v>
      </c>
      <c r="R269" s="229">
        <f>Q269*H269</f>
        <v>0.00096000000000000002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305</v>
      </c>
      <c r="AT269" s="231" t="s">
        <v>139</v>
      </c>
      <c r="AU269" s="231" t="s">
        <v>86</v>
      </c>
      <c r="AY269" s="17" t="s">
        <v>136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305</v>
      </c>
      <c r="BM269" s="231" t="s">
        <v>1866</v>
      </c>
    </row>
    <row r="270" s="2" customFormat="1">
      <c r="A270" s="38"/>
      <c r="B270" s="39"/>
      <c r="C270" s="40"/>
      <c r="D270" s="233" t="s">
        <v>145</v>
      </c>
      <c r="E270" s="40"/>
      <c r="F270" s="234" t="s">
        <v>1867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145</v>
      </c>
      <c r="AU270" s="17" t="s">
        <v>86</v>
      </c>
    </row>
    <row r="271" s="2" customFormat="1">
      <c r="A271" s="38"/>
      <c r="B271" s="39"/>
      <c r="C271" s="40"/>
      <c r="D271" s="259" t="s">
        <v>156</v>
      </c>
      <c r="E271" s="40"/>
      <c r="F271" s="260" t="s">
        <v>1868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156</v>
      </c>
      <c r="AU271" s="17" t="s">
        <v>86</v>
      </c>
    </row>
    <row r="272" s="2" customFormat="1" ht="24.15" customHeight="1">
      <c r="A272" s="38"/>
      <c r="B272" s="39"/>
      <c r="C272" s="276" t="s">
        <v>1513</v>
      </c>
      <c r="D272" s="276" t="s">
        <v>590</v>
      </c>
      <c r="E272" s="277" t="s">
        <v>1869</v>
      </c>
      <c r="F272" s="278" t="s">
        <v>1870</v>
      </c>
      <c r="G272" s="279" t="s">
        <v>356</v>
      </c>
      <c r="H272" s="280">
        <v>8</v>
      </c>
      <c r="I272" s="281"/>
      <c r="J272" s="282">
        <f>ROUND(I272*H272,2)</f>
        <v>0</v>
      </c>
      <c r="K272" s="283"/>
      <c r="L272" s="284"/>
      <c r="M272" s="285" t="s">
        <v>1</v>
      </c>
      <c r="N272" s="286" t="s">
        <v>41</v>
      </c>
      <c r="O272" s="91"/>
      <c r="P272" s="229">
        <f>O272*H272</f>
        <v>0</v>
      </c>
      <c r="Q272" s="229">
        <v>0.0053800000000000002</v>
      </c>
      <c r="R272" s="229">
        <f>Q272*H272</f>
        <v>0.043040000000000002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410</v>
      </c>
      <c r="AT272" s="231" t="s">
        <v>590</v>
      </c>
      <c r="AU272" s="231" t="s">
        <v>86</v>
      </c>
      <c r="AY272" s="17" t="s">
        <v>136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305</v>
      </c>
      <c r="BM272" s="231" t="s">
        <v>1871</v>
      </c>
    </row>
    <row r="273" s="2" customFormat="1">
      <c r="A273" s="38"/>
      <c r="B273" s="39"/>
      <c r="C273" s="40"/>
      <c r="D273" s="233" t="s">
        <v>145</v>
      </c>
      <c r="E273" s="40"/>
      <c r="F273" s="234" t="s">
        <v>1870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145</v>
      </c>
      <c r="AU273" s="17" t="s">
        <v>86</v>
      </c>
    </row>
    <row r="274" s="2" customFormat="1" ht="24.15" customHeight="1">
      <c r="A274" s="38"/>
      <c r="B274" s="39"/>
      <c r="C274" s="219" t="s">
        <v>1518</v>
      </c>
      <c r="D274" s="219" t="s">
        <v>139</v>
      </c>
      <c r="E274" s="220" t="s">
        <v>1872</v>
      </c>
      <c r="F274" s="221" t="s">
        <v>1873</v>
      </c>
      <c r="G274" s="222" t="s">
        <v>1491</v>
      </c>
      <c r="H274" s="290"/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305</v>
      </c>
      <c r="AT274" s="231" t="s">
        <v>139</v>
      </c>
      <c r="AU274" s="231" t="s">
        <v>86</v>
      </c>
      <c r="AY274" s="17" t="s">
        <v>136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305</v>
      </c>
      <c r="BM274" s="231" t="s">
        <v>1874</v>
      </c>
    </row>
    <row r="275" s="2" customFormat="1">
      <c r="A275" s="38"/>
      <c r="B275" s="39"/>
      <c r="C275" s="40"/>
      <c r="D275" s="233" t="s">
        <v>145</v>
      </c>
      <c r="E275" s="40"/>
      <c r="F275" s="234" t="s">
        <v>1875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145</v>
      </c>
      <c r="AU275" s="17" t="s">
        <v>86</v>
      </c>
    </row>
    <row r="276" s="2" customFormat="1">
      <c r="A276" s="38"/>
      <c r="B276" s="39"/>
      <c r="C276" s="40"/>
      <c r="D276" s="259" t="s">
        <v>156</v>
      </c>
      <c r="E276" s="40"/>
      <c r="F276" s="260" t="s">
        <v>1876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156</v>
      </c>
      <c r="AU276" s="17" t="s">
        <v>86</v>
      </c>
    </row>
    <row r="277" s="12" customFormat="1" ht="22.8" customHeight="1">
      <c r="A277" s="12"/>
      <c r="B277" s="203"/>
      <c r="C277" s="204"/>
      <c r="D277" s="205" t="s">
        <v>75</v>
      </c>
      <c r="E277" s="217" t="s">
        <v>1877</v>
      </c>
      <c r="F277" s="217" t="s">
        <v>1878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SUM(P278:P296)</f>
        <v>0</v>
      </c>
      <c r="Q277" s="211"/>
      <c r="R277" s="212">
        <f>SUM(R278:R296)</f>
        <v>0.11935</v>
      </c>
      <c r="S277" s="211"/>
      <c r="T277" s="213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86</v>
      </c>
      <c r="AT277" s="215" t="s">
        <v>75</v>
      </c>
      <c r="AU277" s="215" t="s">
        <v>84</v>
      </c>
      <c r="AY277" s="214" t="s">
        <v>136</v>
      </c>
      <c r="BK277" s="216">
        <f>SUM(BK278:BK296)</f>
        <v>0</v>
      </c>
    </row>
    <row r="278" s="2" customFormat="1" ht="33" customHeight="1">
      <c r="A278" s="38"/>
      <c r="B278" s="39"/>
      <c r="C278" s="219" t="s">
        <v>1520</v>
      </c>
      <c r="D278" s="219" t="s">
        <v>139</v>
      </c>
      <c r="E278" s="220" t="s">
        <v>1879</v>
      </c>
      <c r="F278" s="221" t="s">
        <v>1880</v>
      </c>
      <c r="G278" s="222" t="s">
        <v>308</v>
      </c>
      <c r="H278" s="223">
        <v>8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0.0091999999999999998</v>
      </c>
      <c r="R278" s="229">
        <f>Q278*H278</f>
        <v>0.073599999999999999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305</v>
      </c>
      <c r="AT278" s="231" t="s">
        <v>139</v>
      </c>
      <c r="AU278" s="231" t="s">
        <v>86</v>
      </c>
      <c r="AY278" s="17" t="s">
        <v>136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305</v>
      </c>
      <c r="BM278" s="231" t="s">
        <v>1881</v>
      </c>
    </row>
    <row r="279" s="2" customFormat="1">
      <c r="A279" s="38"/>
      <c r="B279" s="39"/>
      <c r="C279" s="40"/>
      <c r="D279" s="233" t="s">
        <v>145</v>
      </c>
      <c r="E279" s="40"/>
      <c r="F279" s="234" t="s">
        <v>1882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145</v>
      </c>
      <c r="AU279" s="17" t="s">
        <v>86</v>
      </c>
    </row>
    <row r="280" s="2" customFormat="1">
      <c r="A280" s="38"/>
      <c r="B280" s="39"/>
      <c r="C280" s="40"/>
      <c r="D280" s="259" t="s">
        <v>156</v>
      </c>
      <c r="E280" s="40"/>
      <c r="F280" s="260" t="s">
        <v>1883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156</v>
      </c>
      <c r="AU280" s="17" t="s">
        <v>86</v>
      </c>
    </row>
    <row r="281" s="2" customFormat="1" ht="37.8" customHeight="1">
      <c r="A281" s="38"/>
      <c r="B281" s="39"/>
      <c r="C281" s="219" t="s">
        <v>1525</v>
      </c>
      <c r="D281" s="219" t="s">
        <v>139</v>
      </c>
      <c r="E281" s="220" t="s">
        <v>1884</v>
      </c>
      <c r="F281" s="221" t="s">
        <v>1885</v>
      </c>
      <c r="G281" s="222" t="s">
        <v>308</v>
      </c>
      <c r="H281" s="223">
        <v>3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0.0091999999999999998</v>
      </c>
      <c r="R281" s="229">
        <f>Q281*H281</f>
        <v>0.0276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305</v>
      </c>
      <c r="AT281" s="231" t="s">
        <v>139</v>
      </c>
      <c r="AU281" s="231" t="s">
        <v>86</v>
      </c>
      <c r="AY281" s="17" t="s">
        <v>136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305</v>
      </c>
      <c r="BM281" s="231" t="s">
        <v>1886</v>
      </c>
    </row>
    <row r="282" s="2" customFormat="1">
      <c r="A282" s="38"/>
      <c r="B282" s="39"/>
      <c r="C282" s="40"/>
      <c r="D282" s="233" t="s">
        <v>145</v>
      </c>
      <c r="E282" s="40"/>
      <c r="F282" s="234" t="s">
        <v>1882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145</v>
      </c>
      <c r="AU282" s="17" t="s">
        <v>86</v>
      </c>
    </row>
    <row r="283" s="2" customFormat="1" ht="16.5" customHeight="1">
      <c r="A283" s="38"/>
      <c r="B283" s="39"/>
      <c r="C283" s="219" t="s">
        <v>1530</v>
      </c>
      <c r="D283" s="219" t="s">
        <v>139</v>
      </c>
      <c r="E283" s="220" t="s">
        <v>1887</v>
      </c>
      <c r="F283" s="221" t="s">
        <v>1888</v>
      </c>
      <c r="G283" s="222" t="s">
        <v>308</v>
      </c>
      <c r="H283" s="223">
        <v>11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0.00014999999999999999</v>
      </c>
      <c r="R283" s="229">
        <f>Q283*H283</f>
        <v>0.0016499999999999998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305</v>
      </c>
      <c r="AT283" s="231" t="s">
        <v>139</v>
      </c>
      <c r="AU283" s="231" t="s">
        <v>86</v>
      </c>
      <c r="AY283" s="17" t="s">
        <v>136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305</v>
      </c>
      <c r="BM283" s="231" t="s">
        <v>1889</v>
      </c>
    </row>
    <row r="284" s="2" customFormat="1">
      <c r="A284" s="38"/>
      <c r="B284" s="39"/>
      <c r="C284" s="40"/>
      <c r="D284" s="233" t="s">
        <v>145</v>
      </c>
      <c r="E284" s="40"/>
      <c r="F284" s="234" t="s">
        <v>1890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145</v>
      </c>
      <c r="AU284" s="17" t="s">
        <v>86</v>
      </c>
    </row>
    <row r="285" s="2" customFormat="1">
      <c r="A285" s="38"/>
      <c r="B285" s="39"/>
      <c r="C285" s="40"/>
      <c r="D285" s="259" t="s">
        <v>156</v>
      </c>
      <c r="E285" s="40"/>
      <c r="F285" s="260" t="s">
        <v>1891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156</v>
      </c>
      <c r="AU285" s="17" t="s">
        <v>86</v>
      </c>
    </row>
    <row r="286" s="2" customFormat="1" ht="16.5" customHeight="1">
      <c r="A286" s="38"/>
      <c r="B286" s="39"/>
      <c r="C286" s="219" t="s">
        <v>1534</v>
      </c>
      <c r="D286" s="219" t="s">
        <v>139</v>
      </c>
      <c r="E286" s="220" t="s">
        <v>1892</v>
      </c>
      <c r="F286" s="221" t="s">
        <v>1893</v>
      </c>
      <c r="G286" s="222" t="s">
        <v>308</v>
      </c>
      <c r="H286" s="223">
        <v>11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41</v>
      </c>
      <c r="O286" s="91"/>
      <c r="P286" s="229">
        <f>O286*H286</f>
        <v>0</v>
      </c>
      <c r="Q286" s="229">
        <v>0.00050000000000000001</v>
      </c>
      <c r="R286" s="229">
        <f>Q286*H286</f>
        <v>0.0054999999999999997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305</v>
      </c>
      <c r="AT286" s="231" t="s">
        <v>139</v>
      </c>
      <c r="AU286" s="231" t="s">
        <v>86</v>
      </c>
      <c r="AY286" s="17" t="s">
        <v>136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305</v>
      </c>
      <c r="BM286" s="231" t="s">
        <v>1894</v>
      </c>
    </row>
    <row r="287" s="2" customFormat="1">
      <c r="A287" s="38"/>
      <c r="B287" s="39"/>
      <c r="C287" s="40"/>
      <c r="D287" s="233" t="s">
        <v>145</v>
      </c>
      <c r="E287" s="40"/>
      <c r="F287" s="234" t="s">
        <v>1895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145</v>
      </c>
      <c r="AU287" s="17" t="s">
        <v>86</v>
      </c>
    </row>
    <row r="288" s="2" customFormat="1">
      <c r="A288" s="38"/>
      <c r="B288" s="39"/>
      <c r="C288" s="40"/>
      <c r="D288" s="259" t="s">
        <v>156</v>
      </c>
      <c r="E288" s="40"/>
      <c r="F288" s="260" t="s">
        <v>1896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156</v>
      </c>
      <c r="AU288" s="17" t="s">
        <v>86</v>
      </c>
    </row>
    <row r="289" s="2" customFormat="1" ht="24.15" customHeight="1">
      <c r="A289" s="38"/>
      <c r="B289" s="39"/>
      <c r="C289" s="219" t="s">
        <v>1539</v>
      </c>
      <c r="D289" s="219" t="s">
        <v>139</v>
      </c>
      <c r="E289" s="220" t="s">
        <v>1897</v>
      </c>
      <c r="F289" s="221" t="s">
        <v>1898</v>
      </c>
      <c r="G289" s="222" t="s">
        <v>308</v>
      </c>
      <c r="H289" s="223">
        <v>11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305</v>
      </c>
      <c r="AT289" s="231" t="s">
        <v>139</v>
      </c>
      <c r="AU289" s="231" t="s">
        <v>86</v>
      </c>
      <c r="AY289" s="17" t="s">
        <v>136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305</v>
      </c>
      <c r="BM289" s="231" t="s">
        <v>1899</v>
      </c>
    </row>
    <row r="290" s="2" customFormat="1">
      <c r="A290" s="38"/>
      <c r="B290" s="39"/>
      <c r="C290" s="40"/>
      <c r="D290" s="233" t="s">
        <v>145</v>
      </c>
      <c r="E290" s="40"/>
      <c r="F290" s="234" t="s">
        <v>1900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86</v>
      </c>
    </row>
    <row r="291" s="2" customFormat="1">
      <c r="A291" s="38"/>
      <c r="B291" s="39"/>
      <c r="C291" s="40"/>
      <c r="D291" s="259" t="s">
        <v>156</v>
      </c>
      <c r="E291" s="40"/>
      <c r="F291" s="260" t="s">
        <v>1901</v>
      </c>
      <c r="G291" s="40"/>
      <c r="H291" s="40"/>
      <c r="I291" s="235"/>
      <c r="J291" s="40"/>
      <c r="K291" s="40"/>
      <c r="L291" s="44"/>
      <c r="M291" s="236"/>
      <c r="N291" s="237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156</v>
      </c>
      <c r="AU291" s="17" t="s">
        <v>86</v>
      </c>
    </row>
    <row r="292" s="2" customFormat="1" ht="24.15" customHeight="1">
      <c r="A292" s="38"/>
      <c r="B292" s="39"/>
      <c r="C292" s="276" t="s">
        <v>1543</v>
      </c>
      <c r="D292" s="276" t="s">
        <v>590</v>
      </c>
      <c r="E292" s="277" t="s">
        <v>1902</v>
      </c>
      <c r="F292" s="278" t="s">
        <v>1903</v>
      </c>
      <c r="G292" s="279" t="s">
        <v>356</v>
      </c>
      <c r="H292" s="280">
        <v>11</v>
      </c>
      <c r="I292" s="281"/>
      <c r="J292" s="282">
        <f>ROUND(I292*H292,2)</f>
        <v>0</v>
      </c>
      <c r="K292" s="283"/>
      <c r="L292" s="284"/>
      <c r="M292" s="285" t="s">
        <v>1</v>
      </c>
      <c r="N292" s="286" t="s">
        <v>41</v>
      </c>
      <c r="O292" s="91"/>
      <c r="P292" s="229">
        <f>O292*H292</f>
        <v>0</v>
      </c>
      <c r="Q292" s="229">
        <v>0.001</v>
      </c>
      <c r="R292" s="229">
        <f>Q292*H292</f>
        <v>0.010999999999999999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410</v>
      </c>
      <c r="AT292" s="231" t="s">
        <v>590</v>
      </c>
      <c r="AU292" s="231" t="s">
        <v>86</v>
      </c>
      <c r="AY292" s="17" t="s">
        <v>136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305</v>
      </c>
      <c r="BM292" s="231" t="s">
        <v>1904</v>
      </c>
    </row>
    <row r="293" s="2" customFormat="1">
      <c r="A293" s="38"/>
      <c r="B293" s="39"/>
      <c r="C293" s="40"/>
      <c r="D293" s="233" t="s">
        <v>145</v>
      </c>
      <c r="E293" s="40"/>
      <c r="F293" s="234" t="s">
        <v>1903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145</v>
      </c>
      <c r="AU293" s="17" t="s">
        <v>86</v>
      </c>
    </row>
    <row r="294" s="2" customFormat="1" ht="24.15" customHeight="1">
      <c r="A294" s="38"/>
      <c r="B294" s="39"/>
      <c r="C294" s="219" t="s">
        <v>1547</v>
      </c>
      <c r="D294" s="219" t="s">
        <v>139</v>
      </c>
      <c r="E294" s="220" t="s">
        <v>1905</v>
      </c>
      <c r="F294" s="221" t="s">
        <v>1906</v>
      </c>
      <c r="G294" s="222" t="s">
        <v>1491</v>
      </c>
      <c r="H294" s="290"/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41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305</v>
      </c>
      <c r="AT294" s="231" t="s">
        <v>139</v>
      </c>
      <c r="AU294" s="231" t="s">
        <v>86</v>
      </c>
      <c r="AY294" s="17" t="s">
        <v>136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305</v>
      </c>
      <c r="BM294" s="231" t="s">
        <v>1907</v>
      </c>
    </row>
    <row r="295" s="2" customFormat="1">
      <c r="A295" s="38"/>
      <c r="B295" s="39"/>
      <c r="C295" s="40"/>
      <c r="D295" s="233" t="s">
        <v>145</v>
      </c>
      <c r="E295" s="40"/>
      <c r="F295" s="234" t="s">
        <v>1908</v>
      </c>
      <c r="G295" s="40"/>
      <c r="H295" s="40"/>
      <c r="I295" s="235"/>
      <c r="J295" s="40"/>
      <c r="K295" s="40"/>
      <c r="L295" s="44"/>
      <c r="M295" s="236"/>
      <c r="N295" s="237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145</v>
      </c>
      <c r="AU295" s="17" t="s">
        <v>86</v>
      </c>
    </row>
    <row r="296" s="2" customFormat="1">
      <c r="A296" s="38"/>
      <c r="B296" s="39"/>
      <c r="C296" s="40"/>
      <c r="D296" s="259" t="s">
        <v>156</v>
      </c>
      <c r="E296" s="40"/>
      <c r="F296" s="260" t="s">
        <v>1909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156</v>
      </c>
      <c r="AU296" s="17" t="s">
        <v>86</v>
      </c>
    </row>
    <row r="297" s="12" customFormat="1" ht="22.8" customHeight="1">
      <c r="A297" s="12"/>
      <c r="B297" s="203"/>
      <c r="C297" s="204"/>
      <c r="D297" s="205" t="s">
        <v>75</v>
      </c>
      <c r="E297" s="217" t="s">
        <v>1910</v>
      </c>
      <c r="F297" s="217" t="s">
        <v>1911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SUM(P298:P301)</f>
        <v>0</v>
      </c>
      <c r="Q297" s="211"/>
      <c r="R297" s="212">
        <f>SUM(R298:R301)</f>
        <v>0.00348</v>
      </c>
      <c r="S297" s="211"/>
      <c r="T297" s="213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86</v>
      </c>
      <c r="AT297" s="215" t="s">
        <v>75</v>
      </c>
      <c r="AU297" s="215" t="s">
        <v>84</v>
      </c>
      <c r="AY297" s="214" t="s">
        <v>136</v>
      </c>
      <c r="BK297" s="216">
        <f>SUM(BK298:BK301)</f>
        <v>0</v>
      </c>
    </row>
    <row r="298" s="2" customFormat="1" ht="24.15" customHeight="1">
      <c r="A298" s="38"/>
      <c r="B298" s="39"/>
      <c r="C298" s="219" t="s">
        <v>1551</v>
      </c>
      <c r="D298" s="219" t="s">
        <v>139</v>
      </c>
      <c r="E298" s="220" t="s">
        <v>1912</v>
      </c>
      <c r="F298" s="221" t="s">
        <v>1913</v>
      </c>
      <c r="G298" s="222" t="s">
        <v>210</v>
      </c>
      <c r="H298" s="223">
        <v>6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0.00058</v>
      </c>
      <c r="R298" s="229">
        <f>Q298*H298</f>
        <v>0.00348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305</v>
      </c>
      <c r="AT298" s="231" t="s">
        <v>139</v>
      </c>
      <c r="AU298" s="231" t="s">
        <v>86</v>
      </c>
      <c r="AY298" s="17" t="s">
        <v>136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305</v>
      </c>
      <c r="BM298" s="231" t="s">
        <v>1914</v>
      </c>
    </row>
    <row r="299" s="2" customFormat="1">
      <c r="A299" s="38"/>
      <c r="B299" s="39"/>
      <c r="C299" s="40"/>
      <c r="D299" s="233" t="s">
        <v>145</v>
      </c>
      <c r="E299" s="40"/>
      <c r="F299" s="234" t="s">
        <v>1915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86</v>
      </c>
    </row>
    <row r="300" s="13" customFormat="1">
      <c r="A300" s="13"/>
      <c r="B300" s="238"/>
      <c r="C300" s="239"/>
      <c r="D300" s="233" t="s">
        <v>147</v>
      </c>
      <c r="E300" s="240" t="s">
        <v>1</v>
      </c>
      <c r="F300" s="241" t="s">
        <v>1916</v>
      </c>
      <c r="G300" s="239"/>
      <c r="H300" s="240" t="s">
        <v>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147</v>
      </c>
      <c r="AU300" s="247" t="s">
        <v>86</v>
      </c>
      <c r="AV300" s="13" t="s">
        <v>84</v>
      </c>
      <c r="AW300" s="13" t="s">
        <v>32</v>
      </c>
      <c r="AX300" s="13" t="s">
        <v>76</v>
      </c>
      <c r="AY300" s="247" t="s">
        <v>136</v>
      </c>
    </row>
    <row r="301" s="14" customFormat="1">
      <c r="A301" s="14"/>
      <c r="B301" s="248"/>
      <c r="C301" s="249"/>
      <c r="D301" s="233" t="s">
        <v>147</v>
      </c>
      <c r="E301" s="250" t="s">
        <v>1</v>
      </c>
      <c r="F301" s="251" t="s">
        <v>137</v>
      </c>
      <c r="G301" s="249"/>
      <c r="H301" s="252">
        <v>6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147</v>
      </c>
      <c r="AU301" s="258" t="s">
        <v>86</v>
      </c>
      <c r="AV301" s="14" t="s">
        <v>86</v>
      </c>
      <c r="AW301" s="14" t="s">
        <v>32</v>
      </c>
      <c r="AX301" s="14" t="s">
        <v>84</v>
      </c>
      <c r="AY301" s="258" t="s">
        <v>136</v>
      </c>
    </row>
    <row r="302" s="12" customFormat="1" ht="22.8" customHeight="1">
      <c r="A302" s="12"/>
      <c r="B302" s="203"/>
      <c r="C302" s="204"/>
      <c r="D302" s="205" t="s">
        <v>75</v>
      </c>
      <c r="E302" s="217" t="s">
        <v>1917</v>
      </c>
      <c r="F302" s="217" t="s">
        <v>1918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SUM(P303:P305)</f>
        <v>0</v>
      </c>
      <c r="Q302" s="211"/>
      <c r="R302" s="212">
        <f>SUM(R303:R305)</f>
        <v>0.00085999999999999998</v>
      </c>
      <c r="S302" s="211"/>
      <c r="T302" s="213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86</v>
      </c>
      <c r="AT302" s="215" t="s">
        <v>75</v>
      </c>
      <c r="AU302" s="215" t="s">
        <v>84</v>
      </c>
      <c r="AY302" s="214" t="s">
        <v>136</v>
      </c>
      <c r="BK302" s="216">
        <f>SUM(BK303:BK305)</f>
        <v>0</v>
      </c>
    </row>
    <row r="303" s="2" customFormat="1" ht="24.15" customHeight="1">
      <c r="A303" s="38"/>
      <c r="B303" s="39"/>
      <c r="C303" s="219" t="s">
        <v>1557</v>
      </c>
      <c r="D303" s="219" t="s">
        <v>139</v>
      </c>
      <c r="E303" s="220" t="s">
        <v>1919</v>
      </c>
      <c r="F303" s="221" t="s">
        <v>1920</v>
      </c>
      <c r="G303" s="222" t="s">
        <v>356</v>
      </c>
      <c r="H303" s="223">
        <v>1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0.00085999999999999998</v>
      </c>
      <c r="R303" s="229">
        <f>Q303*H303</f>
        <v>0.00085999999999999998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305</v>
      </c>
      <c r="AT303" s="231" t="s">
        <v>139</v>
      </c>
      <c r="AU303" s="231" t="s">
        <v>86</v>
      </c>
      <c r="AY303" s="17" t="s">
        <v>136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305</v>
      </c>
      <c r="BM303" s="231" t="s">
        <v>1921</v>
      </c>
    </row>
    <row r="304" s="2" customFormat="1">
      <c r="A304" s="38"/>
      <c r="B304" s="39"/>
      <c r="C304" s="40"/>
      <c r="D304" s="233" t="s">
        <v>145</v>
      </c>
      <c r="E304" s="40"/>
      <c r="F304" s="234" t="s">
        <v>1922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145</v>
      </c>
      <c r="AU304" s="17" t="s">
        <v>86</v>
      </c>
    </row>
    <row r="305" s="2" customFormat="1">
      <c r="A305" s="38"/>
      <c r="B305" s="39"/>
      <c r="C305" s="40"/>
      <c r="D305" s="259" t="s">
        <v>156</v>
      </c>
      <c r="E305" s="40"/>
      <c r="F305" s="260" t="s">
        <v>1923</v>
      </c>
      <c r="G305" s="40"/>
      <c r="H305" s="40"/>
      <c r="I305" s="235"/>
      <c r="J305" s="40"/>
      <c r="K305" s="40"/>
      <c r="L305" s="44"/>
      <c r="M305" s="236"/>
      <c r="N305" s="23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156</v>
      </c>
      <c r="AU305" s="17" t="s">
        <v>86</v>
      </c>
    </row>
    <row r="306" s="12" customFormat="1" ht="22.8" customHeight="1">
      <c r="A306" s="12"/>
      <c r="B306" s="203"/>
      <c r="C306" s="204"/>
      <c r="D306" s="205" t="s">
        <v>75</v>
      </c>
      <c r="E306" s="217" t="s">
        <v>360</v>
      </c>
      <c r="F306" s="217" t="s">
        <v>361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SUM(P307:P318)</f>
        <v>0</v>
      </c>
      <c r="Q306" s="211"/>
      <c r="R306" s="212">
        <f>SUM(R307:R318)</f>
        <v>0.042000000000000003</v>
      </c>
      <c r="S306" s="211"/>
      <c r="T306" s="213">
        <f>SUM(T307:T318)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86</v>
      </c>
      <c r="AT306" s="215" t="s">
        <v>75</v>
      </c>
      <c r="AU306" s="215" t="s">
        <v>84</v>
      </c>
      <c r="AY306" s="214" t="s">
        <v>136</v>
      </c>
      <c r="BK306" s="216">
        <f>SUM(BK307:BK318)</f>
        <v>0</v>
      </c>
    </row>
    <row r="307" s="2" customFormat="1" ht="37.8" customHeight="1">
      <c r="A307" s="38"/>
      <c r="B307" s="39"/>
      <c r="C307" s="219" t="s">
        <v>1561</v>
      </c>
      <c r="D307" s="219" t="s">
        <v>139</v>
      </c>
      <c r="E307" s="220" t="s">
        <v>1924</v>
      </c>
      <c r="F307" s="221" t="s">
        <v>1925</v>
      </c>
      <c r="G307" s="222" t="s">
        <v>356</v>
      </c>
      <c r="H307" s="223">
        <v>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0.041880000000000001</v>
      </c>
      <c r="R307" s="229">
        <f>Q307*H307</f>
        <v>0.041880000000000001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305</v>
      </c>
      <c r="AT307" s="231" t="s">
        <v>139</v>
      </c>
      <c r="AU307" s="231" t="s">
        <v>86</v>
      </c>
      <c r="AY307" s="17" t="s">
        <v>136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305</v>
      </c>
      <c r="BM307" s="231" t="s">
        <v>1926</v>
      </c>
    </row>
    <row r="308" s="2" customFormat="1">
      <c r="A308" s="38"/>
      <c r="B308" s="39"/>
      <c r="C308" s="40"/>
      <c r="D308" s="233" t="s">
        <v>145</v>
      </c>
      <c r="E308" s="40"/>
      <c r="F308" s="234" t="s">
        <v>1927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86</v>
      </c>
    </row>
    <row r="309" s="2" customFormat="1">
      <c r="A309" s="38"/>
      <c r="B309" s="39"/>
      <c r="C309" s="40"/>
      <c r="D309" s="259" t="s">
        <v>156</v>
      </c>
      <c r="E309" s="40"/>
      <c r="F309" s="260" t="s">
        <v>1928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156</v>
      </c>
      <c r="AU309" s="17" t="s">
        <v>86</v>
      </c>
    </row>
    <row r="310" s="13" customFormat="1">
      <c r="A310" s="13"/>
      <c r="B310" s="238"/>
      <c r="C310" s="239"/>
      <c r="D310" s="233" t="s">
        <v>147</v>
      </c>
      <c r="E310" s="240" t="s">
        <v>1</v>
      </c>
      <c r="F310" s="241" t="s">
        <v>1929</v>
      </c>
      <c r="G310" s="239"/>
      <c r="H310" s="240" t="s">
        <v>1</v>
      </c>
      <c r="I310" s="242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147</v>
      </c>
      <c r="AU310" s="247" t="s">
        <v>86</v>
      </c>
      <c r="AV310" s="13" t="s">
        <v>84</v>
      </c>
      <c r="AW310" s="13" t="s">
        <v>32</v>
      </c>
      <c r="AX310" s="13" t="s">
        <v>76</v>
      </c>
      <c r="AY310" s="247" t="s">
        <v>136</v>
      </c>
    </row>
    <row r="311" s="14" customFormat="1">
      <c r="A311" s="14"/>
      <c r="B311" s="248"/>
      <c r="C311" s="249"/>
      <c r="D311" s="233" t="s">
        <v>147</v>
      </c>
      <c r="E311" s="250" t="s">
        <v>1</v>
      </c>
      <c r="F311" s="251" t="s">
        <v>84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147</v>
      </c>
      <c r="AU311" s="258" t="s">
        <v>86</v>
      </c>
      <c r="AV311" s="14" t="s">
        <v>86</v>
      </c>
      <c r="AW311" s="14" t="s">
        <v>32</v>
      </c>
      <c r="AX311" s="14" t="s">
        <v>84</v>
      </c>
      <c r="AY311" s="258" t="s">
        <v>136</v>
      </c>
    </row>
    <row r="312" s="2" customFormat="1" ht="24.15" customHeight="1">
      <c r="A312" s="38"/>
      <c r="B312" s="39"/>
      <c r="C312" s="219" t="s">
        <v>1567</v>
      </c>
      <c r="D312" s="219" t="s">
        <v>139</v>
      </c>
      <c r="E312" s="220" t="s">
        <v>1930</v>
      </c>
      <c r="F312" s="221" t="s">
        <v>1931</v>
      </c>
      <c r="G312" s="222" t="s">
        <v>356</v>
      </c>
      <c r="H312" s="223">
        <v>1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305</v>
      </c>
      <c r="AT312" s="231" t="s">
        <v>139</v>
      </c>
      <c r="AU312" s="231" t="s">
        <v>86</v>
      </c>
      <c r="AY312" s="17" t="s">
        <v>136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305</v>
      </c>
      <c r="BM312" s="231" t="s">
        <v>1932</v>
      </c>
    </row>
    <row r="313" s="2" customFormat="1">
      <c r="A313" s="38"/>
      <c r="B313" s="39"/>
      <c r="C313" s="40"/>
      <c r="D313" s="233" t="s">
        <v>145</v>
      </c>
      <c r="E313" s="40"/>
      <c r="F313" s="234" t="s">
        <v>1933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145</v>
      </c>
      <c r="AU313" s="17" t="s">
        <v>86</v>
      </c>
    </row>
    <row r="314" s="2" customFormat="1">
      <c r="A314" s="38"/>
      <c r="B314" s="39"/>
      <c r="C314" s="40"/>
      <c r="D314" s="259" t="s">
        <v>156</v>
      </c>
      <c r="E314" s="40"/>
      <c r="F314" s="260" t="s">
        <v>1934</v>
      </c>
      <c r="G314" s="40"/>
      <c r="H314" s="40"/>
      <c r="I314" s="235"/>
      <c r="J314" s="40"/>
      <c r="K314" s="40"/>
      <c r="L314" s="44"/>
      <c r="M314" s="236"/>
      <c r="N314" s="23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156</v>
      </c>
      <c r="AU314" s="17" t="s">
        <v>86</v>
      </c>
    </row>
    <row r="315" s="14" customFormat="1">
      <c r="A315" s="14"/>
      <c r="B315" s="248"/>
      <c r="C315" s="249"/>
      <c r="D315" s="233" t="s">
        <v>147</v>
      </c>
      <c r="E315" s="250" t="s">
        <v>1</v>
      </c>
      <c r="F315" s="251" t="s">
        <v>1935</v>
      </c>
      <c r="G315" s="249"/>
      <c r="H315" s="252">
        <v>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147</v>
      </c>
      <c r="AU315" s="258" t="s">
        <v>86</v>
      </c>
      <c r="AV315" s="14" t="s">
        <v>86</v>
      </c>
      <c r="AW315" s="14" t="s">
        <v>32</v>
      </c>
      <c r="AX315" s="14" t="s">
        <v>84</v>
      </c>
      <c r="AY315" s="258" t="s">
        <v>136</v>
      </c>
    </row>
    <row r="316" s="2" customFormat="1" ht="24.15" customHeight="1">
      <c r="A316" s="38"/>
      <c r="B316" s="39"/>
      <c r="C316" s="219" t="s">
        <v>1571</v>
      </c>
      <c r="D316" s="219" t="s">
        <v>139</v>
      </c>
      <c r="E316" s="220" t="s">
        <v>1936</v>
      </c>
      <c r="F316" s="221" t="s">
        <v>1937</v>
      </c>
      <c r="G316" s="222" t="s">
        <v>356</v>
      </c>
      <c r="H316" s="223">
        <v>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0.00012</v>
      </c>
      <c r="R316" s="229">
        <f>Q316*H316</f>
        <v>0.00012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305</v>
      </c>
      <c r="AT316" s="231" t="s">
        <v>139</v>
      </c>
      <c r="AU316" s="231" t="s">
        <v>86</v>
      </c>
      <c r="AY316" s="17" t="s">
        <v>136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305</v>
      </c>
      <c r="BM316" s="231" t="s">
        <v>1938</v>
      </c>
    </row>
    <row r="317" s="2" customFormat="1">
      <c r="A317" s="38"/>
      <c r="B317" s="39"/>
      <c r="C317" s="40"/>
      <c r="D317" s="233" t="s">
        <v>145</v>
      </c>
      <c r="E317" s="40"/>
      <c r="F317" s="234" t="s">
        <v>1939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86</v>
      </c>
    </row>
    <row r="318" s="2" customFormat="1">
      <c r="A318" s="38"/>
      <c r="B318" s="39"/>
      <c r="C318" s="40"/>
      <c r="D318" s="259" t="s">
        <v>156</v>
      </c>
      <c r="E318" s="40"/>
      <c r="F318" s="260" t="s">
        <v>1940</v>
      </c>
      <c r="G318" s="40"/>
      <c r="H318" s="40"/>
      <c r="I318" s="235"/>
      <c r="J318" s="40"/>
      <c r="K318" s="40"/>
      <c r="L318" s="44"/>
      <c r="M318" s="236"/>
      <c r="N318" s="23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156</v>
      </c>
      <c r="AU318" s="17" t="s">
        <v>86</v>
      </c>
    </row>
    <row r="319" s="12" customFormat="1" ht="22.8" customHeight="1">
      <c r="A319" s="12"/>
      <c r="B319" s="203"/>
      <c r="C319" s="204"/>
      <c r="D319" s="205" t="s">
        <v>75</v>
      </c>
      <c r="E319" s="217" t="s">
        <v>1941</v>
      </c>
      <c r="F319" s="217" t="s">
        <v>1942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SUM(P320:P362)</f>
        <v>0</v>
      </c>
      <c r="Q319" s="211"/>
      <c r="R319" s="212">
        <f>SUM(R320:R362)</f>
        <v>0.88404199999999988</v>
      </c>
      <c r="S319" s="211"/>
      <c r="T319" s="213">
        <f>SUM(T320:T362)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86</v>
      </c>
      <c r="AT319" s="215" t="s">
        <v>75</v>
      </c>
      <c r="AU319" s="215" t="s">
        <v>84</v>
      </c>
      <c r="AY319" s="214" t="s">
        <v>136</v>
      </c>
      <c r="BK319" s="216">
        <f>SUM(BK320:BK362)</f>
        <v>0</v>
      </c>
    </row>
    <row r="320" s="2" customFormat="1" ht="24.15" customHeight="1">
      <c r="A320" s="38"/>
      <c r="B320" s="39"/>
      <c r="C320" s="219" t="s">
        <v>1575</v>
      </c>
      <c r="D320" s="219" t="s">
        <v>139</v>
      </c>
      <c r="E320" s="220" t="s">
        <v>1943</v>
      </c>
      <c r="F320" s="221" t="s">
        <v>1944</v>
      </c>
      <c r="G320" s="222" t="s">
        <v>356</v>
      </c>
      <c r="H320" s="223">
        <v>9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305</v>
      </c>
      <c r="AT320" s="231" t="s">
        <v>139</v>
      </c>
      <c r="AU320" s="231" t="s">
        <v>86</v>
      </c>
      <c r="AY320" s="17" t="s">
        <v>136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305</v>
      </c>
      <c r="BM320" s="231" t="s">
        <v>1945</v>
      </c>
    </row>
    <row r="321" s="2" customFormat="1">
      <c r="A321" s="38"/>
      <c r="B321" s="39"/>
      <c r="C321" s="40"/>
      <c r="D321" s="233" t="s">
        <v>145</v>
      </c>
      <c r="E321" s="40"/>
      <c r="F321" s="234" t="s">
        <v>1946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145</v>
      </c>
      <c r="AU321" s="17" t="s">
        <v>86</v>
      </c>
    </row>
    <row r="322" s="2" customFormat="1">
      <c r="A322" s="38"/>
      <c r="B322" s="39"/>
      <c r="C322" s="40"/>
      <c r="D322" s="259" t="s">
        <v>156</v>
      </c>
      <c r="E322" s="40"/>
      <c r="F322" s="260" t="s">
        <v>1947</v>
      </c>
      <c r="G322" s="40"/>
      <c r="H322" s="40"/>
      <c r="I322" s="235"/>
      <c r="J322" s="40"/>
      <c r="K322" s="40"/>
      <c r="L322" s="44"/>
      <c r="M322" s="236"/>
      <c r="N322" s="23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156</v>
      </c>
      <c r="AU322" s="17" t="s">
        <v>86</v>
      </c>
    </row>
    <row r="323" s="2" customFormat="1" ht="21.75" customHeight="1">
      <c r="A323" s="38"/>
      <c r="B323" s="39"/>
      <c r="C323" s="276" t="s">
        <v>1580</v>
      </c>
      <c r="D323" s="276" t="s">
        <v>590</v>
      </c>
      <c r="E323" s="277" t="s">
        <v>1948</v>
      </c>
      <c r="F323" s="278" t="s">
        <v>1949</v>
      </c>
      <c r="G323" s="279" t="s">
        <v>356</v>
      </c>
      <c r="H323" s="280">
        <v>9</v>
      </c>
      <c r="I323" s="281"/>
      <c r="J323" s="282">
        <f>ROUND(I323*H323,2)</f>
        <v>0</v>
      </c>
      <c r="K323" s="283"/>
      <c r="L323" s="284"/>
      <c r="M323" s="285" t="s">
        <v>1</v>
      </c>
      <c r="N323" s="286" t="s">
        <v>41</v>
      </c>
      <c r="O323" s="91"/>
      <c r="P323" s="229">
        <f>O323*H323</f>
        <v>0</v>
      </c>
      <c r="Q323" s="229">
        <v>0.029000000000000001</v>
      </c>
      <c r="R323" s="229">
        <f>Q323*H323</f>
        <v>0.26100000000000001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410</v>
      </c>
      <c r="AT323" s="231" t="s">
        <v>590</v>
      </c>
      <c r="AU323" s="231" t="s">
        <v>86</v>
      </c>
      <c r="AY323" s="17" t="s">
        <v>136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305</v>
      </c>
      <c r="BM323" s="231" t="s">
        <v>1950</v>
      </c>
    </row>
    <row r="324" s="2" customFormat="1">
      <c r="A324" s="38"/>
      <c r="B324" s="39"/>
      <c r="C324" s="40"/>
      <c r="D324" s="233" t="s">
        <v>145</v>
      </c>
      <c r="E324" s="40"/>
      <c r="F324" s="234" t="s">
        <v>1949</v>
      </c>
      <c r="G324" s="40"/>
      <c r="H324" s="40"/>
      <c r="I324" s="235"/>
      <c r="J324" s="40"/>
      <c r="K324" s="40"/>
      <c r="L324" s="44"/>
      <c r="M324" s="236"/>
      <c r="N324" s="23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145</v>
      </c>
      <c r="AU324" s="17" t="s">
        <v>86</v>
      </c>
    </row>
    <row r="325" s="2" customFormat="1" ht="24.15" customHeight="1">
      <c r="A325" s="38"/>
      <c r="B325" s="39"/>
      <c r="C325" s="219" t="s">
        <v>1584</v>
      </c>
      <c r="D325" s="219" t="s">
        <v>139</v>
      </c>
      <c r="E325" s="220" t="s">
        <v>1951</v>
      </c>
      <c r="F325" s="221" t="s">
        <v>1952</v>
      </c>
      <c r="G325" s="222" t="s">
        <v>356</v>
      </c>
      <c r="H325" s="223">
        <v>3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305</v>
      </c>
      <c r="AT325" s="231" t="s">
        <v>139</v>
      </c>
      <c r="AU325" s="231" t="s">
        <v>86</v>
      </c>
      <c r="AY325" s="17" t="s">
        <v>136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305</v>
      </c>
      <c r="BM325" s="231" t="s">
        <v>1953</v>
      </c>
    </row>
    <row r="326" s="2" customFormat="1">
      <c r="A326" s="38"/>
      <c r="B326" s="39"/>
      <c r="C326" s="40"/>
      <c r="D326" s="233" t="s">
        <v>145</v>
      </c>
      <c r="E326" s="40"/>
      <c r="F326" s="234" t="s">
        <v>1954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145</v>
      </c>
      <c r="AU326" s="17" t="s">
        <v>86</v>
      </c>
    </row>
    <row r="327" s="2" customFormat="1">
      <c r="A327" s="38"/>
      <c r="B327" s="39"/>
      <c r="C327" s="40"/>
      <c r="D327" s="259" t="s">
        <v>156</v>
      </c>
      <c r="E327" s="40"/>
      <c r="F327" s="260" t="s">
        <v>1955</v>
      </c>
      <c r="G327" s="40"/>
      <c r="H327" s="40"/>
      <c r="I327" s="235"/>
      <c r="J327" s="40"/>
      <c r="K327" s="40"/>
      <c r="L327" s="44"/>
      <c r="M327" s="236"/>
      <c r="N327" s="23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156</v>
      </c>
      <c r="AU327" s="17" t="s">
        <v>86</v>
      </c>
    </row>
    <row r="328" s="2" customFormat="1" ht="21.75" customHeight="1">
      <c r="A328" s="38"/>
      <c r="B328" s="39"/>
      <c r="C328" s="276" t="s">
        <v>785</v>
      </c>
      <c r="D328" s="276" t="s">
        <v>590</v>
      </c>
      <c r="E328" s="277" t="s">
        <v>1956</v>
      </c>
      <c r="F328" s="278" t="s">
        <v>1957</v>
      </c>
      <c r="G328" s="279" t="s">
        <v>356</v>
      </c>
      <c r="H328" s="280">
        <v>3</v>
      </c>
      <c r="I328" s="281"/>
      <c r="J328" s="282">
        <f>ROUND(I328*H328,2)</f>
        <v>0</v>
      </c>
      <c r="K328" s="283"/>
      <c r="L328" s="284"/>
      <c r="M328" s="285" t="s">
        <v>1</v>
      </c>
      <c r="N328" s="286" t="s">
        <v>41</v>
      </c>
      <c r="O328" s="91"/>
      <c r="P328" s="229">
        <f>O328*H328</f>
        <v>0</v>
      </c>
      <c r="Q328" s="229">
        <v>0.034000000000000002</v>
      </c>
      <c r="R328" s="229">
        <f>Q328*H328</f>
        <v>0.10200000000000001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410</v>
      </c>
      <c r="AT328" s="231" t="s">
        <v>590</v>
      </c>
      <c r="AU328" s="231" t="s">
        <v>86</v>
      </c>
      <c r="AY328" s="17" t="s">
        <v>136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305</v>
      </c>
      <c r="BM328" s="231" t="s">
        <v>1958</v>
      </c>
    </row>
    <row r="329" s="2" customFormat="1">
      <c r="A329" s="38"/>
      <c r="B329" s="39"/>
      <c r="C329" s="40"/>
      <c r="D329" s="233" t="s">
        <v>145</v>
      </c>
      <c r="E329" s="40"/>
      <c r="F329" s="234" t="s">
        <v>1957</v>
      </c>
      <c r="G329" s="40"/>
      <c r="H329" s="40"/>
      <c r="I329" s="235"/>
      <c r="J329" s="40"/>
      <c r="K329" s="40"/>
      <c r="L329" s="44"/>
      <c r="M329" s="236"/>
      <c r="N329" s="23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145</v>
      </c>
      <c r="AU329" s="17" t="s">
        <v>86</v>
      </c>
    </row>
    <row r="330" s="2" customFormat="1" ht="24.15" customHeight="1">
      <c r="A330" s="38"/>
      <c r="B330" s="39"/>
      <c r="C330" s="219" t="s">
        <v>792</v>
      </c>
      <c r="D330" s="219" t="s">
        <v>139</v>
      </c>
      <c r="E330" s="220" t="s">
        <v>1959</v>
      </c>
      <c r="F330" s="221" t="s">
        <v>1960</v>
      </c>
      <c r="G330" s="222" t="s">
        <v>356</v>
      </c>
      <c r="H330" s="223">
        <v>4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305</v>
      </c>
      <c r="AT330" s="231" t="s">
        <v>139</v>
      </c>
      <c r="AU330" s="231" t="s">
        <v>86</v>
      </c>
      <c r="AY330" s="17" t="s">
        <v>136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305</v>
      </c>
      <c r="BM330" s="231" t="s">
        <v>1961</v>
      </c>
    </row>
    <row r="331" s="2" customFormat="1">
      <c r="A331" s="38"/>
      <c r="B331" s="39"/>
      <c r="C331" s="40"/>
      <c r="D331" s="233" t="s">
        <v>145</v>
      </c>
      <c r="E331" s="40"/>
      <c r="F331" s="234" t="s">
        <v>1962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145</v>
      </c>
      <c r="AU331" s="17" t="s">
        <v>86</v>
      </c>
    </row>
    <row r="332" s="2" customFormat="1">
      <c r="A332" s="38"/>
      <c r="B332" s="39"/>
      <c r="C332" s="40"/>
      <c r="D332" s="259" t="s">
        <v>156</v>
      </c>
      <c r="E332" s="40"/>
      <c r="F332" s="260" t="s">
        <v>1963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156</v>
      </c>
      <c r="AU332" s="17" t="s">
        <v>86</v>
      </c>
    </row>
    <row r="333" s="2" customFormat="1" ht="33" customHeight="1">
      <c r="A333" s="38"/>
      <c r="B333" s="39"/>
      <c r="C333" s="276" t="s">
        <v>799</v>
      </c>
      <c r="D333" s="276" t="s">
        <v>590</v>
      </c>
      <c r="E333" s="277" t="s">
        <v>1964</v>
      </c>
      <c r="F333" s="278" t="s">
        <v>1965</v>
      </c>
      <c r="G333" s="279" t="s">
        <v>356</v>
      </c>
      <c r="H333" s="280">
        <v>4</v>
      </c>
      <c r="I333" s="281"/>
      <c r="J333" s="282">
        <f>ROUND(I333*H333,2)</f>
        <v>0</v>
      </c>
      <c r="K333" s="283"/>
      <c r="L333" s="284"/>
      <c r="M333" s="285" t="s">
        <v>1</v>
      </c>
      <c r="N333" s="286" t="s">
        <v>41</v>
      </c>
      <c r="O333" s="91"/>
      <c r="P333" s="229">
        <f>O333*H333</f>
        <v>0</v>
      </c>
      <c r="Q333" s="229">
        <v>0.050000000000000003</v>
      </c>
      <c r="R333" s="229">
        <f>Q333*H333</f>
        <v>0.20000000000000001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410</v>
      </c>
      <c r="AT333" s="231" t="s">
        <v>590</v>
      </c>
      <c r="AU333" s="231" t="s">
        <v>86</v>
      </c>
      <c r="AY333" s="17" t="s">
        <v>136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305</v>
      </c>
      <c r="BM333" s="231" t="s">
        <v>1966</v>
      </c>
    </row>
    <row r="334" s="2" customFormat="1">
      <c r="A334" s="38"/>
      <c r="B334" s="39"/>
      <c r="C334" s="40"/>
      <c r="D334" s="233" t="s">
        <v>145</v>
      </c>
      <c r="E334" s="40"/>
      <c r="F334" s="234" t="s">
        <v>1965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145</v>
      </c>
      <c r="AU334" s="17" t="s">
        <v>86</v>
      </c>
    </row>
    <row r="335" s="2" customFormat="1" ht="24.15" customHeight="1">
      <c r="A335" s="38"/>
      <c r="B335" s="39"/>
      <c r="C335" s="219" t="s">
        <v>807</v>
      </c>
      <c r="D335" s="219" t="s">
        <v>139</v>
      </c>
      <c r="E335" s="220" t="s">
        <v>1967</v>
      </c>
      <c r="F335" s="221" t="s">
        <v>1968</v>
      </c>
      <c r="G335" s="222" t="s">
        <v>356</v>
      </c>
      <c r="H335" s="223">
        <v>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305</v>
      </c>
      <c r="AT335" s="231" t="s">
        <v>139</v>
      </c>
      <c r="AU335" s="231" t="s">
        <v>86</v>
      </c>
      <c r="AY335" s="17" t="s">
        <v>136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305</v>
      </c>
      <c r="BM335" s="231" t="s">
        <v>1969</v>
      </c>
    </row>
    <row r="336" s="2" customFormat="1">
      <c r="A336" s="38"/>
      <c r="B336" s="39"/>
      <c r="C336" s="40"/>
      <c r="D336" s="233" t="s">
        <v>145</v>
      </c>
      <c r="E336" s="40"/>
      <c r="F336" s="234" t="s">
        <v>1970</v>
      </c>
      <c r="G336" s="40"/>
      <c r="H336" s="40"/>
      <c r="I336" s="235"/>
      <c r="J336" s="40"/>
      <c r="K336" s="40"/>
      <c r="L336" s="44"/>
      <c r="M336" s="236"/>
      <c r="N336" s="237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145</v>
      </c>
      <c r="AU336" s="17" t="s">
        <v>86</v>
      </c>
    </row>
    <row r="337" s="2" customFormat="1">
      <c r="A337" s="38"/>
      <c r="B337" s="39"/>
      <c r="C337" s="40"/>
      <c r="D337" s="259" t="s">
        <v>156</v>
      </c>
      <c r="E337" s="40"/>
      <c r="F337" s="260" t="s">
        <v>1971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156</v>
      </c>
      <c r="AU337" s="17" t="s">
        <v>86</v>
      </c>
    </row>
    <row r="338" s="2" customFormat="1" ht="33" customHeight="1">
      <c r="A338" s="38"/>
      <c r="B338" s="39"/>
      <c r="C338" s="276" t="s">
        <v>813</v>
      </c>
      <c r="D338" s="276" t="s">
        <v>590</v>
      </c>
      <c r="E338" s="277" t="s">
        <v>1972</v>
      </c>
      <c r="F338" s="278" t="s">
        <v>1973</v>
      </c>
      <c r="G338" s="279" t="s">
        <v>356</v>
      </c>
      <c r="H338" s="280">
        <v>1</v>
      </c>
      <c r="I338" s="281"/>
      <c r="J338" s="282">
        <f>ROUND(I338*H338,2)</f>
        <v>0</v>
      </c>
      <c r="K338" s="283"/>
      <c r="L338" s="284"/>
      <c r="M338" s="285" t="s">
        <v>1</v>
      </c>
      <c r="N338" s="286" t="s">
        <v>41</v>
      </c>
      <c r="O338" s="91"/>
      <c r="P338" s="229">
        <f>O338*H338</f>
        <v>0</v>
      </c>
      <c r="Q338" s="229">
        <v>0.058000000000000003</v>
      </c>
      <c r="R338" s="229">
        <f>Q338*H338</f>
        <v>0.058000000000000003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410</v>
      </c>
      <c r="AT338" s="231" t="s">
        <v>590</v>
      </c>
      <c r="AU338" s="231" t="s">
        <v>86</v>
      </c>
      <c r="AY338" s="17" t="s">
        <v>136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305</v>
      </c>
      <c r="BM338" s="231" t="s">
        <v>1974</v>
      </c>
    </row>
    <row r="339" s="2" customFormat="1">
      <c r="A339" s="38"/>
      <c r="B339" s="39"/>
      <c r="C339" s="40"/>
      <c r="D339" s="233" t="s">
        <v>145</v>
      </c>
      <c r="E339" s="40"/>
      <c r="F339" s="234" t="s">
        <v>1973</v>
      </c>
      <c r="G339" s="40"/>
      <c r="H339" s="40"/>
      <c r="I339" s="235"/>
      <c r="J339" s="40"/>
      <c r="K339" s="40"/>
      <c r="L339" s="44"/>
      <c r="M339" s="236"/>
      <c r="N339" s="23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86</v>
      </c>
    </row>
    <row r="340" s="2" customFormat="1" ht="24.15" customHeight="1">
      <c r="A340" s="38"/>
      <c r="B340" s="39"/>
      <c r="C340" s="219" t="s">
        <v>818</v>
      </c>
      <c r="D340" s="219" t="s">
        <v>139</v>
      </c>
      <c r="E340" s="220" t="s">
        <v>1975</v>
      </c>
      <c r="F340" s="221" t="s">
        <v>1976</v>
      </c>
      <c r="G340" s="222" t="s">
        <v>356</v>
      </c>
      <c r="H340" s="223">
        <v>1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41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305</v>
      </c>
      <c r="AT340" s="231" t="s">
        <v>139</v>
      </c>
      <c r="AU340" s="231" t="s">
        <v>86</v>
      </c>
      <c r="AY340" s="17" t="s">
        <v>136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84</v>
      </c>
      <c r="BK340" s="232">
        <f>ROUND(I340*H340,2)</f>
        <v>0</v>
      </c>
      <c r="BL340" s="17" t="s">
        <v>305</v>
      </c>
      <c r="BM340" s="231" t="s">
        <v>1977</v>
      </c>
    </row>
    <row r="341" s="2" customFormat="1">
      <c r="A341" s="38"/>
      <c r="B341" s="39"/>
      <c r="C341" s="40"/>
      <c r="D341" s="233" t="s">
        <v>145</v>
      </c>
      <c r="E341" s="40"/>
      <c r="F341" s="234" t="s">
        <v>1978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145</v>
      </c>
      <c r="AU341" s="17" t="s">
        <v>86</v>
      </c>
    </row>
    <row r="342" s="2" customFormat="1">
      <c r="A342" s="38"/>
      <c r="B342" s="39"/>
      <c r="C342" s="40"/>
      <c r="D342" s="259" t="s">
        <v>156</v>
      </c>
      <c r="E342" s="40"/>
      <c r="F342" s="260" t="s">
        <v>1979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156</v>
      </c>
      <c r="AU342" s="17" t="s">
        <v>86</v>
      </c>
    </row>
    <row r="343" s="2" customFormat="1" ht="33" customHeight="1">
      <c r="A343" s="38"/>
      <c r="B343" s="39"/>
      <c r="C343" s="276" t="s">
        <v>824</v>
      </c>
      <c r="D343" s="276" t="s">
        <v>590</v>
      </c>
      <c r="E343" s="277" t="s">
        <v>1980</v>
      </c>
      <c r="F343" s="278" t="s">
        <v>1981</v>
      </c>
      <c r="G343" s="279" t="s">
        <v>356</v>
      </c>
      <c r="H343" s="280">
        <v>1</v>
      </c>
      <c r="I343" s="281"/>
      <c r="J343" s="282">
        <f>ROUND(I343*H343,2)</f>
        <v>0</v>
      </c>
      <c r="K343" s="283"/>
      <c r="L343" s="284"/>
      <c r="M343" s="285" t="s">
        <v>1</v>
      </c>
      <c r="N343" s="286" t="s">
        <v>41</v>
      </c>
      <c r="O343" s="91"/>
      <c r="P343" s="229">
        <f>O343*H343</f>
        <v>0</v>
      </c>
      <c r="Q343" s="229">
        <v>0.058999999999999997</v>
      </c>
      <c r="R343" s="229">
        <f>Q343*H343</f>
        <v>0.058999999999999997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410</v>
      </c>
      <c r="AT343" s="231" t="s">
        <v>590</v>
      </c>
      <c r="AU343" s="231" t="s">
        <v>86</v>
      </c>
      <c r="AY343" s="17" t="s">
        <v>136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84</v>
      </c>
      <c r="BK343" s="232">
        <f>ROUND(I343*H343,2)</f>
        <v>0</v>
      </c>
      <c r="BL343" s="17" t="s">
        <v>305</v>
      </c>
      <c r="BM343" s="231" t="s">
        <v>1982</v>
      </c>
    </row>
    <row r="344" s="2" customFormat="1">
      <c r="A344" s="38"/>
      <c r="B344" s="39"/>
      <c r="C344" s="40"/>
      <c r="D344" s="233" t="s">
        <v>145</v>
      </c>
      <c r="E344" s="40"/>
      <c r="F344" s="234" t="s">
        <v>1981</v>
      </c>
      <c r="G344" s="40"/>
      <c r="H344" s="40"/>
      <c r="I344" s="235"/>
      <c r="J344" s="40"/>
      <c r="K344" s="40"/>
      <c r="L344" s="44"/>
      <c r="M344" s="236"/>
      <c r="N344" s="23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145</v>
      </c>
      <c r="AU344" s="17" t="s">
        <v>86</v>
      </c>
    </row>
    <row r="345" s="2" customFormat="1" ht="24.15" customHeight="1">
      <c r="A345" s="38"/>
      <c r="B345" s="39"/>
      <c r="C345" s="219" t="s">
        <v>829</v>
      </c>
      <c r="D345" s="219" t="s">
        <v>139</v>
      </c>
      <c r="E345" s="220" t="s">
        <v>1983</v>
      </c>
      <c r="F345" s="221" t="s">
        <v>1984</v>
      </c>
      <c r="G345" s="222" t="s">
        <v>210</v>
      </c>
      <c r="H345" s="223">
        <v>252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305</v>
      </c>
      <c r="AT345" s="231" t="s">
        <v>139</v>
      </c>
      <c r="AU345" s="231" t="s">
        <v>86</v>
      </c>
      <c r="AY345" s="17" t="s">
        <v>136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305</v>
      </c>
      <c r="BM345" s="231" t="s">
        <v>1985</v>
      </c>
    </row>
    <row r="346" s="2" customFormat="1">
      <c r="A346" s="38"/>
      <c r="B346" s="39"/>
      <c r="C346" s="40"/>
      <c r="D346" s="233" t="s">
        <v>145</v>
      </c>
      <c r="E346" s="40"/>
      <c r="F346" s="234" t="s">
        <v>1986</v>
      </c>
      <c r="G346" s="40"/>
      <c r="H346" s="40"/>
      <c r="I346" s="235"/>
      <c r="J346" s="40"/>
      <c r="K346" s="40"/>
      <c r="L346" s="44"/>
      <c r="M346" s="236"/>
      <c r="N346" s="23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145</v>
      </c>
      <c r="AU346" s="17" t="s">
        <v>86</v>
      </c>
    </row>
    <row r="347" s="2" customFormat="1">
      <c r="A347" s="38"/>
      <c r="B347" s="39"/>
      <c r="C347" s="40"/>
      <c r="D347" s="259" t="s">
        <v>156</v>
      </c>
      <c r="E347" s="40"/>
      <c r="F347" s="260" t="s">
        <v>1987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156</v>
      </c>
      <c r="AU347" s="17" t="s">
        <v>86</v>
      </c>
    </row>
    <row r="348" s="14" customFormat="1">
      <c r="A348" s="14"/>
      <c r="B348" s="248"/>
      <c r="C348" s="249"/>
      <c r="D348" s="233" t="s">
        <v>147</v>
      </c>
      <c r="E348" s="250" t="s">
        <v>1</v>
      </c>
      <c r="F348" s="251" t="s">
        <v>1988</v>
      </c>
      <c r="G348" s="249"/>
      <c r="H348" s="252">
        <v>252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8" t="s">
        <v>147</v>
      </c>
      <c r="AU348" s="258" t="s">
        <v>86</v>
      </c>
      <c r="AV348" s="14" t="s">
        <v>86</v>
      </c>
      <c r="AW348" s="14" t="s">
        <v>32</v>
      </c>
      <c r="AX348" s="14" t="s">
        <v>84</v>
      </c>
      <c r="AY348" s="258" t="s">
        <v>136</v>
      </c>
    </row>
    <row r="349" s="2" customFormat="1" ht="24.15" customHeight="1">
      <c r="A349" s="38"/>
      <c r="B349" s="39"/>
      <c r="C349" s="276" t="s">
        <v>833</v>
      </c>
      <c r="D349" s="276" t="s">
        <v>590</v>
      </c>
      <c r="E349" s="277" t="s">
        <v>1989</v>
      </c>
      <c r="F349" s="278" t="s">
        <v>1990</v>
      </c>
      <c r="G349" s="279" t="s">
        <v>210</v>
      </c>
      <c r="H349" s="280">
        <v>259.56</v>
      </c>
      <c r="I349" s="281"/>
      <c r="J349" s="282">
        <f>ROUND(I349*H349,2)</f>
        <v>0</v>
      </c>
      <c r="K349" s="283"/>
      <c r="L349" s="284"/>
      <c r="M349" s="285" t="s">
        <v>1</v>
      </c>
      <c r="N349" s="286" t="s">
        <v>41</v>
      </c>
      <c r="O349" s="91"/>
      <c r="P349" s="229">
        <f>O349*H349</f>
        <v>0</v>
      </c>
      <c r="Q349" s="229">
        <v>0.00069999999999999999</v>
      </c>
      <c r="R349" s="229">
        <f>Q349*H349</f>
        <v>0.18169199999999999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410</v>
      </c>
      <c r="AT349" s="231" t="s">
        <v>590</v>
      </c>
      <c r="AU349" s="231" t="s">
        <v>86</v>
      </c>
      <c r="AY349" s="17" t="s">
        <v>136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305</v>
      </c>
      <c r="BM349" s="231" t="s">
        <v>1991</v>
      </c>
    </row>
    <row r="350" s="2" customFormat="1">
      <c r="A350" s="38"/>
      <c r="B350" s="39"/>
      <c r="C350" s="40"/>
      <c r="D350" s="233" t="s">
        <v>145</v>
      </c>
      <c r="E350" s="40"/>
      <c r="F350" s="234" t="s">
        <v>1990</v>
      </c>
      <c r="G350" s="40"/>
      <c r="H350" s="40"/>
      <c r="I350" s="235"/>
      <c r="J350" s="40"/>
      <c r="K350" s="40"/>
      <c r="L350" s="44"/>
      <c r="M350" s="236"/>
      <c r="N350" s="237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145</v>
      </c>
      <c r="AU350" s="17" t="s">
        <v>86</v>
      </c>
    </row>
    <row r="351" s="14" customFormat="1">
      <c r="A351" s="14"/>
      <c r="B351" s="248"/>
      <c r="C351" s="249"/>
      <c r="D351" s="233" t="s">
        <v>147</v>
      </c>
      <c r="E351" s="249"/>
      <c r="F351" s="251" t="s">
        <v>1992</v>
      </c>
      <c r="G351" s="249"/>
      <c r="H351" s="252">
        <v>259.56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147</v>
      </c>
      <c r="AU351" s="258" t="s">
        <v>86</v>
      </c>
      <c r="AV351" s="14" t="s">
        <v>86</v>
      </c>
      <c r="AW351" s="14" t="s">
        <v>4</v>
      </c>
      <c r="AX351" s="14" t="s">
        <v>84</v>
      </c>
      <c r="AY351" s="258" t="s">
        <v>136</v>
      </c>
    </row>
    <row r="352" s="2" customFormat="1" ht="16.5" customHeight="1">
      <c r="A352" s="38"/>
      <c r="B352" s="39"/>
      <c r="C352" s="219" t="s">
        <v>839</v>
      </c>
      <c r="D352" s="219" t="s">
        <v>139</v>
      </c>
      <c r="E352" s="220" t="s">
        <v>1993</v>
      </c>
      <c r="F352" s="221" t="s">
        <v>1994</v>
      </c>
      <c r="G352" s="222" t="s">
        <v>356</v>
      </c>
      <c r="H352" s="223">
        <v>12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41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305</v>
      </c>
      <c r="AT352" s="231" t="s">
        <v>139</v>
      </c>
      <c r="AU352" s="231" t="s">
        <v>86</v>
      </c>
      <c r="AY352" s="17" t="s">
        <v>136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84</v>
      </c>
      <c r="BK352" s="232">
        <f>ROUND(I352*H352,2)</f>
        <v>0</v>
      </c>
      <c r="BL352" s="17" t="s">
        <v>305</v>
      </c>
      <c r="BM352" s="231" t="s">
        <v>1995</v>
      </c>
    </row>
    <row r="353" s="2" customFormat="1">
      <c r="A353" s="38"/>
      <c r="B353" s="39"/>
      <c r="C353" s="40"/>
      <c r="D353" s="233" t="s">
        <v>145</v>
      </c>
      <c r="E353" s="40"/>
      <c r="F353" s="234" t="s">
        <v>1996</v>
      </c>
      <c r="G353" s="40"/>
      <c r="H353" s="40"/>
      <c r="I353" s="235"/>
      <c r="J353" s="40"/>
      <c r="K353" s="40"/>
      <c r="L353" s="44"/>
      <c r="M353" s="236"/>
      <c r="N353" s="237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145</v>
      </c>
      <c r="AU353" s="17" t="s">
        <v>86</v>
      </c>
    </row>
    <row r="354" s="2" customFormat="1">
      <c r="A354" s="38"/>
      <c r="B354" s="39"/>
      <c r="C354" s="40"/>
      <c r="D354" s="259" t="s">
        <v>156</v>
      </c>
      <c r="E354" s="40"/>
      <c r="F354" s="260" t="s">
        <v>1997</v>
      </c>
      <c r="G354" s="40"/>
      <c r="H354" s="40"/>
      <c r="I354" s="235"/>
      <c r="J354" s="40"/>
      <c r="K354" s="40"/>
      <c r="L354" s="44"/>
      <c r="M354" s="236"/>
      <c r="N354" s="237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156</v>
      </c>
      <c r="AU354" s="17" t="s">
        <v>86</v>
      </c>
    </row>
    <row r="355" s="2" customFormat="1" ht="16.5" customHeight="1">
      <c r="A355" s="38"/>
      <c r="B355" s="39"/>
      <c r="C355" s="276" t="s">
        <v>844</v>
      </c>
      <c r="D355" s="276" t="s">
        <v>590</v>
      </c>
      <c r="E355" s="277" t="s">
        <v>1998</v>
      </c>
      <c r="F355" s="278" t="s">
        <v>1999</v>
      </c>
      <c r="G355" s="279" t="s">
        <v>356</v>
      </c>
      <c r="H355" s="280">
        <v>12</v>
      </c>
      <c r="I355" s="281"/>
      <c r="J355" s="282">
        <f>ROUND(I355*H355,2)</f>
        <v>0</v>
      </c>
      <c r="K355" s="283"/>
      <c r="L355" s="284"/>
      <c r="M355" s="285" t="s">
        <v>1</v>
      </c>
      <c r="N355" s="286" t="s">
        <v>41</v>
      </c>
      <c r="O355" s="91"/>
      <c r="P355" s="229">
        <f>O355*H355</f>
        <v>0</v>
      </c>
      <c r="Q355" s="229">
        <v>0.00012</v>
      </c>
      <c r="R355" s="229">
        <f>Q355*H355</f>
        <v>0.0014400000000000001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410</v>
      </c>
      <c r="AT355" s="231" t="s">
        <v>590</v>
      </c>
      <c r="AU355" s="231" t="s">
        <v>86</v>
      </c>
      <c r="AY355" s="17" t="s">
        <v>136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305</v>
      </c>
      <c r="BM355" s="231" t="s">
        <v>2000</v>
      </c>
    </row>
    <row r="356" s="2" customFormat="1">
      <c r="A356" s="38"/>
      <c r="B356" s="39"/>
      <c r="C356" s="40"/>
      <c r="D356" s="233" t="s">
        <v>145</v>
      </c>
      <c r="E356" s="40"/>
      <c r="F356" s="234" t="s">
        <v>1999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145</v>
      </c>
      <c r="AU356" s="17" t="s">
        <v>86</v>
      </c>
    </row>
    <row r="357" s="2" customFormat="1" ht="16.5" customHeight="1">
      <c r="A357" s="38"/>
      <c r="B357" s="39"/>
      <c r="C357" s="219" t="s">
        <v>848</v>
      </c>
      <c r="D357" s="219" t="s">
        <v>139</v>
      </c>
      <c r="E357" s="220" t="s">
        <v>2001</v>
      </c>
      <c r="F357" s="221" t="s">
        <v>2002</v>
      </c>
      <c r="G357" s="222" t="s">
        <v>356</v>
      </c>
      <c r="H357" s="223">
        <v>12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41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305</v>
      </c>
      <c r="AT357" s="231" t="s">
        <v>139</v>
      </c>
      <c r="AU357" s="231" t="s">
        <v>86</v>
      </c>
      <c r="AY357" s="17" t="s">
        <v>136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84</v>
      </c>
      <c r="BK357" s="232">
        <f>ROUND(I357*H357,2)</f>
        <v>0</v>
      </c>
      <c r="BL357" s="17" t="s">
        <v>305</v>
      </c>
      <c r="BM357" s="231" t="s">
        <v>2003</v>
      </c>
    </row>
    <row r="358" s="2" customFormat="1">
      <c r="A358" s="38"/>
      <c r="B358" s="39"/>
      <c r="C358" s="40"/>
      <c r="D358" s="233" t="s">
        <v>145</v>
      </c>
      <c r="E358" s="40"/>
      <c r="F358" s="234" t="s">
        <v>2004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145</v>
      </c>
      <c r="AU358" s="17" t="s">
        <v>86</v>
      </c>
    </row>
    <row r="359" s="2" customFormat="1">
      <c r="A359" s="38"/>
      <c r="B359" s="39"/>
      <c r="C359" s="40"/>
      <c r="D359" s="259" t="s">
        <v>156</v>
      </c>
      <c r="E359" s="40"/>
      <c r="F359" s="260" t="s">
        <v>2005</v>
      </c>
      <c r="G359" s="40"/>
      <c r="H359" s="40"/>
      <c r="I359" s="235"/>
      <c r="J359" s="40"/>
      <c r="K359" s="40"/>
      <c r="L359" s="44"/>
      <c r="M359" s="236"/>
      <c r="N359" s="237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156</v>
      </c>
      <c r="AU359" s="17" t="s">
        <v>86</v>
      </c>
    </row>
    <row r="360" s="2" customFormat="1" ht="16.5" customHeight="1">
      <c r="A360" s="38"/>
      <c r="B360" s="39"/>
      <c r="C360" s="276" t="s">
        <v>853</v>
      </c>
      <c r="D360" s="276" t="s">
        <v>590</v>
      </c>
      <c r="E360" s="277" t="s">
        <v>2006</v>
      </c>
      <c r="F360" s="278" t="s">
        <v>2007</v>
      </c>
      <c r="G360" s="279" t="s">
        <v>210</v>
      </c>
      <c r="H360" s="280">
        <v>51</v>
      </c>
      <c r="I360" s="281"/>
      <c r="J360" s="282">
        <f>ROUND(I360*H360,2)</f>
        <v>0</v>
      </c>
      <c r="K360" s="283"/>
      <c r="L360" s="284"/>
      <c r="M360" s="285" t="s">
        <v>1</v>
      </c>
      <c r="N360" s="286" t="s">
        <v>41</v>
      </c>
      <c r="O360" s="91"/>
      <c r="P360" s="229">
        <f>O360*H360</f>
        <v>0</v>
      </c>
      <c r="Q360" s="229">
        <v>0.00040999999999999999</v>
      </c>
      <c r="R360" s="229">
        <f>Q360*H360</f>
        <v>0.020909999999999998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410</v>
      </c>
      <c r="AT360" s="231" t="s">
        <v>590</v>
      </c>
      <c r="AU360" s="231" t="s">
        <v>86</v>
      </c>
      <c r="AY360" s="17" t="s">
        <v>136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305</v>
      </c>
      <c r="BM360" s="231" t="s">
        <v>2008</v>
      </c>
    </row>
    <row r="361" s="2" customFormat="1">
      <c r="A361" s="38"/>
      <c r="B361" s="39"/>
      <c r="C361" s="40"/>
      <c r="D361" s="233" t="s">
        <v>145</v>
      </c>
      <c r="E361" s="40"/>
      <c r="F361" s="234" t="s">
        <v>2007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145</v>
      </c>
      <c r="AU361" s="17" t="s">
        <v>86</v>
      </c>
    </row>
    <row r="362" s="14" customFormat="1">
      <c r="A362" s="14"/>
      <c r="B362" s="248"/>
      <c r="C362" s="249"/>
      <c r="D362" s="233" t="s">
        <v>147</v>
      </c>
      <c r="E362" s="250" t="s">
        <v>1</v>
      </c>
      <c r="F362" s="251" t="s">
        <v>2009</v>
      </c>
      <c r="G362" s="249"/>
      <c r="H362" s="252">
        <v>51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147</v>
      </c>
      <c r="AU362" s="258" t="s">
        <v>86</v>
      </c>
      <c r="AV362" s="14" t="s">
        <v>86</v>
      </c>
      <c r="AW362" s="14" t="s">
        <v>32</v>
      </c>
      <c r="AX362" s="14" t="s">
        <v>84</v>
      </c>
      <c r="AY362" s="258" t="s">
        <v>136</v>
      </c>
    </row>
    <row r="363" s="12" customFormat="1" ht="25.92" customHeight="1">
      <c r="A363" s="12"/>
      <c r="B363" s="203"/>
      <c r="C363" s="204"/>
      <c r="D363" s="205" t="s">
        <v>75</v>
      </c>
      <c r="E363" s="206" t="s">
        <v>497</v>
      </c>
      <c r="F363" s="206" t="s">
        <v>498</v>
      </c>
      <c r="G363" s="204"/>
      <c r="H363" s="204"/>
      <c r="I363" s="207"/>
      <c r="J363" s="208">
        <f>BK363</f>
        <v>0</v>
      </c>
      <c r="K363" s="204"/>
      <c r="L363" s="209"/>
      <c r="M363" s="210"/>
      <c r="N363" s="211"/>
      <c r="O363" s="211"/>
      <c r="P363" s="212">
        <f>SUM(P364:P386)</f>
        <v>0</v>
      </c>
      <c r="Q363" s="211"/>
      <c r="R363" s="212">
        <f>SUM(R364:R386)</f>
        <v>0</v>
      </c>
      <c r="S363" s="211"/>
      <c r="T363" s="213">
        <f>SUM(T364:T386)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143</v>
      </c>
      <c r="AT363" s="215" t="s">
        <v>75</v>
      </c>
      <c r="AU363" s="215" t="s">
        <v>76</v>
      </c>
      <c r="AY363" s="214" t="s">
        <v>136</v>
      </c>
      <c r="BK363" s="216">
        <f>SUM(BK364:BK386)</f>
        <v>0</v>
      </c>
    </row>
    <row r="364" s="2" customFormat="1" ht="16.5" customHeight="1">
      <c r="A364" s="38"/>
      <c r="B364" s="39"/>
      <c r="C364" s="219" t="s">
        <v>858</v>
      </c>
      <c r="D364" s="219" t="s">
        <v>139</v>
      </c>
      <c r="E364" s="220" t="s">
        <v>2010</v>
      </c>
      <c r="F364" s="221" t="s">
        <v>2011</v>
      </c>
      <c r="G364" s="222" t="s">
        <v>1631</v>
      </c>
      <c r="H364" s="223">
        <v>160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41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502</v>
      </c>
      <c r="AT364" s="231" t="s">
        <v>139</v>
      </c>
      <c r="AU364" s="231" t="s">
        <v>84</v>
      </c>
      <c r="AY364" s="17" t="s">
        <v>136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502</v>
      </c>
      <c r="BM364" s="231" t="s">
        <v>2012</v>
      </c>
    </row>
    <row r="365" s="2" customFormat="1">
      <c r="A365" s="38"/>
      <c r="B365" s="39"/>
      <c r="C365" s="40"/>
      <c r="D365" s="233" t="s">
        <v>145</v>
      </c>
      <c r="E365" s="40"/>
      <c r="F365" s="234" t="s">
        <v>2013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145</v>
      </c>
      <c r="AU365" s="17" t="s">
        <v>84</v>
      </c>
    </row>
    <row r="366" s="2" customFormat="1">
      <c r="A366" s="38"/>
      <c r="B366" s="39"/>
      <c r="C366" s="40"/>
      <c r="D366" s="259" t="s">
        <v>156</v>
      </c>
      <c r="E366" s="40"/>
      <c r="F366" s="260" t="s">
        <v>2014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156</v>
      </c>
      <c r="AU366" s="17" t="s">
        <v>84</v>
      </c>
    </row>
    <row r="367" s="13" customFormat="1">
      <c r="A367" s="13"/>
      <c r="B367" s="238"/>
      <c r="C367" s="239"/>
      <c r="D367" s="233" t="s">
        <v>147</v>
      </c>
      <c r="E367" s="240" t="s">
        <v>1</v>
      </c>
      <c r="F367" s="241" t="s">
        <v>2015</v>
      </c>
      <c r="G367" s="239"/>
      <c r="H367" s="240" t="s">
        <v>1</v>
      </c>
      <c r="I367" s="242"/>
      <c r="J367" s="239"/>
      <c r="K367" s="239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147</v>
      </c>
      <c r="AU367" s="247" t="s">
        <v>84</v>
      </c>
      <c r="AV367" s="13" t="s">
        <v>84</v>
      </c>
      <c r="AW367" s="13" t="s">
        <v>32</v>
      </c>
      <c r="AX367" s="13" t="s">
        <v>76</v>
      </c>
      <c r="AY367" s="247" t="s">
        <v>136</v>
      </c>
    </row>
    <row r="368" s="14" customFormat="1">
      <c r="A368" s="14"/>
      <c r="B368" s="248"/>
      <c r="C368" s="249"/>
      <c r="D368" s="233" t="s">
        <v>147</v>
      </c>
      <c r="E368" s="250" t="s">
        <v>1</v>
      </c>
      <c r="F368" s="251" t="s">
        <v>2016</v>
      </c>
      <c r="G368" s="249"/>
      <c r="H368" s="252">
        <v>160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147</v>
      </c>
      <c r="AU368" s="258" t="s">
        <v>84</v>
      </c>
      <c r="AV368" s="14" t="s">
        <v>86</v>
      </c>
      <c r="AW368" s="14" t="s">
        <v>32</v>
      </c>
      <c r="AX368" s="14" t="s">
        <v>84</v>
      </c>
      <c r="AY368" s="258" t="s">
        <v>136</v>
      </c>
    </row>
    <row r="369" s="2" customFormat="1" ht="16.5" customHeight="1">
      <c r="A369" s="38"/>
      <c r="B369" s="39"/>
      <c r="C369" s="219" t="s">
        <v>863</v>
      </c>
      <c r="D369" s="219" t="s">
        <v>139</v>
      </c>
      <c r="E369" s="220" t="s">
        <v>2017</v>
      </c>
      <c r="F369" s="221" t="s">
        <v>2018</v>
      </c>
      <c r="G369" s="222" t="s">
        <v>1631</v>
      </c>
      <c r="H369" s="223">
        <v>120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502</v>
      </c>
      <c r="AT369" s="231" t="s">
        <v>139</v>
      </c>
      <c r="AU369" s="231" t="s">
        <v>84</v>
      </c>
      <c r="AY369" s="17" t="s">
        <v>136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502</v>
      </c>
      <c r="BM369" s="231" t="s">
        <v>2019</v>
      </c>
    </row>
    <row r="370" s="2" customFormat="1">
      <c r="A370" s="38"/>
      <c r="B370" s="39"/>
      <c r="C370" s="40"/>
      <c r="D370" s="233" t="s">
        <v>145</v>
      </c>
      <c r="E370" s="40"/>
      <c r="F370" s="234" t="s">
        <v>2020</v>
      </c>
      <c r="G370" s="40"/>
      <c r="H370" s="40"/>
      <c r="I370" s="235"/>
      <c r="J370" s="40"/>
      <c r="K370" s="40"/>
      <c r="L370" s="44"/>
      <c r="M370" s="236"/>
      <c r="N370" s="23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145</v>
      </c>
      <c r="AU370" s="17" t="s">
        <v>84</v>
      </c>
    </row>
    <row r="371" s="2" customFormat="1">
      <c r="A371" s="38"/>
      <c r="B371" s="39"/>
      <c r="C371" s="40"/>
      <c r="D371" s="259" t="s">
        <v>156</v>
      </c>
      <c r="E371" s="40"/>
      <c r="F371" s="260" t="s">
        <v>2021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156</v>
      </c>
      <c r="AU371" s="17" t="s">
        <v>84</v>
      </c>
    </row>
    <row r="372" s="13" customFormat="1">
      <c r="A372" s="13"/>
      <c r="B372" s="238"/>
      <c r="C372" s="239"/>
      <c r="D372" s="233" t="s">
        <v>147</v>
      </c>
      <c r="E372" s="240" t="s">
        <v>1</v>
      </c>
      <c r="F372" s="241" t="s">
        <v>2022</v>
      </c>
      <c r="G372" s="239"/>
      <c r="H372" s="240" t="s">
        <v>1</v>
      </c>
      <c r="I372" s="242"/>
      <c r="J372" s="239"/>
      <c r="K372" s="239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147</v>
      </c>
      <c r="AU372" s="247" t="s">
        <v>84</v>
      </c>
      <c r="AV372" s="13" t="s">
        <v>84</v>
      </c>
      <c r="AW372" s="13" t="s">
        <v>32</v>
      </c>
      <c r="AX372" s="13" t="s">
        <v>76</v>
      </c>
      <c r="AY372" s="247" t="s">
        <v>136</v>
      </c>
    </row>
    <row r="373" s="14" customFormat="1">
      <c r="A373" s="14"/>
      <c r="B373" s="248"/>
      <c r="C373" s="249"/>
      <c r="D373" s="233" t="s">
        <v>147</v>
      </c>
      <c r="E373" s="250" t="s">
        <v>1</v>
      </c>
      <c r="F373" s="251" t="s">
        <v>2023</v>
      </c>
      <c r="G373" s="249"/>
      <c r="H373" s="252">
        <v>120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147</v>
      </c>
      <c r="AU373" s="258" t="s">
        <v>84</v>
      </c>
      <c r="AV373" s="14" t="s">
        <v>86</v>
      </c>
      <c r="AW373" s="14" t="s">
        <v>32</v>
      </c>
      <c r="AX373" s="14" t="s">
        <v>84</v>
      </c>
      <c r="AY373" s="258" t="s">
        <v>136</v>
      </c>
    </row>
    <row r="374" s="2" customFormat="1" ht="16.5" customHeight="1">
      <c r="A374" s="38"/>
      <c r="B374" s="39"/>
      <c r="C374" s="219" t="s">
        <v>868</v>
      </c>
      <c r="D374" s="219" t="s">
        <v>139</v>
      </c>
      <c r="E374" s="220" t="s">
        <v>2024</v>
      </c>
      <c r="F374" s="221" t="s">
        <v>2025</v>
      </c>
      <c r="G374" s="222" t="s">
        <v>1631</v>
      </c>
      <c r="H374" s="223">
        <v>120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41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502</v>
      </c>
      <c r="AT374" s="231" t="s">
        <v>139</v>
      </c>
      <c r="AU374" s="231" t="s">
        <v>84</v>
      </c>
      <c r="AY374" s="17" t="s">
        <v>136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502</v>
      </c>
      <c r="BM374" s="231" t="s">
        <v>2026</v>
      </c>
    </row>
    <row r="375" s="2" customFormat="1">
      <c r="A375" s="38"/>
      <c r="B375" s="39"/>
      <c r="C375" s="40"/>
      <c r="D375" s="233" t="s">
        <v>145</v>
      </c>
      <c r="E375" s="40"/>
      <c r="F375" s="234" t="s">
        <v>2027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145</v>
      </c>
      <c r="AU375" s="17" t="s">
        <v>84</v>
      </c>
    </row>
    <row r="376" s="2" customFormat="1">
      <c r="A376" s="38"/>
      <c r="B376" s="39"/>
      <c r="C376" s="40"/>
      <c r="D376" s="259" t="s">
        <v>156</v>
      </c>
      <c r="E376" s="40"/>
      <c r="F376" s="260" t="s">
        <v>2028</v>
      </c>
      <c r="G376" s="40"/>
      <c r="H376" s="40"/>
      <c r="I376" s="235"/>
      <c r="J376" s="40"/>
      <c r="K376" s="40"/>
      <c r="L376" s="44"/>
      <c r="M376" s="236"/>
      <c r="N376" s="237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156</v>
      </c>
      <c r="AU376" s="17" t="s">
        <v>84</v>
      </c>
    </row>
    <row r="377" s="13" customFormat="1">
      <c r="A377" s="13"/>
      <c r="B377" s="238"/>
      <c r="C377" s="239"/>
      <c r="D377" s="233" t="s">
        <v>147</v>
      </c>
      <c r="E377" s="240" t="s">
        <v>1</v>
      </c>
      <c r="F377" s="241" t="s">
        <v>2022</v>
      </c>
      <c r="G377" s="239"/>
      <c r="H377" s="240" t="s">
        <v>1</v>
      </c>
      <c r="I377" s="242"/>
      <c r="J377" s="239"/>
      <c r="K377" s="239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147</v>
      </c>
      <c r="AU377" s="247" t="s">
        <v>84</v>
      </c>
      <c r="AV377" s="13" t="s">
        <v>84</v>
      </c>
      <c r="AW377" s="13" t="s">
        <v>32</v>
      </c>
      <c r="AX377" s="13" t="s">
        <v>76</v>
      </c>
      <c r="AY377" s="247" t="s">
        <v>136</v>
      </c>
    </row>
    <row r="378" s="14" customFormat="1">
      <c r="A378" s="14"/>
      <c r="B378" s="248"/>
      <c r="C378" s="249"/>
      <c r="D378" s="233" t="s">
        <v>147</v>
      </c>
      <c r="E378" s="250" t="s">
        <v>1</v>
      </c>
      <c r="F378" s="251" t="s">
        <v>2023</v>
      </c>
      <c r="G378" s="249"/>
      <c r="H378" s="252">
        <v>120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8" t="s">
        <v>147</v>
      </c>
      <c r="AU378" s="258" t="s">
        <v>84</v>
      </c>
      <c r="AV378" s="14" t="s">
        <v>86</v>
      </c>
      <c r="AW378" s="14" t="s">
        <v>32</v>
      </c>
      <c r="AX378" s="14" t="s">
        <v>84</v>
      </c>
      <c r="AY378" s="258" t="s">
        <v>136</v>
      </c>
    </row>
    <row r="379" s="2" customFormat="1" ht="24.15" customHeight="1">
      <c r="A379" s="38"/>
      <c r="B379" s="39"/>
      <c r="C379" s="219" t="s">
        <v>873</v>
      </c>
      <c r="D379" s="219" t="s">
        <v>139</v>
      </c>
      <c r="E379" s="220" t="s">
        <v>2029</v>
      </c>
      <c r="F379" s="221" t="s">
        <v>2030</v>
      </c>
      <c r="G379" s="222" t="s">
        <v>1631</v>
      </c>
      <c r="H379" s="223">
        <v>40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41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502</v>
      </c>
      <c r="AT379" s="231" t="s">
        <v>139</v>
      </c>
      <c r="AU379" s="231" t="s">
        <v>84</v>
      </c>
      <c r="AY379" s="17" t="s">
        <v>136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502</v>
      </c>
      <c r="BM379" s="231" t="s">
        <v>2031</v>
      </c>
    </row>
    <row r="380" s="2" customFormat="1">
      <c r="A380" s="38"/>
      <c r="B380" s="39"/>
      <c r="C380" s="40"/>
      <c r="D380" s="233" t="s">
        <v>145</v>
      </c>
      <c r="E380" s="40"/>
      <c r="F380" s="234" t="s">
        <v>2032</v>
      </c>
      <c r="G380" s="40"/>
      <c r="H380" s="40"/>
      <c r="I380" s="235"/>
      <c r="J380" s="40"/>
      <c r="K380" s="40"/>
      <c r="L380" s="44"/>
      <c r="M380" s="236"/>
      <c r="N380" s="237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145</v>
      </c>
      <c r="AU380" s="17" t="s">
        <v>84</v>
      </c>
    </row>
    <row r="381" s="2" customFormat="1">
      <c r="A381" s="38"/>
      <c r="B381" s="39"/>
      <c r="C381" s="40"/>
      <c r="D381" s="259" t="s">
        <v>156</v>
      </c>
      <c r="E381" s="40"/>
      <c r="F381" s="260" t="s">
        <v>2033</v>
      </c>
      <c r="G381" s="40"/>
      <c r="H381" s="40"/>
      <c r="I381" s="235"/>
      <c r="J381" s="40"/>
      <c r="K381" s="40"/>
      <c r="L381" s="44"/>
      <c r="M381" s="236"/>
      <c r="N381" s="23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156</v>
      </c>
      <c r="AU381" s="17" t="s">
        <v>84</v>
      </c>
    </row>
    <row r="382" s="14" customFormat="1">
      <c r="A382" s="14"/>
      <c r="B382" s="248"/>
      <c r="C382" s="249"/>
      <c r="D382" s="233" t="s">
        <v>147</v>
      </c>
      <c r="E382" s="250" t="s">
        <v>1</v>
      </c>
      <c r="F382" s="251" t="s">
        <v>2034</v>
      </c>
      <c r="G382" s="249"/>
      <c r="H382" s="252">
        <v>40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8" t="s">
        <v>147</v>
      </c>
      <c r="AU382" s="258" t="s">
        <v>84</v>
      </c>
      <c r="AV382" s="14" t="s">
        <v>86</v>
      </c>
      <c r="AW382" s="14" t="s">
        <v>32</v>
      </c>
      <c r="AX382" s="14" t="s">
        <v>84</v>
      </c>
      <c r="AY382" s="258" t="s">
        <v>136</v>
      </c>
    </row>
    <row r="383" s="2" customFormat="1" ht="24.15" customHeight="1">
      <c r="A383" s="38"/>
      <c r="B383" s="39"/>
      <c r="C383" s="219" t="s">
        <v>878</v>
      </c>
      <c r="D383" s="219" t="s">
        <v>139</v>
      </c>
      <c r="E383" s="220" t="s">
        <v>2035</v>
      </c>
      <c r="F383" s="221" t="s">
        <v>2036</v>
      </c>
      <c r="G383" s="222" t="s">
        <v>1631</v>
      </c>
      <c r="H383" s="223">
        <v>40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502</v>
      </c>
      <c r="AT383" s="231" t="s">
        <v>139</v>
      </c>
      <c r="AU383" s="231" t="s">
        <v>84</v>
      </c>
      <c r="AY383" s="17" t="s">
        <v>136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502</v>
      </c>
      <c r="BM383" s="231" t="s">
        <v>2037</v>
      </c>
    </row>
    <row r="384" s="2" customFormat="1">
      <c r="A384" s="38"/>
      <c r="B384" s="39"/>
      <c r="C384" s="40"/>
      <c r="D384" s="233" t="s">
        <v>145</v>
      </c>
      <c r="E384" s="40"/>
      <c r="F384" s="234" t="s">
        <v>2038</v>
      </c>
      <c r="G384" s="40"/>
      <c r="H384" s="40"/>
      <c r="I384" s="235"/>
      <c r="J384" s="40"/>
      <c r="K384" s="40"/>
      <c r="L384" s="44"/>
      <c r="M384" s="236"/>
      <c r="N384" s="237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145</v>
      </c>
      <c r="AU384" s="17" t="s">
        <v>84</v>
      </c>
    </row>
    <row r="385" s="2" customFormat="1">
      <c r="A385" s="38"/>
      <c r="B385" s="39"/>
      <c r="C385" s="40"/>
      <c r="D385" s="259" t="s">
        <v>156</v>
      </c>
      <c r="E385" s="40"/>
      <c r="F385" s="260" t="s">
        <v>2039</v>
      </c>
      <c r="G385" s="40"/>
      <c r="H385" s="40"/>
      <c r="I385" s="235"/>
      <c r="J385" s="40"/>
      <c r="K385" s="40"/>
      <c r="L385" s="44"/>
      <c r="M385" s="236"/>
      <c r="N385" s="237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156</v>
      </c>
      <c r="AU385" s="17" t="s">
        <v>84</v>
      </c>
    </row>
    <row r="386" s="14" customFormat="1">
      <c r="A386" s="14"/>
      <c r="B386" s="248"/>
      <c r="C386" s="249"/>
      <c r="D386" s="233" t="s">
        <v>147</v>
      </c>
      <c r="E386" s="250" t="s">
        <v>1</v>
      </c>
      <c r="F386" s="251" t="s">
        <v>2034</v>
      </c>
      <c r="G386" s="249"/>
      <c r="H386" s="252">
        <v>40</v>
      </c>
      <c r="I386" s="253"/>
      <c r="J386" s="249"/>
      <c r="K386" s="249"/>
      <c r="L386" s="254"/>
      <c r="M386" s="291"/>
      <c r="N386" s="292"/>
      <c r="O386" s="292"/>
      <c r="P386" s="292"/>
      <c r="Q386" s="292"/>
      <c r="R386" s="292"/>
      <c r="S386" s="292"/>
      <c r="T386" s="29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8" t="s">
        <v>147</v>
      </c>
      <c r="AU386" s="258" t="s">
        <v>84</v>
      </c>
      <c r="AV386" s="14" t="s">
        <v>86</v>
      </c>
      <c r="AW386" s="14" t="s">
        <v>32</v>
      </c>
      <c r="AX386" s="14" t="s">
        <v>84</v>
      </c>
      <c r="AY386" s="258" t="s">
        <v>136</v>
      </c>
    </row>
    <row r="387" s="2" customFormat="1" ht="6.96" customHeight="1">
      <c r="A387" s="38"/>
      <c r="B387" s="66"/>
      <c r="C387" s="67"/>
      <c r="D387" s="67"/>
      <c r="E387" s="67"/>
      <c r="F387" s="67"/>
      <c r="G387" s="67"/>
      <c r="H387" s="67"/>
      <c r="I387" s="67"/>
      <c r="J387" s="67"/>
      <c r="K387" s="67"/>
      <c r="L387" s="44"/>
      <c r="M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</sheetData>
  <sheetProtection sheet="1" autoFilter="0" formatColumns="0" formatRows="0" objects="1" scenarios="1" spinCount="100000" saltValue="BZy3wox3CxCJ9LT2P/0Q9H/9JDp401+NzNtvYUAkOZD0cA9/Srb5RjRuJfhHpMZcd3wuROpHBm8hZQsmt/yDVw==" hashValue="NerhCw4aIUv07bkqMBm7iHEOp1OdDctt/J5ZQpqa8M471ywnEoG+U6skv5wKDW8T/tD+5DDe/Qk0+Ylo3NUTlQ==" algorithmName="SHA-512" password="CC63"/>
  <autoFilter ref="C127:K38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7" r:id="rId1" display="https://podminky.urs.cz/item/CS_URS_2023_02/721175001"/>
    <hyperlink ref="F147" r:id="rId2" display="https://podminky.urs.cz/item/CS_URS_2023_02/721175002"/>
    <hyperlink ref="F151" r:id="rId3" display="https://podminky.urs.cz/item/CS_URS_2023_02/721175003"/>
    <hyperlink ref="F155" r:id="rId4" display="https://podminky.urs.cz/item/CS_URS_2023_02/721175003"/>
    <hyperlink ref="F160" r:id="rId5" display="https://podminky.urs.cz/item/CS_URS_2023_02/731390101.R"/>
    <hyperlink ref="F189" r:id="rId6" display="https://podminky.urs.cz/item/CS_URS_2024_02/998721201"/>
    <hyperlink ref="F193" r:id="rId7" display="https://podminky.urs.cz/item/CS_URS_2024_02/722174002"/>
    <hyperlink ref="F197" r:id="rId8" display="https://podminky.urs.cz/item/CS_URS_2023_02/722174003"/>
    <hyperlink ref="F201" r:id="rId9" display="https://podminky.urs.cz/item/CS_URS_2023_02/722175002"/>
    <hyperlink ref="F206" r:id="rId10" display="https://podminky.urs.cz/item/CS_URS_2023_02/722175003"/>
    <hyperlink ref="F213" r:id="rId11" display="https://podminky.urs.cz/item/CS_URS_2022_02/722181231"/>
    <hyperlink ref="F216" r:id="rId12" display="https://podminky.urs.cz/item/CS_URS_2023_02/722181232"/>
    <hyperlink ref="F221" r:id="rId13" display="https://podminky.urs.cz/item/CS_URS_2023_02/722290246"/>
    <hyperlink ref="F224" r:id="rId14" display="https://podminky.urs.cz/item/CS_URS_2024_02/998722201"/>
    <hyperlink ref="F234" r:id="rId15" display="https://podminky.urs.cz/item/CS_URS_2023_02/725112022"/>
    <hyperlink ref="F239" r:id="rId16" display="https://podminky.urs.cz/item/CS_URS_2023_02/725121502"/>
    <hyperlink ref="F242" r:id="rId17" display="https://podminky.urs.cz/item/CS_URS_2023_02/725211624"/>
    <hyperlink ref="F245" r:id="rId18" display="https://podminky.urs.cz/item/CS_URS_2023_02/725244627"/>
    <hyperlink ref="F258" r:id="rId19" display="https://podminky.urs.cz/item/CS_URS_2023_01/725339111"/>
    <hyperlink ref="F263" r:id="rId20" display="https://podminky.urs.cz/item/CS_URS_2023_02/725822613"/>
    <hyperlink ref="F266" r:id="rId21" display="https://podminky.urs.cz/item/CS_URS_2023_01/725829101"/>
    <hyperlink ref="F271" r:id="rId22" display="https://podminky.urs.cz/item/CS_URS_2023_02/725849411"/>
    <hyperlink ref="F276" r:id="rId23" display="https://podminky.urs.cz/item/CS_URS_2023_02/998725201"/>
    <hyperlink ref="F280" r:id="rId24" display="https://podminky.urs.cz/item/CS_URS_2023_02/726111031"/>
    <hyperlink ref="F285" r:id="rId25" display="https://podminky.urs.cz/item/CS_URS_2023_02/726191001"/>
    <hyperlink ref="F288" r:id="rId26" display="https://podminky.urs.cz/item/CS_URS_2023_02/726191002"/>
    <hyperlink ref="F291" r:id="rId27" display="https://podminky.urs.cz/item/CS_URS_2023_02/726191011"/>
    <hyperlink ref="F296" r:id="rId28" display="https://podminky.urs.cz/item/CS_URS_2023_02/998726211"/>
    <hyperlink ref="F305" r:id="rId29" display="https://podminky.urs.cz/item/CS_URS_2023_02/734261406"/>
    <hyperlink ref="F309" r:id="rId30" display="https://podminky.urs.cz/item/CS_URS_2023_02/735152381"/>
    <hyperlink ref="F314" r:id="rId31" display="https://podminky.urs.cz/item/CS_URS_2023_02/735159230"/>
    <hyperlink ref="F318" r:id="rId32" display="https://podminky.urs.cz/item/CS_URS_2023_02/735511143"/>
    <hyperlink ref="F322" r:id="rId33" display="https://podminky.urs.cz/item/CS_URS_2023_02/751711111"/>
    <hyperlink ref="F327" r:id="rId34" display="https://podminky.urs.cz/item/CS_URS_2023_02/751711112"/>
    <hyperlink ref="F332" r:id="rId35" display="https://podminky.urs.cz/item/CS_URS_2023_02/751721111"/>
    <hyperlink ref="F337" r:id="rId36" display="https://podminky.urs.cz/item/CS_URS_2023_02/751721112"/>
    <hyperlink ref="F342" r:id="rId37" display="https://podminky.urs.cz/item/CS_URS_2023_02/751721113"/>
    <hyperlink ref="F347" r:id="rId38" display="https://podminky.urs.cz/item/CS_URS_2023_02/751791112"/>
    <hyperlink ref="F354" r:id="rId39" display="https://podminky.urs.cz/item/CS_URS_2023_02/751792007"/>
    <hyperlink ref="F359" r:id="rId40" display="https://podminky.urs.cz/item/CS_URS_2023_02/751792008"/>
    <hyperlink ref="F366" r:id="rId41" display="https://podminky.urs.cz/item/CS_URS_2022_01/HZS1302"/>
    <hyperlink ref="F371" r:id="rId42" display="https://podminky.urs.cz/item/CS_URS_2024_01/HZS2211"/>
    <hyperlink ref="F376" r:id="rId43" display="https://podminky.urs.cz/item/CS_URS_2023_02/HZS2212"/>
    <hyperlink ref="F381" r:id="rId44" display="https://podminky.urs.cz/item/CS_URS_2023_02/HZS3211"/>
    <hyperlink ref="F385" r:id="rId45" display="https://podminky.urs.cz/item/CS_URS_2023_02/HZS3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2040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ROUND((SUM(BF120:BF133)),  2)</f>
        <v>0</v>
      </c>
      <c r="G34" s="38"/>
      <c r="H34" s="38"/>
      <c r="I34" s="155">
        <v>0.12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9. 4. 2025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1297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1298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2041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2042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Přestavba prostor pro neurorehabilitaci a revitalizace akutní rehabilitace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05 -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Ústí nad Labem</v>
      </c>
      <c r="G114" s="40"/>
      <c r="H114" s="40"/>
      <c r="I114" s="32" t="s">
        <v>22</v>
      </c>
      <c r="J114" s="79" t="str">
        <f>IF(J12="","",J12)</f>
        <v>9. 4. 2025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Krajská zdravotní, a.s. Masarykova nemocnice</v>
      </c>
      <c r="G116" s="40"/>
      <c r="H116" s="40"/>
      <c r="I116" s="32" t="s">
        <v>30</v>
      </c>
      <c r="J116" s="36" t="str">
        <f>E21</f>
        <v>Ing. Ondřej Hampejs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Hampejs projekty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61</v>
      </c>
      <c r="E119" s="194" t="s">
        <v>57</v>
      </c>
      <c r="F119" s="194" t="s">
        <v>58</v>
      </c>
      <c r="G119" s="194" t="s">
        <v>123</v>
      </c>
      <c r="H119" s="194" t="s">
        <v>124</v>
      </c>
      <c r="I119" s="194" t="s">
        <v>125</v>
      </c>
      <c r="J119" s="195" t="s">
        <v>104</v>
      </c>
      <c r="K119" s="196" t="s">
        <v>126</v>
      </c>
      <c r="L119" s="197"/>
      <c r="M119" s="100" t="s">
        <v>1</v>
      </c>
      <c r="N119" s="101" t="s">
        <v>40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106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1644</v>
      </c>
      <c r="F121" s="206" t="s">
        <v>97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P122+P126+P130</f>
        <v>0</v>
      </c>
      <c r="Q121" s="211"/>
      <c r="R121" s="212">
        <f>R122+R126+R130</f>
        <v>0</v>
      </c>
      <c r="S121" s="211"/>
      <c r="T121" s="213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202</v>
      </c>
      <c r="AT121" s="215" t="s">
        <v>75</v>
      </c>
      <c r="AU121" s="215" t="s">
        <v>76</v>
      </c>
      <c r="AY121" s="214" t="s">
        <v>136</v>
      </c>
      <c r="BK121" s="216">
        <f>BK122+BK126+BK130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1645</v>
      </c>
      <c r="F122" s="217" t="s">
        <v>1646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202</v>
      </c>
      <c r="AT122" s="215" t="s">
        <v>75</v>
      </c>
      <c r="AU122" s="215" t="s">
        <v>84</v>
      </c>
      <c r="AY122" s="214" t="s">
        <v>136</v>
      </c>
      <c r="BK122" s="216">
        <f>SUM(BK123:BK125)</f>
        <v>0</v>
      </c>
    </row>
    <row r="123" s="2" customFormat="1" ht="16.5" customHeight="1">
      <c r="A123" s="38"/>
      <c r="B123" s="39"/>
      <c r="C123" s="219" t="s">
        <v>84</v>
      </c>
      <c r="D123" s="219" t="s">
        <v>139</v>
      </c>
      <c r="E123" s="220" t="s">
        <v>1647</v>
      </c>
      <c r="F123" s="221" t="s">
        <v>1648</v>
      </c>
      <c r="G123" s="222" t="s">
        <v>205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1649</v>
      </c>
      <c r="AT123" s="231" t="s">
        <v>139</v>
      </c>
      <c r="AU123" s="231" t="s">
        <v>86</v>
      </c>
      <c r="AY123" s="17" t="s">
        <v>136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1649</v>
      </c>
      <c r="BM123" s="231" t="s">
        <v>2043</v>
      </c>
    </row>
    <row r="124" s="2" customFormat="1">
      <c r="A124" s="38"/>
      <c r="B124" s="39"/>
      <c r="C124" s="40"/>
      <c r="D124" s="233" t="s">
        <v>145</v>
      </c>
      <c r="E124" s="40"/>
      <c r="F124" s="234" t="s">
        <v>1648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86</v>
      </c>
    </row>
    <row r="125" s="2" customFormat="1">
      <c r="A125" s="38"/>
      <c r="B125" s="39"/>
      <c r="C125" s="40"/>
      <c r="D125" s="259" t="s">
        <v>156</v>
      </c>
      <c r="E125" s="40"/>
      <c r="F125" s="260" t="s">
        <v>2044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86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2045</v>
      </c>
      <c r="F126" s="217" t="s">
        <v>2046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202</v>
      </c>
      <c r="AT126" s="215" t="s">
        <v>75</v>
      </c>
      <c r="AU126" s="215" t="s">
        <v>84</v>
      </c>
      <c r="AY126" s="214" t="s">
        <v>136</v>
      </c>
      <c r="BK126" s="216">
        <f>SUM(BK127:BK129)</f>
        <v>0</v>
      </c>
    </row>
    <row r="127" s="2" customFormat="1" ht="16.5" customHeight="1">
      <c r="A127" s="38"/>
      <c r="B127" s="39"/>
      <c r="C127" s="219" t="s">
        <v>86</v>
      </c>
      <c r="D127" s="219" t="s">
        <v>139</v>
      </c>
      <c r="E127" s="220" t="s">
        <v>2047</v>
      </c>
      <c r="F127" s="221" t="s">
        <v>2046</v>
      </c>
      <c r="G127" s="222" t="s">
        <v>205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1649</v>
      </c>
      <c r="AT127" s="231" t="s">
        <v>139</v>
      </c>
      <c r="AU127" s="231" t="s">
        <v>86</v>
      </c>
      <c r="AY127" s="17" t="s">
        <v>136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1649</v>
      </c>
      <c r="BM127" s="231" t="s">
        <v>2048</v>
      </c>
    </row>
    <row r="128" s="2" customFormat="1">
      <c r="A128" s="38"/>
      <c r="B128" s="39"/>
      <c r="C128" s="40"/>
      <c r="D128" s="233" t="s">
        <v>145</v>
      </c>
      <c r="E128" s="40"/>
      <c r="F128" s="234" t="s">
        <v>2046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86</v>
      </c>
    </row>
    <row r="129" s="2" customFormat="1">
      <c r="A129" s="38"/>
      <c r="B129" s="39"/>
      <c r="C129" s="40"/>
      <c r="D129" s="259" t="s">
        <v>156</v>
      </c>
      <c r="E129" s="40"/>
      <c r="F129" s="260" t="s">
        <v>2049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86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2050</v>
      </c>
      <c r="F130" s="217" t="s">
        <v>2051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SUM(P131:P133)</f>
        <v>0</v>
      </c>
      <c r="Q130" s="211"/>
      <c r="R130" s="212">
        <f>SUM(R131:R133)</f>
        <v>0</v>
      </c>
      <c r="S130" s="211"/>
      <c r="T130" s="21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202</v>
      </c>
      <c r="AT130" s="215" t="s">
        <v>75</v>
      </c>
      <c r="AU130" s="215" t="s">
        <v>84</v>
      </c>
      <c r="AY130" s="214" t="s">
        <v>136</v>
      </c>
      <c r="BK130" s="216">
        <f>SUM(BK131:BK133)</f>
        <v>0</v>
      </c>
    </row>
    <row r="131" s="2" customFormat="1" ht="16.5" customHeight="1">
      <c r="A131" s="38"/>
      <c r="B131" s="39"/>
      <c r="C131" s="219" t="s">
        <v>158</v>
      </c>
      <c r="D131" s="219" t="s">
        <v>139</v>
      </c>
      <c r="E131" s="220" t="s">
        <v>2052</v>
      </c>
      <c r="F131" s="221" t="s">
        <v>2051</v>
      </c>
      <c r="G131" s="222" t="s">
        <v>205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1649</v>
      </c>
      <c r="AT131" s="231" t="s">
        <v>139</v>
      </c>
      <c r="AU131" s="231" t="s">
        <v>86</v>
      </c>
      <c r="AY131" s="17" t="s">
        <v>136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1649</v>
      </c>
      <c r="BM131" s="231" t="s">
        <v>2053</v>
      </c>
    </row>
    <row r="132" s="2" customFormat="1">
      <c r="A132" s="38"/>
      <c r="B132" s="39"/>
      <c r="C132" s="40"/>
      <c r="D132" s="233" t="s">
        <v>145</v>
      </c>
      <c r="E132" s="40"/>
      <c r="F132" s="234" t="s">
        <v>2051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86</v>
      </c>
    </row>
    <row r="133" s="2" customFormat="1">
      <c r="A133" s="38"/>
      <c r="B133" s="39"/>
      <c r="C133" s="40"/>
      <c r="D133" s="259" t="s">
        <v>156</v>
      </c>
      <c r="E133" s="40"/>
      <c r="F133" s="260" t="s">
        <v>2054</v>
      </c>
      <c r="G133" s="40"/>
      <c r="H133" s="40"/>
      <c r="I133" s="235"/>
      <c r="J133" s="40"/>
      <c r="K133" s="40"/>
      <c r="L133" s="44"/>
      <c r="M133" s="272"/>
      <c r="N133" s="273"/>
      <c r="O133" s="274"/>
      <c r="P133" s="274"/>
      <c r="Q133" s="274"/>
      <c r="R133" s="274"/>
      <c r="S133" s="274"/>
      <c r="T133" s="27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86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HEx2qRKKhYPMwy8izkB2Usa/04XOVvQfDYfxgQU2fyHfb5CxdsX+3gwk/8TZ9zEP0S2hBzKDyBtV4Q5nNE3QtA==" hashValue="BOpyfEBgGD8bMKuyFsZw5ouHK8oRbdBT5Fka0fP8W+oYRGACmEFLlY6EndLV9eQdQCGiNMZFp2x0V3lw+7faVA==" algorithmName="SHA-512" password="CC63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3_02/013254000"/>
    <hyperlink ref="F129" r:id="rId2" display="https://podminky.urs.cz/item/CS_URS_2023_02/020001000"/>
    <hyperlink ref="F133" r:id="rId3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SIMA\Miroslav Šíma</dc:creator>
  <cp:lastModifiedBy>SIMA\Miroslav Šíma</cp:lastModifiedBy>
  <dcterms:created xsi:type="dcterms:W3CDTF">2025-04-11T12:49:52Z</dcterms:created>
  <dcterms:modified xsi:type="dcterms:W3CDTF">2025-04-11T12:50:02Z</dcterms:modified>
</cp:coreProperties>
</file>