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"/>
    </mc:Choice>
  </mc:AlternateContent>
  <bookViews>
    <workbookView xWindow="-120" yWindow="-120" windowWidth="29040" windowHeight="17520"/>
  </bookViews>
  <sheets>
    <sheet name="Část 1 - MNUL KO" sheetId="2" r:id="rId1"/>
    <sheet name="Část 2 - Most KO" sheetId="11" r:id="rId2"/>
    <sheet name="Část 3 - Teplice KO" sheetId="4" r:id="rId3"/>
    <sheet name="Část 4 - Děčín KO" sheetId="6" r:id="rId4"/>
    <sheet name="Část 5 - Chomutov KO" sheetId="13" r:id="rId5"/>
    <sheet name="Část 6 - Rumburk KO" sheetId="7" r:id="rId6"/>
    <sheet name="Část 7 - Litoměřice KO" sheetId="1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I10" i="2"/>
  <c r="L10" i="2"/>
  <c r="M10" i="2"/>
  <c r="E11" i="2"/>
  <c r="I11" i="2"/>
  <c r="E12" i="2"/>
  <c r="I12" i="2"/>
  <c r="E13" i="2"/>
  <c r="I13" i="2"/>
  <c r="E14" i="2"/>
  <c r="I14" i="2"/>
  <c r="E15" i="2"/>
  <c r="I15" i="2"/>
  <c r="E16" i="2"/>
  <c r="I16" i="2"/>
  <c r="E17" i="2"/>
  <c r="I17" i="2"/>
  <c r="L17" i="2"/>
  <c r="E18" i="2"/>
  <c r="I18" i="2"/>
  <c r="E19" i="2"/>
  <c r="I19" i="2"/>
  <c r="E20" i="2"/>
  <c r="I20" i="2"/>
  <c r="E21" i="2"/>
  <c r="I21" i="2"/>
  <c r="E22" i="2"/>
  <c r="I22" i="2"/>
  <c r="E23" i="2"/>
  <c r="I23" i="2"/>
  <c r="L23" i="2"/>
  <c r="E24" i="2"/>
  <c r="I24" i="2"/>
  <c r="E25" i="2"/>
  <c r="I25" i="2"/>
  <c r="E26" i="2"/>
  <c r="I26" i="2"/>
  <c r="E27" i="2"/>
  <c r="I27" i="2"/>
  <c r="E28" i="2"/>
  <c r="I28" i="2"/>
  <c r="E29" i="2"/>
  <c r="I29" i="2"/>
  <c r="L29" i="2"/>
  <c r="E30" i="2"/>
  <c r="I30" i="2"/>
  <c r="E31" i="2"/>
  <c r="I31" i="2"/>
  <c r="E32" i="2"/>
  <c r="I32" i="2"/>
  <c r="E33" i="2"/>
  <c r="I33" i="2"/>
  <c r="L33" i="2"/>
  <c r="E34" i="2"/>
  <c r="I34" i="2"/>
  <c r="E35" i="2"/>
  <c r="I35" i="2"/>
  <c r="L35" i="2"/>
  <c r="M35" i="2" s="1"/>
  <c r="E36" i="2"/>
  <c r="I36" i="2"/>
  <c r="E37" i="2"/>
  <c r="I37" i="2"/>
  <c r="L37" i="2"/>
  <c r="M37" i="2"/>
  <c r="M23" i="2" l="1"/>
  <c r="M38" i="2" s="1"/>
  <c r="M39" i="2" s="1"/>
  <c r="M33" i="2"/>
  <c r="M29" i="2"/>
  <c r="M17" i="2"/>
  <c r="L25" i="11"/>
  <c r="L24" i="11"/>
  <c r="L22" i="11"/>
  <c r="L19" i="11"/>
  <c r="L16" i="11"/>
  <c r="L13" i="11"/>
  <c r="M13" i="11" s="1"/>
  <c r="L1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11" i="11"/>
  <c r="I10" i="11"/>
  <c r="E12" i="11"/>
  <c r="E13" i="11"/>
  <c r="E14" i="11"/>
  <c r="E15" i="11"/>
  <c r="E16" i="11"/>
  <c r="E17" i="11"/>
  <c r="M16" i="11" s="1"/>
  <c r="E18" i="11"/>
  <c r="E19" i="11"/>
  <c r="E20" i="11"/>
  <c r="E21" i="11"/>
  <c r="E22" i="11"/>
  <c r="E25" i="11"/>
  <c r="E24" i="11"/>
  <c r="M24" i="11" s="1"/>
  <c r="E23" i="11"/>
  <c r="M22" i="11" s="1"/>
  <c r="E11" i="11"/>
  <c r="E10" i="11"/>
  <c r="M17" i="4"/>
  <c r="L19" i="4"/>
  <c r="L18" i="4"/>
  <c r="M18" i="4" s="1"/>
  <c r="L17" i="4"/>
  <c r="L15" i="4"/>
  <c r="L13" i="4"/>
  <c r="L11" i="4"/>
  <c r="L10" i="4"/>
  <c r="M10" i="4" s="1"/>
  <c r="I19" i="4"/>
  <c r="I18" i="4"/>
  <c r="I17" i="4"/>
  <c r="I16" i="4"/>
  <c r="I15" i="4"/>
  <c r="I14" i="4"/>
  <c r="I13" i="4"/>
  <c r="I12" i="4"/>
  <c r="M11" i="4" s="1"/>
  <c r="I11" i="4"/>
  <c r="I10" i="4"/>
  <c r="E19" i="4"/>
  <c r="E18" i="4"/>
  <c r="E17" i="4"/>
  <c r="E16" i="4"/>
  <c r="E15" i="4"/>
  <c r="M15" i="4" s="1"/>
  <c r="E14" i="4"/>
  <c r="M13" i="4" s="1"/>
  <c r="E13" i="4"/>
  <c r="E12" i="4"/>
  <c r="E11" i="4"/>
  <c r="E10" i="4"/>
  <c r="L21" i="6"/>
  <c r="L20" i="6"/>
  <c r="L19" i="6"/>
  <c r="M19" i="6" s="1"/>
  <c r="L17" i="6"/>
  <c r="L14" i="6"/>
  <c r="L12" i="6"/>
  <c r="L10" i="6"/>
  <c r="I12" i="6"/>
  <c r="E12" i="6"/>
  <c r="M12" i="6" s="1"/>
  <c r="E11" i="6"/>
  <c r="I21" i="6"/>
  <c r="I20" i="6"/>
  <c r="I19" i="6"/>
  <c r="I18" i="6"/>
  <c r="I17" i="6"/>
  <c r="I16" i="6"/>
  <c r="I15" i="6"/>
  <c r="M14" i="6" s="1"/>
  <c r="I14" i="6"/>
  <c r="I13" i="6"/>
  <c r="I11" i="6"/>
  <c r="I10" i="6"/>
  <c r="M10" i="6" s="1"/>
  <c r="E21" i="6"/>
  <c r="E20" i="6"/>
  <c r="E19" i="6"/>
  <c r="E18" i="6"/>
  <c r="M17" i="6" s="1"/>
  <c r="E17" i="6"/>
  <c r="E16" i="6"/>
  <c r="E15" i="6"/>
  <c r="E14" i="6"/>
  <c r="E13" i="6"/>
  <c r="E10" i="6"/>
  <c r="M18" i="13"/>
  <c r="L20" i="13"/>
  <c r="L19" i="13"/>
  <c r="L18" i="13"/>
  <c r="L16" i="13"/>
  <c r="M16" i="13" s="1"/>
  <c r="L14" i="13"/>
  <c r="L12" i="13"/>
  <c r="M12" i="13" s="1"/>
  <c r="L10" i="13"/>
  <c r="I20" i="13"/>
  <c r="I19" i="13"/>
  <c r="I18" i="13"/>
  <c r="I17" i="13"/>
  <c r="I16" i="13"/>
  <c r="I15" i="13"/>
  <c r="I14" i="13"/>
  <c r="I13" i="13"/>
  <c r="I12" i="13"/>
  <c r="I11" i="13"/>
  <c r="I10" i="13"/>
  <c r="E20" i="13"/>
  <c r="E19" i="13"/>
  <c r="E18" i="13"/>
  <c r="E17" i="13"/>
  <c r="E16" i="13"/>
  <c r="E15" i="13"/>
  <c r="E14" i="13"/>
  <c r="M14" i="13" s="1"/>
  <c r="E13" i="13"/>
  <c r="E12" i="13"/>
  <c r="E11" i="13"/>
  <c r="M10" i="13" s="1"/>
  <c r="E10" i="13"/>
  <c r="L19" i="7"/>
  <c r="M19" i="7" s="1"/>
  <c r="L21" i="7"/>
  <c r="L17" i="7"/>
  <c r="M17" i="7" s="1"/>
  <c r="L15" i="7"/>
  <c r="L13" i="7"/>
  <c r="I11" i="7"/>
  <c r="I12" i="7"/>
  <c r="I13" i="7"/>
  <c r="I14" i="7"/>
  <c r="I15" i="7"/>
  <c r="I16" i="7"/>
  <c r="I17" i="7"/>
  <c r="I18" i="7"/>
  <c r="I19" i="7"/>
  <c r="I20" i="7"/>
  <c r="I21" i="7"/>
  <c r="M21" i="7" s="1"/>
  <c r="E11" i="7"/>
  <c r="E12" i="7"/>
  <c r="E13" i="7"/>
  <c r="M13" i="7" s="1"/>
  <c r="E14" i="7"/>
  <c r="E15" i="7"/>
  <c r="M15" i="7" s="1"/>
  <c r="E16" i="7"/>
  <c r="E17" i="7"/>
  <c r="E18" i="7"/>
  <c r="E19" i="7"/>
  <c r="E20" i="7"/>
  <c r="E21" i="7"/>
  <c r="M19" i="13" l="1"/>
  <c r="M20" i="13"/>
  <c r="M19" i="4"/>
  <c r="M19" i="11"/>
  <c r="M10" i="11"/>
  <c r="M25" i="11"/>
  <c r="M20" i="4"/>
  <c r="M21" i="4" s="1"/>
  <c r="M20" i="6"/>
  <c r="M21" i="6"/>
  <c r="M21" i="13"/>
  <c r="M22" i="13" s="1"/>
  <c r="L10" i="7"/>
  <c r="I10" i="7"/>
  <c r="E10" i="7"/>
  <c r="M10" i="7" l="1"/>
  <c r="M22" i="7" s="1"/>
  <c r="M23" i="7" s="1"/>
  <c r="M26" i="11"/>
  <c r="M27" i="11" s="1"/>
  <c r="M22" i="6"/>
  <c r="M23" i="6" s="1"/>
  <c r="L20" i="16"/>
  <c r="L19" i="16"/>
  <c r="L18" i="16"/>
  <c r="L16" i="16"/>
  <c r="L12" i="16"/>
  <c r="L14" i="16"/>
  <c r="L10" i="16"/>
  <c r="M14" i="16" l="1"/>
  <c r="I11" i="16"/>
  <c r="I12" i="16"/>
  <c r="I13" i="16"/>
  <c r="I14" i="16"/>
  <c r="I15" i="16"/>
  <c r="I16" i="16"/>
  <c r="M16" i="16" s="1"/>
  <c r="I17" i="16"/>
  <c r="I18" i="16"/>
  <c r="I19" i="16"/>
  <c r="I20" i="16"/>
  <c r="I10" i="16"/>
  <c r="E11" i="16"/>
  <c r="E12" i="16"/>
  <c r="M12" i="16" s="1"/>
  <c r="E13" i="16"/>
  <c r="E14" i="16"/>
  <c r="E15" i="16"/>
  <c r="E16" i="16"/>
  <c r="E17" i="16"/>
  <c r="E18" i="16"/>
  <c r="M18" i="16" s="1"/>
  <c r="E19" i="16"/>
  <c r="M19" i="16" s="1"/>
  <c r="E20" i="16"/>
  <c r="M20" i="16" s="1"/>
  <c r="E10" i="16"/>
  <c r="M10" i="16" s="1"/>
  <c r="M21" i="16" l="1"/>
  <c r="M22" i="16" s="1"/>
</calcChain>
</file>

<file path=xl/sharedStrings.xml><?xml version="1.0" encoding="utf-8"?>
<sst xmlns="http://schemas.openxmlformats.org/spreadsheetml/2006/main" count="446" uniqueCount="70">
  <si>
    <t>240 l</t>
  </si>
  <si>
    <t>1 100 l</t>
  </si>
  <si>
    <t>2x týdně</t>
  </si>
  <si>
    <t>Předpokládané množství odpadů za rok v tunách</t>
  </si>
  <si>
    <t>Cena za svoz všech nádob za rok bez DPH</t>
  </si>
  <si>
    <t>Přehled o kategoriích odpadů a jejich přibližném množství za roční období</t>
  </si>
  <si>
    <t>5x týdně</t>
  </si>
  <si>
    <t>3x týdně</t>
  </si>
  <si>
    <t>4x týdně</t>
  </si>
  <si>
    <t>1x týdně</t>
  </si>
  <si>
    <t>120 l</t>
  </si>
  <si>
    <t>2 100 l</t>
  </si>
  <si>
    <t>1x měsíčně</t>
  </si>
  <si>
    <t>1x 14 dní</t>
  </si>
  <si>
    <t>Krajská zdravotní a.s. - Nemocnice Chomutov, o.z.</t>
  </si>
  <si>
    <t>770 l</t>
  </si>
  <si>
    <t>KOMUNÁLNÍ ODPADY</t>
  </si>
  <si>
    <t>Velikost nádoby</t>
  </si>
  <si>
    <t>Počet nádob</t>
  </si>
  <si>
    <t>Cena za pronájem nádob za rok bez DPH</t>
  </si>
  <si>
    <t>Četnost svozu</t>
  </si>
  <si>
    <t>Celkové náklady za rok bez DPH</t>
  </si>
  <si>
    <t>Cena za pronájem jedné nádoby za měsíc bez DPH</t>
  </si>
  <si>
    <t>30 l</t>
  </si>
  <si>
    <t>Kovy 200140</t>
  </si>
  <si>
    <t>1x Q</t>
  </si>
  <si>
    <t>1 x měsíčně</t>
  </si>
  <si>
    <t>1 x Q</t>
  </si>
  <si>
    <t>1x 1/2 roku</t>
  </si>
  <si>
    <t>6x týdně</t>
  </si>
  <si>
    <t>Krajská zdravotní a.s. - Nemocnice Most, o.z. + ONP Zahražany</t>
  </si>
  <si>
    <t>Krajská zdravotní a.s. - Nemocnice Děčín, o.z. + ul. Oblouková</t>
  </si>
  <si>
    <t>Papír 200101</t>
  </si>
  <si>
    <t>Krajská zdravotní a.s. - pracoviště Rumburk (nemocnice + poliklinika)</t>
  </si>
  <si>
    <t>Rozklad nabídkové ceny - část 1 - MNUL KO</t>
  </si>
  <si>
    <t>Rozklad nabídkové ceny - část 2 - Most KO</t>
  </si>
  <si>
    <t>Rozklad nabídkové ceny - část 3 - Teplice KO</t>
  </si>
  <si>
    <t>Rozklad nabídkové ceny - část 4 - Děčín KO</t>
  </si>
  <si>
    <t>Rozklad nabídkové ceny - část 5 - Chomutov KO</t>
  </si>
  <si>
    <t>Rozklad nabídkové ceny - část 6 - Rumburk KO</t>
  </si>
  <si>
    <t>Rozklad nabídkové ceny - část 7 - Litoměřice KO</t>
  </si>
  <si>
    <t>Předpokládaný počet svozů jedné nádoby za rok</t>
  </si>
  <si>
    <t xml:space="preserve"> Cena sběru a zpracování 1 tuny odpadu  bez DPH</t>
  </si>
  <si>
    <t xml:space="preserve"> Cena sběru a zpracování odpadu  za rok bez DPH</t>
  </si>
  <si>
    <t>Cena jednoho svozu, jedné nádoby bez DPH</t>
  </si>
  <si>
    <t>Směsný komunální odpad                     200301</t>
  </si>
  <si>
    <t>Papír                                                                200101</t>
  </si>
  <si>
    <t>Plast                                                                 200139</t>
  </si>
  <si>
    <t>Sklo                                                                  200102</t>
  </si>
  <si>
    <t>Kovy                                                                   200140</t>
  </si>
  <si>
    <t>Biologicky rozložitelný odpad                   200108</t>
  </si>
  <si>
    <t>Oleje a tuky                                                       200125</t>
  </si>
  <si>
    <t>Celkem náklady za 4 roky za veškerý odpad</t>
  </si>
  <si>
    <t>Celkem náklady za 1 rok za veškerý odpad</t>
  </si>
  <si>
    <t>Krajská zdravotní a.s. - Masarykova nemocnice v Ústí nad Labem, o.z. + V Podhájí + ONP Ryjice</t>
  </si>
  <si>
    <t>Krajská zdravotní a.s. - Nemocnice Teplice, o.z.</t>
  </si>
  <si>
    <t>Směsný komunální odpad 200301</t>
  </si>
  <si>
    <t>1 x 14 dní</t>
  </si>
  <si>
    <t xml:space="preserve">Krajská zdravotní a.s. - Nemocnice Litoměřice, o.z. </t>
  </si>
  <si>
    <t>Stanoviště</t>
  </si>
  <si>
    <t>ul. Jiráskova</t>
  </si>
  <si>
    <t>ul. U Nemocnice</t>
  </si>
  <si>
    <t>ul. Oblouková</t>
  </si>
  <si>
    <t>ONP Zahražany</t>
  </si>
  <si>
    <t>ul. J.E.Purkyně</t>
  </si>
  <si>
    <t xml:space="preserve">Stanoviště </t>
  </si>
  <si>
    <t>V Podhájí</t>
  </si>
  <si>
    <t>ul. Sociální Péče</t>
  </si>
  <si>
    <t>ONP Ryjice</t>
  </si>
  <si>
    <t>ul. Socíální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</si>
</sst>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0" xfId="0" applyBorder="1"/>
    <xf numFmtId="0" fontId="0" fillId="0" borderId="26" xfId="0" applyBorder="1"/>
    <xf numFmtId="0" fontId="0" fillId="0" borderId="28" xfId="0" applyBorder="1"/>
    <xf numFmtId="0" fontId="4" fillId="0" borderId="0" xfId="0" applyFont="1"/>
    <xf numFmtId="0" fontId="0" fillId="0" borderId="22" xfId="0" applyBorder="1" applyAlignment="1">
      <alignment horizontal="center"/>
    </xf>
    <xf numFmtId="0" fontId="0" fillId="0" borderId="35" xfId="0" applyBorder="1"/>
    <xf numFmtId="0" fontId="0" fillId="0" borderId="22" xfId="0" applyBorder="1"/>
    <xf numFmtId="164" fontId="0" fillId="2" borderId="36" xfId="0" applyNumberFormat="1" applyFill="1" applyBorder="1"/>
    <xf numFmtId="0" fontId="0" fillId="0" borderId="6" xfId="0" applyBorder="1" applyAlignment="1">
      <alignment horizontal="center"/>
    </xf>
    <xf numFmtId="0" fontId="0" fillId="0" borderId="37" xfId="0" applyBorder="1"/>
    <xf numFmtId="0" fontId="0" fillId="0" borderId="6" xfId="0" applyBorder="1"/>
    <xf numFmtId="164" fontId="0" fillId="2" borderId="38" xfId="0" applyNumberFormat="1" applyFill="1" applyBorder="1"/>
    <xf numFmtId="0" fontId="0" fillId="0" borderId="11" xfId="0" applyBorder="1" applyAlignment="1">
      <alignment horizontal="center"/>
    </xf>
    <xf numFmtId="0" fontId="0" fillId="0" borderId="40" xfId="0" applyBorder="1"/>
    <xf numFmtId="0" fontId="0" fillId="0" borderId="11" xfId="0" applyBorder="1"/>
    <xf numFmtId="164" fontId="0" fillId="2" borderId="41" xfId="0" applyNumberFormat="1" applyFill="1" applyBorder="1"/>
    <xf numFmtId="0" fontId="0" fillId="0" borderId="8" xfId="0" applyBorder="1" applyAlignment="1">
      <alignment horizontal="center"/>
    </xf>
    <xf numFmtId="0" fontId="0" fillId="0" borderId="42" xfId="0" applyBorder="1"/>
    <xf numFmtId="0" fontId="0" fillId="0" borderId="8" xfId="0" applyBorder="1"/>
    <xf numFmtId="0" fontId="0" fillId="0" borderId="23" xfId="0" applyBorder="1" applyAlignment="1">
      <alignment horizontal="center"/>
    </xf>
    <xf numFmtId="0" fontId="0" fillId="0" borderId="33" xfId="0" applyBorder="1"/>
    <xf numFmtId="0" fontId="0" fillId="0" borderId="23" xfId="0" applyBorder="1"/>
    <xf numFmtId="0" fontId="0" fillId="0" borderId="44" xfId="0" applyBorder="1"/>
    <xf numFmtId="0" fontId="0" fillId="0" borderId="0" xfId="0" applyFill="1"/>
    <xf numFmtId="0" fontId="0" fillId="0" borderId="45" xfId="0" applyBorder="1" applyAlignment="1">
      <alignment horizontal="center"/>
    </xf>
    <xf numFmtId="0" fontId="0" fillId="0" borderId="48" xfId="0" applyBorder="1"/>
    <xf numFmtId="0" fontId="0" fillId="0" borderId="45" xfId="0" applyBorder="1"/>
    <xf numFmtId="164" fontId="0" fillId="3" borderId="29" xfId="0" applyNumberFormat="1" applyFill="1" applyBorder="1"/>
    <xf numFmtId="164" fontId="0" fillId="3" borderId="34" xfId="0" applyNumberFormat="1" applyFill="1" applyBorder="1"/>
    <xf numFmtId="164" fontId="0" fillId="3" borderId="18" xfId="0" applyNumberFormat="1" applyFill="1" applyBorder="1"/>
    <xf numFmtId="164" fontId="0" fillId="3" borderId="17" xfId="0" applyNumberFormat="1" applyFill="1" applyBorder="1"/>
    <xf numFmtId="164" fontId="0" fillId="3" borderId="24" xfId="0" applyNumberFormat="1" applyFill="1" applyBorder="1"/>
    <xf numFmtId="164" fontId="0" fillId="3" borderId="28" xfId="0" applyNumberFormat="1" applyFill="1" applyBorder="1" applyAlignment="1">
      <alignment horizontal="center" vertical="center"/>
    </xf>
    <xf numFmtId="0" fontId="1" fillId="0" borderId="27" xfId="0" applyFont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19" xfId="0" applyBorder="1"/>
    <xf numFmtId="0" fontId="1" fillId="0" borderId="25" xfId="0" applyFont="1" applyBorder="1" applyAlignment="1">
      <alignment wrapText="1"/>
    </xf>
    <xf numFmtId="0" fontId="0" fillId="0" borderId="43" xfId="0" applyFill="1" applyBorder="1"/>
    <xf numFmtId="0" fontId="0" fillId="0" borderId="27" xfId="0" applyBorder="1"/>
    <xf numFmtId="0" fontId="1" fillId="0" borderId="3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43" xfId="0" applyBorder="1"/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45" xfId="0" applyFill="1" applyBorder="1"/>
    <xf numFmtId="0" fontId="6" fillId="0" borderId="29" xfId="0" applyFont="1" applyBorder="1" applyAlignment="1">
      <alignment horizontal="center" vertical="center" wrapText="1"/>
    </xf>
    <xf numFmtId="0" fontId="0" fillId="0" borderId="47" xfId="0" applyBorder="1"/>
    <xf numFmtId="0" fontId="0" fillId="0" borderId="52" xfId="0" applyBorder="1" applyAlignment="1">
      <alignment horizontal="center"/>
    </xf>
    <xf numFmtId="164" fontId="0" fillId="3" borderId="15" xfId="0" applyNumberFormat="1" applyFill="1" applyBorder="1"/>
    <xf numFmtId="0" fontId="0" fillId="0" borderId="50" xfId="0" applyBorder="1"/>
    <xf numFmtId="0" fontId="0" fillId="0" borderId="52" xfId="0" applyBorder="1"/>
    <xf numFmtId="0" fontId="1" fillId="0" borderId="2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46" xfId="0" applyFill="1" applyBorder="1"/>
    <xf numFmtId="0" fontId="0" fillId="0" borderId="46" xfId="0" applyFill="1" applyBorder="1" applyAlignment="1">
      <alignment horizontal="center"/>
    </xf>
    <xf numFmtId="164" fontId="0" fillId="0" borderId="46" xfId="0" applyNumberFormat="1" applyFill="1" applyBorder="1"/>
    <xf numFmtId="0" fontId="7" fillId="0" borderId="0" xfId="0" applyFont="1"/>
    <xf numFmtId="0" fontId="1" fillId="0" borderId="19" xfId="0" applyFont="1" applyBorder="1" applyAlignment="1">
      <alignment horizontal="left" vertical="top" wrapText="1"/>
    </xf>
    <xf numFmtId="164" fontId="0" fillId="2" borderId="7" xfId="0" applyNumberFormat="1" applyFill="1" applyBorder="1"/>
    <xf numFmtId="164" fontId="0" fillId="2" borderId="53" xfId="0" applyNumberFormat="1" applyFill="1" applyBorder="1"/>
    <xf numFmtId="164" fontId="0" fillId="3" borderId="16" xfId="0" applyNumberFormat="1" applyFill="1" applyBorder="1"/>
    <xf numFmtId="164" fontId="0" fillId="2" borderId="5" xfId="0" applyNumberFormat="1" applyFill="1" applyBorder="1"/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/>
    </xf>
    <xf numFmtId="164" fontId="6" fillId="4" borderId="34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0" fillId="0" borderId="52" xfId="0" applyFill="1" applyBorder="1"/>
    <xf numFmtId="164" fontId="0" fillId="2" borderId="54" xfId="0" applyNumberFormat="1" applyFill="1" applyBorder="1"/>
    <xf numFmtId="0" fontId="0" fillId="0" borderId="20" xfId="0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wrapText="1"/>
    </xf>
    <xf numFmtId="164" fontId="0" fillId="0" borderId="46" xfId="0" applyNumberFormat="1" applyFill="1" applyBorder="1" applyAlignment="1">
      <alignment horizontal="center"/>
    </xf>
    <xf numFmtId="0" fontId="8" fillId="0" borderId="5" xfId="0" applyFont="1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/>
    <xf numFmtId="164" fontId="0" fillId="0" borderId="4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9" xfId="0" applyBorder="1" applyAlignment="1">
      <alignment horizontal="center"/>
    </xf>
    <xf numFmtId="164" fontId="0" fillId="2" borderId="31" xfId="0" applyNumberFormat="1" applyFill="1" applyBorder="1"/>
    <xf numFmtId="0" fontId="0" fillId="0" borderId="32" xfId="0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left" vertical="top" wrapText="1"/>
    </xf>
    <xf numFmtId="164" fontId="6" fillId="4" borderId="29" xfId="0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55" xfId="0" applyNumberFormat="1" applyFon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0" xfId="0" applyFont="1"/>
    <xf numFmtId="164" fontId="0" fillId="2" borderId="57" xfId="0" applyNumberFormat="1" applyFill="1" applyBorder="1"/>
    <xf numFmtId="164" fontId="0" fillId="2" borderId="56" xfId="0" applyNumberFormat="1" applyFill="1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1" xfId="0" applyFill="1" applyBorder="1"/>
    <xf numFmtId="0" fontId="0" fillId="0" borderId="21" xfId="0" applyBorder="1"/>
    <xf numFmtId="0" fontId="0" fillId="0" borderId="60" xfId="0" applyBorder="1"/>
    <xf numFmtId="0" fontId="0" fillId="0" borderId="55" xfId="0" applyBorder="1"/>
    <xf numFmtId="0" fontId="0" fillId="0" borderId="2" xfId="0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47" xfId="0" applyNumberForma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top" wrapText="1"/>
    </xf>
    <xf numFmtId="0" fontId="0" fillId="0" borderId="46" xfId="0" applyBorder="1" applyAlignment="1">
      <alignment horizontal="center"/>
    </xf>
    <xf numFmtId="0" fontId="10" fillId="0" borderId="0" xfId="0" applyFont="1"/>
    <xf numFmtId="0" fontId="0" fillId="0" borderId="4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70" zoomScaleNormal="70" zoomScaleSheetLayoutView="110" workbookViewId="0">
      <selection activeCell="A4" sqref="A4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  <col min="14" max="14" width="14.85546875" customWidth="1"/>
  </cols>
  <sheetData>
    <row r="1" spans="1:14" ht="24.75" customHeight="1" x14ac:dyDescent="0.3">
      <c r="A1" s="78" t="s">
        <v>34</v>
      </c>
    </row>
    <row r="3" spans="1:14" ht="18.75" x14ac:dyDescent="0.3">
      <c r="A3" s="11" t="s">
        <v>54</v>
      </c>
      <c r="B3" s="3"/>
      <c r="G3" s="123"/>
    </row>
    <row r="4" spans="1:14" ht="15.75" x14ac:dyDescent="0.25">
      <c r="A4" s="151" t="s">
        <v>5</v>
      </c>
      <c r="C4" s="1"/>
    </row>
    <row r="6" spans="1:14" ht="21" x14ac:dyDescent="0.35">
      <c r="A6" s="133" t="s">
        <v>16</v>
      </c>
      <c r="B6" s="134"/>
    </row>
    <row r="8" spans="1:14" ht="15.75" thickBot="1" x14ac:dyDescent="0.3">
      <c r="K8" s="150"/>
      <c r="L8" s="150"/>
      <c r="M8" s="150"/>
    </row>
    <row r="9" spans="1:14" ht="66" customHeight="1" thickBot="1" x14ac:dyDescent="0.3">
      <c r="A9" s="46"/>
      <c r="B9" s="50" t="s">
        <v>17</v>
      </c>
      <c r="C9" s="51" t="s">
        <v>18</v>
      </c>
      <c r="D9" s="52" t="s">
        <v>22</v>
      </c>
      <c r="E9" s="53" t="s">
        <v>19</v>
      </c>
      <c r="F9" s="54" t="s">
        <v>20</v>
      </c>
      <c r="G9" s="55" t="s">
        <v>41</v>
      </c>
      <c r="H9" s="52" t="s">
        <v>44</v>
      </c>
      <c r="I9" s="53" t="s">
        <v>4</v>
      </c>
      <c r="J9" s="56" t="s">
        <v>3</v>
      </c>
      <c r="K9" s="4" t="s">
        <v>42</v>
      </c>
      <c r="L9" s="4" t="s">
        <v>43</v>
      </c>
      <c r="M9" s="57" t="s">
        <v>21</v>
      </c>
      <c r="N9" s="120" t="s">
        <v>65</v>
      </c>
    </row>
    <row r="10" spans="1:14" ht="15" customHeight="1" x14ac:dyDescent="0.25">
      <c r="A10" s="135" t="s">
        <v>45</v>
      </c>
      <c r="B10" s="7" t="s">
        <v>1</v>
      </c>
      <c r="C10" s="12">
        <v>20</v>
      </c>
      <c r="D10" s="15"/>
      <c r="E10" s="36">
        <f>12*(C10*D10)</f>
        <v>0</v>
      </c>
      <c r="F10" s="13" t="s">
        <v>29</v>
      </c>
      <c r="G10" s="14">
        <v>288</v>
      </c>
      <c r="H10" s="15"/>
      <c r="I10" s="36">
        <f>C10*(G10*H10)</f>
        <v>0</v>
      </c>
      <c r="J10" s="137">
        <v>739</v>
      </c>
      <c r="K10" s="146"/>
      <c r="L10" s="140">
        <f>$J10*K10</f>
        <v>0</v>
      </c>
      <c r="M10" s="143">
        <f>SUM($E10:$E16)+SUM($I10:$I16)+L10</f>
        <v>0</v>
      </c>
      <c r="N10" s="129" t="s">
        <v>67</v>
      </c>
    </row>
    <row r="11" spans="1:14" x14ac:dyDescent="0.25">
      <c r="A11" s="136"/>
      <c r="B11" s="2" t="s">
        <v>1</v>
      </c>
      <c r="C11" s="16">
        <v>23</v>
      </c>
      <c r="D11" s="19"/>
      <c r="E11" s="38">
        <f>12*(C11*D11)</f>
        <v>0</v>
      </c>
      <c r="F11" s="17" t="s">
        <v>7</v>
      </c>
      <c r="G11" s="18">
        <v>156</v>
      </c>
      <c r="H11" s="19"/>
      <c r="I11" s="38">
        <f t="shared" ref="I11:I37" si="0">C11*(G11*H11)</f>
        <v>0</v>
      </c>
      <c r="J11" s="138"/>
      <c r="K11" s="147"/>
      <c r="L11" s="141"/>
      <c r="M11" s="144"/>
      <c r="N11" s="130" t="s">
        <v>67</v>
      </c>
    </row>
    <row r="12" spans="1:14" x14ac:dyDescent="0.25">
      <c r="A12" s="136"/>
      <c r="B12" s="2" t="s">
        <v>1</v>
      </c>
      <c r="C12" s="16">
        <v>5</v>
      </c>
      <c r="D12" s="19"/>
      <c r="E12" s="38">
        <f t="shared" ref="E12:E37" si="1">12*(C12*D12)</f>
        <v>0</v>
      </c>
      <c r="F12" s="17" t="s">
        <v>2</v>
      </c>
      <c r="G12" s="18">
        <v>104</v>
      </c>
      <c r="H12" s="19"/>
      <c r="I12" s="38">
        <f t="shared" si="0"/>
        <v>0</v>
      </c>
      <c r="J12" s="138"/>
      <c r="K12" s="147"/>
      <c r="L12" s="141"/>
      <c r="M12" s="144"/>
      <c r="N12" s="130" t="s">
        <v>67</v>
      </c>
    </row>
    <row r="13" spans="1:14" x14ac:dyDescent="0.25">
      <c r="A13" s="136"/>
      <c r="B13" s="2" t="s">
        <v>1</v>
      </c>
      <c r="C13" s="16">
        <v>1</v>
      </c>
      <c r="D13" s="19"/>
      <c r="E13" s="38">
        <f t="shared" si="1"/>
        <v>0</v>
      </c>
      <c r="F13" s="17" t="s">
        <v>8</v>
      </c>
      <c r="G13" s="18">
        <v>208</v>
      </c>
      <c r="H13" s="19"/>
      <c r="I13" s="38">
        <f t="shared" si="0"/>
        <v>0</v>
      </c>
      <c r="J13" s="138"/>
      <c r="K13" s="147"/>
      <c r="L13" s="141"/>
      <c r="M13" s="144"/>
      <c r="N13" s="130" t="s">
        <v>66</v>
      </c>
    </row>
    <row r="14" spans="1:14" x14ac:dyDescent="0.25">
      <c r="A14" s="136"/>
      <c r="B14" s="2" t="s">
        <v>1</v>
      </c>
      <c r="C14" s="16">
        <v>3</v>
      </c>
      <c r="D14" s="19"/>
      <c r="E14" s="38">
        <f t="shared" si="1"/>
        <v>0</v>
      </c>
      <c r="F14" s="17" t="s">
        <v>8</v>
      </c>
      <c r="G14" s="18">
        <v>208</v>
      </c>
      <c r="H14" s="19"/>
      <c r="I14" s="38">
        <f t="shared" si="0"/>
        <v>0</v>
      </c>
      <c r="J14" s="138"/>
      <c r="K14" s="147"/>
      <c r="L14" s="141"/>
      <c r="M14" s="144"/>
      <c r="N14" s="130" t="s">
        <v>69</v>
      </c>
    </row>
    <row r="15" spans="1:14" x14ac:dyDescent="0.25">
      <c r="A15" s="136"/>
      <c r="B15" s="2" t="s">
        <v>1</v>
      </c>
      <c r="C15" s="16">
        <v>4</v>
      </c>
      <c r="D15" s="19"/>
      <c r="E15" s="38">
        <f t="shared" si="1"/>
        <v>0</v>
      </c>
      <c r="F15" s="17" t="s">
        <v>9</v>
      </c>
      <c r="G15" s="18">
        <v>52</v>
      </c>
      <c r="H15" s="19"/>
      <c r="I15" s="38">
        <f t="shared" si="0"/>
        <v>0</v>
      </c>
      <c r="J15" s="138"/>
      <c r="K15" s="147"/>
      <c r="L15" s="141"/>
      <c r="M15" s="144"/>
      <c r="N15" s="130" t="s">
        <v>68</v>
      </c>
    </row>
    <row r="16" spans="1:14" ht="15.75" thickBot="1" x14ac:dyDescent="0.3">
      <c r="A16" s="149"/>
      <c r="B16" s="8" t="s">
        <v>0</v>
      </c>
      <c r="C16" s="20">
        <v>4</v>
      </c>
      <c r="D16" s="23"/>
      <c r="E16" s="37">
        <f t="shared" si="1"/>
        <v>0</v>
      </c>
      <c r="F16" s="21" t="s">
        <v>9</v>
      </c>
      <c r="G16" s="22">
        <v>52</v>
      </c>
      <c r="H16" s="23"/>
      <c r="I16" s="37">
        <f t="shared" si="0"/>
        <v>0</v>
      </c>
      <c r="J16" s="139"/>
      <c r="K16" s="148"/>
      <c r="L16" s="142"/>
      <c r="M16" s="145"/>
      <c r="N16" s="131" t="s">
        <v>68</v>
      </c>
    </row>
    <row r="17" spans="1:14" ht="15" customHeight="1" x14ac:dyDescent="0.25">
      <c r="A17" s="135" t="s">
        <v>46</v>
      </c>
      <c r="B17" s="6" t="s">
        <v>1</v>
      </c>
      <c r="C17" s="24">
        <v>1</v>
      </c>
      <c r="D17" s="80"/>
      <c r="E17" s="39">
        <f t="shared" si="1"/>
        <v>0</v>
      </c>
      <c r="F17" s="25" t="s">
        <v>2</v>
      </c>
      <c r="G17" s="26">
        <v>104</v>
      </c>
      <c r="H17" s="80"/>
      <c r="I17" s="39">
        <f t="shared" si="0"/>
        <v>0</v>
      </c>
      <c r="J17" s="137">
        <v>80.06</v>
      </c>
      <c r="K17" s="146"/>
      <c r="L17" s="140">
        <f>$J17*K17</f>
        <v>0</v>
      </c>
      <c r="M17" s="143">
        <f>SUM($E17:$E22)+SUM($I17:$I22)+L17</f>
        <v>0</v>
      </c>
      <c r="N17" s="129" t="s">
        <v>67</v>
      </c>
    </row>
    <row r="18" spans="1:14" x14ac:dyDescent="0.25">
      <c r="A18" s="136"/>
      <c r="B18" s="2" t="s">
        <v>1</v>
      </c>
      <c r="C18" s="16">
        <v>4</v>
      </c>
      <c r="D18" s="19"/>
      <c r="E18" s="38">
        <f t="shared" si="1"/>
        <v>0</v>
      </c>
      <c r="F18" s="17" t="s">
        <v>7</v>
      </c>
      <c r="G18" s="18">
        <v>156</v>
      </c>
      <c r="H18" s="19"/>
      <c r="I18" s="38">
        <f t="shared" si="0"/>
        <v>0</v>
      </c>
      <c r="J18" s="138"/>
      <c r="K18" s="147"/>
      <c r="L18" s="141"/>
      <c r="M18" s="144"/>
      <c r="N18" s="130" t="s">
        <v>67</v>
      </c>
    </row>
    <row r="19" spans="1:14" x14ac:dyDescent="0.25">
      <c r="A19" s="136"/>
      <c r="B19" s="2" t="s">
        <v>1</v>
      </c>
      <c r="C19" s="16">
        <v>5</v>
      </c>
      <c r="D19" s="19"/>
      <c r="E19" s="38">
        <f t="shared" si="1"/>
        <v>0</v>
      </c>
      <c r="F19" s="17" t="s">
        <v>8</v>
      </c>
      <c r="G19" s="18">
        <v>208</v>
      </c>
      <c r="H19" s="19"/>
      <c r="I19" s="38">
        <f t="shared" si="0"/>
        <v>0</v>
      </c>
      <c r="J19" s="138"/>
      <c r="K19" s="147"/>
      <c r="L19" s="141"/>
      <c r="M19" s="144"/>
      <c r="N19" s="130" t="s">
        <v>67</v>
      </c>
    </row>
    <row r="20" spans="1:14" x14ac:dyDescent="0.25">
      <c r="A20" s="136"/>
      <c r="B20" s="2" t="s">
        <v>1</v>
      </c>
      <c r="C20" s="16">
        <v>6</v>
      </c>
      <c r="D20" s="19"/>
      <c r="E20" s="38">
        <f t="shared" si="1"/>
        <v>0</v>
      </c>
      <c r="F20" s="17" t="s">
        <v>6</v>
      </c>
      <c r="G20" s="18">
        <v>260</v>
      </c>
      <c r="H20" s="19"/>
      <c r="I20" s="38">
        <f t="shared" si="0"/>
        <v>0</v>
      </c>
      <c r="J20" s="138"/>
      <c r="K20" s="147"/>
      <c r="L20" s="141"/>
      <c r="M20" s="144"/>
      <c r="N20" s="130" t="s">
        <v>67</v>
      </c>
    </row>
    <row r="21" spans="1:14" x14ac:dyDescent="0.25">
      <c r="A21" s="136"/>
      <c r="B21" s="2" t="s">
        <v>1</v>
      </c>
      <c r="C21" s="16">
        <v>1</v>
      </c>
      <c r="D21" s="19"/>
      <c r="E21" s="38">
        <f t="shared" si="1"/>
        <v>0</v>
      </c>
      <c r="F21" s="17" t="s">
        <v>12</v>
      </c>
      <c r="G21" s="18">
        <v>12</v>
      </c>
      <c r="H21" s="19"/>
      <c r="I21" s="38">
        <f t="shared" si="0"/>
        <v>0</v>
      </c>
      <c r="J21" s="138"/>
      <c r="K21" s="147"/>
      <c r="L21" s="141"/>
      <c r="M21" s="144"/>
      <c r="N21" s="130" t="s">
        <v>66</v>
      </c>
    </row>
    <row r="22" spans="1:14" ht="15.75" thickBot="1" x14ac:dyDescent="0.3">
      <c r="A22" s="149"/>
      <c r="B22" s="5" t="s">
        <v>0</v>
      </c>
      <c r="C22" s="27">
        <v>2</v>
      </c>
      <c r="D22" s="81"/>
      <c r="E22" s="37">
        <f t="shared" si="1"/>
        <v>0</v>
      </c>
      <c r="F22" s="28" t="s">
        <v>13</v>
      </c>
      <c r="G22" s="29">
        <v>26</v>
      </c>
      <c r="H22" s="81"/>
      <c r="I22" s="37">
        <f t="shared" si="0"/>
        <v>0</v>
      </c>
      <c r="J22" s="139"/>
      <c r="K22" s="148"/>
      <c r="L22" s="142"/>
      <c r="M22" s="145"/>
      <c r="N22" s="131" t="s">
        <v>68</v>
      </c>
    </row>
    <row r="23" spans="1:14" ht="15" customHeight="1" x14ac:dyDescent="0.25">
      <c r="A23" s="135" t="s">
        <v>47</v>
      </c>
      <c r="B23" s="7" t="s">
        <v>1</v>
      </c>
      <c r="C23" s="12">
        <v>4</v>
      </c>
      <c r="D23" s="15"/>
      <c r="E23" s="39">
        <f t="shared" si="1"/>
        <v>0</v>
      </c>
      <c r="F23" s="13" t="s">
        <v>9</v>
      </c>
      <c r="G23" s="14">
        <v>52</v>
      </c>
      <c r="H23" s="15"/>
      <c r="I23" s="39">
        <f t="shared" si="0"/>
        <v>0</v>
      </c>
      <c r="J23" s="137">
        <v>26.22</v>
      </c>
      <c r="K23" s="146"/>
      <c r="L23" s="140">
        <f>$J23*K23</f>
        <v>0</v>
      </c>
      <c r="M23" s="143">
        <f>SUM($E23:$E28)+SUM($I23:$I28)+L23</f>
        <v>0</v>
      </c>
      <c r="N23" s="129" t="s">
        <v>67</v>
      </c>
    </row>
    <row r="24" spans="1:14" x14ac:dyDescent="0.25">
      <c r="A24" s="136"/>
      <c r="B24" s="6" t="s">
        <v>1</v>
      </c>
      <c r="C24" s="24">
        <v>1</v>
      </c>
      <c r="D24" s="80"/>
      <c r="E24" s="38">
        <f t="shared" si="1"/>
        <v>0</v>
      </c>
      <c r="F24" s="25" t="s">
        <v>9</v>
      </c>
      <c r="G24" s="26">
        <v>52</v>
      </c>
      <c r="H24" s="80"/>
      <c r="I24" s="38">
        <f t="shared" si="0"/>
        <v>0</v>
      </c>
      <c r="J24" s="138"/>
      <c r="K24" s="147"/>
      <c r="L24" s="141"/>
      <c r="M24" s="144"/>
      <c r="N24" s="130" t="s">
        <v>66</v>
      </c>
    </row>
    <row r="25" spans="1:14" x14ac:dyDescent="0.25">
      <c r="A25" s="136"/>
      <c r="B25" s="6" t="s">
        <v>1</v>
      </c>
      <c r="C25" s="24">
        <v>2</v>
      </c>
      <c r="D25" s="80"/>
      <c r="E25" s="38">
        <f t="shared" si="1"/>
        <v>0</v>
      </c>
      <c r="F25" s="25" t="s">
        <v>9</v>
      </c>
      <c r="G25" s="26">
        <v>52</v>
      </c>
      <c r="H25" s="80"/>
      <c r="I25" s="38">
        <f t="shared" si="0"/>
        <v>0</v>
      </c>
      <c r="J25" s="138"/>
      <c r="K25" s="147"/>
      <c r="L25" s="141"/>
      <c r="M25" s="144"/>
      <c r="N25" s="130" t="s">
        <v>68</v>
      </c>
    </row>
    <row r="26" spans="1:14" x14ac:dyDescent="0.25">
      <c r="A26" s="136"/>
      <c r="B26" s="6" t="s">
        <v>1</v>
      </c>
      <c r="C26" s="24">
        <v>3</v>
      </c>
      <c r="D26" s="80"/>
      <c r="E26" s="38">
        <f t="shared" si="1"/>
        <v>0</v>
      </c>
      <c r="F26" s="25" t="s">
        <v>2</v>
      </c>
      <c r="G26" s="26">
        <v>104</v>
      </c>
      <c r="H26" s="80"/>
      <c r="I26" s="38">
        <f t="shared" si="0"/>
        <v>0</v>
      </c>
      <c r="J26" s="138"/>
      <c r="K26" s="147"/>
      <c r="L26" s="141"/>
      <c r="M26" s="144"/>
      <c r="N26" s="130" t="s">
        <v>67</v>
      </c>
    </row>
    <row r="27" spans="1:14" x14ac:dyDescent="0.25">
      <c r="A27" s="136"/>
      <c r="B27" s="2" t="s">
        <v>1</v>
      </c>
      <c r="C27" s="16">
        <v>10</v>
      </c>
      <c r="D27" s="19"/>
      <c r="E27" s="38">
        <f t="shared" si="1"/>
        <v>0</v>
      </c>
      <c r="F27" s="17" t="s">
        <v>7</v>
      </c>
      <c r="G27" s="18">
        <v>156</v>
      </c>
      <c r="H27" s="19"/>
      <c r="I27" s="38">
        <f t="shared" si="0"/>
        <v>0</v>
      </c>
      <c r="J27" s="138"/>
      <c r="K27" s="147"/>
      <c r="L27" s="141"/>
      <c r="M27" s="144"/>
      <c r="N27" s="130" t="s">
        <v>67</v>
      </c>
    </row>
    <row r="28" spans="1:14" ht="15.75" thickBot="1" x14ac:dyDescent="0.3">
      <c r="A28" s="149"/>
      <c r="B28" s="8" t="s">
        <v>0</v>
      </c>
      <c r="C28" s="20">
        <v>1</v>
      </c>
      <c r="D28" s="23"/>
      <c r="E28" s="37">
        <f t="shared" si="1"/>
        <v>0</v>
      </c>
      <c r="F28" s="21" t="s">
        <v>9</v>
      </c>
      <c r="G28" s="22">
        <v>52</v>
      </c>
      <c r="H28" s="23"/>
      <c r="I28" s="37">
        <f t="shared" si="0"/>
        <v>0</v>
      </c>
      <c r="J28" s="139"/>
      <c r="K28" s="148"/>
      <c r="L28" s="142"/>
      <c r="M28" s="145"/>
      <c r="N28" s="131" t="s">
        <v>67</v>
      </c>
    </row>
    <row r="29" spans="1:14" ht="15" customHeight="1" x14ac:dyDescent="0.25">
      <c r="A29" s="135" t="s">
        <v>48</v>
      </c>
      <c r="B29" s="7" t="s">
        <v>1</v>
      </c>
      <c r="C29" s="12">
        <v>1</v>
      </c>
      <c r="D29" s="15"/>
      <c r="E29" s="39">
        <f t="shared" si="1"/>
        <v>0</v>
      </c>
      <c r="F29" s="13" t="s">
        <v>12</v>
      </c>
      <c r="G29" s="14">
        <v>12</v>
      </c>
      <c r="H29" s="15"/>
      <c r="I29" s="39">
        <f t="shared" si="0"/>
        <v>0</v>
      </c>
      <c r="J29" s="137">
        <v>4.9000000000000004</v>
      </c>
      <c r="K29" s="146"/>
      <c r="L29" s="140">
        <f>$J29*K29</f>
        <v>0</v>
      </c>
      <c r="M29" s="143">
        <f>SUM($E29:$E32)+SUM($I29:$I32)+L29</f>
        <v>0</v>
      </c>
      <c r="N29" s="129" t="s">
        <v>67</v>
      </c>
    </row>
    <row r="30" spans="1:14" x14ac:dyDescent="0.25">
      <c r="A30" s="136"/>
      <c r="B30" s="2" t="s">
        <v>1</v>
      </c>
      <c r="C30" s="16">
        <v>1</v>
      </c>
      <c r="D30" s="19"/>
      <c r="E30" s="38">
        <f t="shared" si="1"/>
        <v>0</v>
      </c>
      <c r="F30" s="17" t="s">
        <v>9</v>
      </c>
      <c r="G30" s="18">
        <v>52</v>
      </c>
      <c r="H30" s="19"/>
      <c r="I30" s="38">
        <f t="shared" si="0"/>
        <v>0</v>
      </c>
      <c r="J30" s="138"/>
      <c r="K30" s="147"/>
      <c r="L30" s="141"/>
      <c r="M30" s="144"/>
      <c r="N30" s="130" t="s">
        <v>68</v>
      </c>
    </row>
    <row r="31" spans="1:14" x14ac:dyDescent="0.25">
      <c r="A31" s="136"/>
      <c r="B31" s="2" t="s">
        <v>0</v>
      </c>
      <c r="C31" s="16">
        <v>1</v>
      </c>
      <c r="D31" s="19"/>
      <c r="E31" s="38">
        <f t="shared" si="1"/>
        <v>0</v>
      </c>
      <c r="F31" s="17" t="s">
        <v>9</v>
      </c>
      <c r="G31" s="18">
        <v>52</v>
      </c>
      <c r="H31" s="19"/>
      <c r="I31" s="38">
        <f t="shared" si="0"/>
        <v>0</v>
      </c>
      <c r="J31" s="138"/>
      <c r="K31" s="147"/>
      <c r="L31" s="141"/>
      <c r="M31" s="144"/>
      <c r="N31" s="130" t="s">
        <v>67</v>
      </c>
    </row>
    <row r="32" spans="1:14" ht="15.75" thickBot="1" x14ac:dyDescent="0.3">
      <c r="A32" s="149"/>
      <c r="B32" s="8" t="s">
        <v>0</v>
      </c>
      <c r="C32" s="20">
        <v>1</v>
      </c>
      <c r="D32" s="23"/>
      <c r="E32" s="37">
        <f t="shared" si="1"/>
        <v>0</v>
      </c>
      <c r="F32" s="21" t="s">
        <v>25</v>
      </c>
      <c r="G32" s="22">
        <v>4</v>
      </c>
      <c r="H32" s="23"/>
      <c r="I32" s="37">
        <f t="shared" si="0"/>
        <v>0</v>
      </c>
      <c r="J32" s="139"/>
      <c r="K32" s="148"/>
      <c r="L32" s="142"/>
      <c r="M32" s="145"/>
      <c r="N32" s="131" t="s">
        <v>66</v>
      </c>
    </row>
    <row r="33" spans="1:14" ht="15" customHeight="1" x14ac:dyDescent="0.25">
      <c r="A33" s="135" t="s">
        <v>49</v>
      </c>
      <c r="B33" s="7" t="s">
        <v>1</v>
      </c>
      <c r="C33" s="12">
        <v>1</v>
      </c>
      <c r="D33" s="15"/>
      <c r="E33" s="39">
        <f t="shared" si="1"/>
        <v>0</v>
      </c>
      <c r="F33" s="13" t="s">
        <v>26</v>
      </c>
      <c r="G33" s="14">
        <v>12</v>
      </c>
      <c r="H33" s="15"/>
      <c r="I33" s="39">
        <f t="shared" si="0"/>
        <v>0</v>
      </c>
      <c r="J33" s="137">
        <v>0.1</v>
      </c>
      <c r="K33" s="146"/>
      <c r="L33" s="140">
        <f>$J33*K33</f>
        <v>0</v>
      </c>
      <c r="M33" s="143">
        <f>SUM($E33:$E34)+SUM($I33:$I34)+L33</f>
        <v>0</v>
      </c>
      <c r="N33" s="129" t="s">
        <v>69</v>
      </c>
    </row>
    <row r="34" spans="1:14" ht="15.75" thickBot="1" x14ac:dyDescent="0.3">
      <c r="A34" s="149"/>
      <c r="B34" s="8" t="s">
        <v>0</v>
      </c>
      <c r="C34" s="20">
        <v>2</v>
      </c>
      <c r="D34" s="23"/>
      <c r="E34" s="37">
        <f t="shared" si="1"/>
        <v>0</v>
      </c>
      <c r="F34" s="21" t="s">
        <v>27</v>
      </c>
      <c r="G34" s="22">
        <v>4</v>
      </c>
      <c r="H34" s="23"/>
      <c r="I34" s="37">
        <f t="shared" si="0"/>
        <v>0</v>
      </c>
      <c r="J34" s="139"/>
      <c r="K34" s="148"/>
      <c r="L34" s="142"/>
      <c r="M34" s="145"/>
      <c r="N34" s="131" t="s">
        <v>67</v>
      </c>
    </row>
    <row r="35" spans="1:14" ht="15" customHeight="1" x14ac:dyDescent="0.25">
      <c r="A35" s="135" t="s">
        <v>50</v>
      </c>
      <c r="B35" s="7" t="s">
        <v>10</v>
      </c>
      <c r="C35" s="126">
        <v>4</v>
      </c>
      <c r="D35" s="15"/>
      <c r="E35" s="39">
        <f t="shared" si="1"/>
        <v>0</v>
      </c>
      <c r="F35" s="13" t="s">
        <v>2</v>
      </c>
      <c r="G35" s="14">
        <v>104</v>
      </c>
      <c r="H35" s="15"/>
      <c r="I35" s="39">
        <f t="shared" si="0"/>
        <v>0</v>
      </c>
      <c r="J35" s="137">
        <v>124</v>
      </c>
      <c r="K35" s="146"/>
      <c r="L35" s="140">
        <f>$J35*K35</f>
        <v>0</v>
      </c>
      <c r="M35" s="143">
        <f>SUM($E35:$E36)+SUM($I35:$I36)+L35</f>
        <v>0</v>
      </c>
      <c r="N35" s="129" t="s">
        <v>68</v>
      </c>
    </row>
    <row r="36" spans="1:14" ht="15.75" thickBot="1" x14ac:dyDescent="0.3">
      <c r="A36" s="149"/>
      <c r="B36" s="8" t="s">
        <v>10</v>
      </c>
      <c r="C36" s="127">
        <v>20</v>
      </c>
      <c r="D36" s="23"/>
      <c r="E36" s="37">
        <f t="shared" si="1"/>
        <v>0</v>
      </c>
      <c r="F36" s="21" t="s">
        <v>2</v>
      </c>
      <c r="G36" s="128">
        <v>104</v>
      </c>
      <c r="H36" s="23"/>
      <c r="I36" s="37">
        <f t="shared" si="0"/>
        <v>0</v>
      </c>
      <c r="J36" s="139"/>
      <c r="K36" s="148"/>
      <c r="L36" s="142"/>
      <c r="M36" s="145"/>
      <c r="N36" s="131" t="s">
        <v>67</v>
      </c>
    </row>
    <row r="37" spans="1:14" ht="30.75" thickBot="1" x14ac:dyDescent="0.3">
      <c r="A37" s="90" t="s">
        <v>51</v>
      </c>
      <c r="B37" s="9" t="s">
        <v>23</v>
      </c>
      <c r="C37" s="104">
        <v>2</v>
      </c>
      <c r="D37" s="92"/>
      <c r="E37" s="39">
        <f t="shared" si="1"/>
        <v>0</v>
      </c>
      <c r="F37" s="68" t="s">
        <v>28</v>
      </c>
      <c r="G37" s="91">
        <v>2</v>
      </c>
      <c r="H37" s="92"/>
      <c r="I37" s="39">
        <f t="shared" si="0"/>
        <v>0</v>
      </c>
      <c r="J37" s="93">
        <v>0.04</v>
      </c>
      <c r="K37" s="112"/>
      <c r="L37" s="94">
        <f>$J37*K37</f>
        <v>0</v>
      </c>
      <c r="M37" s="95">
        <f>E37+I37+L37</f>
        <v>0</v>
      </c>
      <c r="N37" s="131" t="s">
        <v>67</v>
      </c>
    </row>
    <row r="38" spans="1:14" s="31" customFormat="1" ht="33" thickBot="1" x14ac:dyDescent="0.35">
      <c r="A38" s="98" t="s">
        <v>53</v>
      </c>
      <c r="B38" s="99"/>
      <c r="C38" s="100"/>
      <c r="D38" s="99"/>
      <c r="E38" s="101"/>
      <c r="F38" s="99"/>
      <c r="G38" s="99"/>
      <c r="H38" s="101"/>
      <c r="I38" s="101"/>
      <c r="J38" s="100"/>
      <c r="K38" s="100"/>
      <c r="L38" s="102"/>
      <c r="M38" s="117">
        <f>SUM(M10:M37)</f>
        <v>0</v>
      </c>
    </row>
    <row r="39" spans="1:14" s="31" customFormat="1" ht="33" thickBot="1" x14ac:dyDescent="0.35">
      <c r="A39" s="96" t="s">
        <v>52</v>
      </c>
      <c r="B39" s="75"/>
      <c r="C39" s="76"/>
      <c r="D39" s="75"/>
      <c r="E39" s="77"/>
      <c r="F39" s="75"/>
      <c r="G39" s="75"/>
      <c r="H39" s="77"/>
      <c r="I39" s="77"/>
      <c r="J39" s="76"/>
      <c r="K39" s="76"/>
      <c r="L39" s="97"/>
      <c r="M39" s="118">
        <f>4*M38</f>
        <v>0</v>
      </c>
    </row>
    <row r="40" spans="1:14" s="31" customFormat="1" ht="29.45" customHeight="1" x14ac:dyDescent="0.3">
      <c r="A40" s="43"/>
      <c r="B40" s="42"/>
      <c r="C40" s="44"/>
      <c r="D40" s="42"/>
      <c r="E40" s="45"/>
      <c r="F40" s="42"/>
      <c r="G40" s="42"/>
      <c r="H40" s="45"/>
      <c r="I40" s="45"/>
      <c r="J40" s="44"/>
      <c r="K40" s="44"/>
      <c r="L40" s="74"/>
      <c r="M40" s="89"/>
    </row>
  </sheetData>
  <mergeCells count="32">
    <mergeCell ref="J17:J22"/>
    <mergeCell ref="A17:A22"/>
    <mergeCell ref="J10:J16"/>
    <mergeCell ref="A10:A16"/>
    <mergeCell ref="A35:A36"/>
    <mergeCell ref="J35:J36"/>
    <mergeCell ref="K35:K36"/>
    <mergeCell ref="L35:L36"/>
    <mergeCell ref="M35:M36"/>
    <mergeCell ref="K8:M8"/>
    <mergeCell ref="L29:L32"/>
    <mergeCell ref="M29:M32"/>
    <mergeCell ref="L23:L28"/>
    <mergeCell ref="M23:M28"/>
    <mergeCell ref="A33:A34"/>
    <mergeCell ref="J33:J34"/>
    <mergeCell ref="K33:K34"/>
    <mergeCell ref="L33:L34"/>
    <mergeCell ref="M33:M34"/>
    <mergeCell ref="A29:A32"/>
    <mergeCell ref="J29:J32"/>
    <mergeCell ref="K29:K32"/>
    <mergeCell ref="A23:A28"/>
    <mergeCell ref="J23:J28"/>
    <mergeCell ref="K23:K28"/>
    <mergeCell ref="L10:L16"/>
    <mergeCell ref="M10:M16"/>
    <mergeCell ref="L17:L22"/>
    <mergeCell ref="M17:M22"/>
    <mergeCell ref="K10:K16"/>
    <mergeCell ref="K17:K22"/>
    <mergeCell ref="A6:B6"/>
  </mergeCells>
  <pageMargins left="0.51181102362204722" right="0.51181102362204722" top="0.78740157480314965" bottom="0.78740157480314965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70" zoomScaleNormal="70" workbookViewId="0"/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  <col min="14" max="14" width="17.85546875" customWidth="1"/>
  </cols>
  <sheetData>
    <row r="1" spans="1:14" ht="24.75" customHeight="1" x14ac:dyDescent="0.3">
      <c r="A1" s="78" t="s">
        <v>35</v>
      </c>
    </row>
    <row r="3" spans="1:14" ht="18.75" x14ac:dyDescent="0.3">
      <c r="A3" s="11" t="s">
        <v>30</v>
      </c>
      <c r="B3" s="3"/>
      <c r="E3" s="123"/>
    </row>
    <row r="4" spans="1:14" ht="15.75" x14ac:dyDescent="0.25">
      <c r="A4" s="151" t="s">
        <v>5</v>
      </c>
      <c r="C4" s="1"/>
    </row>
    <row r="6" spans="1:14" ht="21" x14ac:dyDescent="0.35">
      <c r="A6" s="133" t="s">
        <v>16</v>
      </c>
      <c r="B6" s="134"/>
    </row>
    <row r="8" spans="1:14" ht="15.75" thickBot="1" x14ac:dyDescent="0.3">
      <c r="K8" s="150"/>
      <c r="L8" s="150"/>
      <c r="M8" s="150"/>
    </row>
    <row r="9" spans="1:14" ht="66" customHeight="1" thickBot="1" x14ac:dyDescent="0.3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  <c r="N9" s="120" t="s">
        <v>59</v>
      </c>
    </row>
    <row r="10" spans="1:14" x14ac:dyDescent="0.25">
      <c r="A10" s="135" t="s">
        <v>45</v>
      </c>
      <c r="B10" s="7" t="s">
        <v>1</v>
      </c>
      <c r="C10" s="12">
        <v>13</v>
      </c>
      <c r="D10" s="15"/>
      <c r="E10" s="36">
        <f>12*(C10*D10)</f>
        <v>0</v>
      </c>
      <c r="F10" s="13" t="s">
        <v>6</v>
      </c>
      <c r="G10" s="14">
        <v>260</v>
      </c>
      <c r="H10" s="15"/>
      <c r="I10" s="36">
        <f>C10*(G10*H10)</f>
        <v>0</v>
      </c>
      <c r="J10" s="137">
        <v>192.24</v>
      </c>
      <c r="K10" s="146"/>
      <c r="L10" s="140">
        <f>$J10*K10</f>
        <v>0</v>
      </c>
      <c r="M10" s="143">
        <f>SUM($E10:$E12)+SUM($I10:$I12)+L10</f>
        <v>0</v>
      </c>
      <c r="N10" s="129" t="s">
        <v>64</v>
      </c>
    </row>
    <row r="11" spans="1:14" x14ac:dyDescent="0.25">
      <c r="A11" s="136"/>
      <c r="B11" s="65" t="s">
        <v>1</v>
      </c>
      <c r="C11" s="66">
        <v>1</v>
      </c>
      <c r="D11" s="92"/>
      <c r="E11" s="38">
        <f>12*(C11*D11)</f>
        <v>0</v>
      </c>
      <c r="F11" s="68" t="s">
        <v>6</v>
      </c>
      <c r="G11" s="69">
        <v>260</v>
      </c>
      <c r="H11" s="92"/>
      <c r="I11" s="38">
        <f t="shared" ref="I11:I25" si="0">C11*(G11*H11)</f>
        <v>0</v>
      </c>
      <c r="J11" s="138"/>
      <c r="K11" s="147"/>
      <c r="L11" s="141"/>
      <c r="M11" s="144"/>
      <c r="N11" s="130" t="s">
        <v>63</v>
      </c>
    </row>
    <row r="12" spans="1:14" ht="15.75" thickBot="1" x14ac:dyDescent="0.3">
      <c r="A12" s="149"/>
      <c r="B12" s="8" t="s">
        <v>1</v>
      </c>
      <c r="C12" s="20">
        <v>6</v>
      </c>
      <c r="D12" s="23"/>
      <c r="E12" s="37">
        <f t="shared" ref="E12:E21" si="1">12*(C12*D12)</f>
        <v>0</v>
      </c>
      <c r="F12" s="21" t="s">
        <v>7</v>
      </c>
      <c r="G12" s="22">
        <v>156</v>
      </c>
      <c r="H12" s="23"/>
      <c r="I12" s="37">
        <f t="shared" si="0"/>
        <v>0</v>
      </c>
      <c r="J12" s="139"/>
      <c r="K12" s="148"/>
      <c r="L12" s="142"/>
      <c r="M12" s="145"/>
      <c r="N12" s="131" t="s">
        <v>64</v>
      </c>
    </row>
    <row r="13" spans="1:14" x14ac:dyDescent="0.25">
      <c r="A13" s="135" t="s">
        <v>46</v>
      </c>
      <c r="B13" s="7" t="s">
        <v>1</v>
      </c>
      <c r="C13" s="12">
        <v>2</v>
      </c>
      <c r="D13" s="15"/>
      <c r="E13" s="36">
        <f t="shared" si="1"/>
        <v>0</v>
      </c>
      <c r="F13" s="13" t="s">
        <v>9</v>
      </c>
      <c r="G13" s="14">
        <v>52</v>
      </c>
      <c r="H13" s="15"/>
      <c r="I13" s="36">
        <f t="shared" si="0"/>
        <v>0</v>
      </c>
      <c r="J13" s="137">
        <v>11.5</v>
      </c>
      <c r="K13" s="146"/>
      <c r="L13" s="140">
        <f>$J13*K13</f>
        <v>0</v>
      </c>
      <c r="M13" s="143">
        <f t="shared" ref="M13" si="2">SUM($E13:$E15)+SUM($I13:$I15)+L13</f>
        <v>0</v>
      </c>
      <c r="N13" s="129" t="s">
        <v>64</v>
      </c>
    </row>
    <row r="14" spans="1:14" x14ac:dyDescent="0.25">
      <c r="A14" s="136"/>
      <c r="B14" s="65" t="s">
        <v>1</v>
      </c>
      <c r="C14" s="66">
        <v>2</v>
      </c>
      <c r="D14" s="92"/>
      <c r="E14" s="38">
        <f t="shared" si="1"/>
        <v>0</v>
      </c>
      <c r="F14" s="68" t="s">
        <v>9</v>
      </c>
      <c r="G14" s="69">
        <v>52</v>
      </c>
      <c r="H14" s="92"/>
      <c r="I14" s="38">
        <f t="shared" si="0"/>
        <v>0</v>
      </c>
      <c r="J14" s="138"/>
      <c r="K14" s="147"/>
      <c r="L14" s="141"/>
      <c r="M14" s="144"/>
      <c r="N14" s="130" t="s">
        <v>63</v>
      </c>
    </row>
    <row r="15" spans="1:14" ht="15.75" thickBot="1" x14ac:dyDescent="0.3">
      <c r="A15" s="149"/>
      <c r="B15" s="8" t="s">
        <v>0</v>
      </c>
      <c r="C15" s="20">
        <v>1</v>
      </c>
      <c r="D15" s="23"/>
      <c r="E15" s="37">
        <f t="shared" si="1"/>
        <v>0</v>
      </c>
      <c r="F15" s="21" t="s">
        <v>9</v>
      </c>
      <c r="G15" s="22">
        <v>52</v>
      </c>
      <c r="H15" s="23"/>
      <c r="I15" s="37">
        <f t="shared" si="0"/>
        <v>0</v>
      </c>
      <c r="J15" s="139"/>
      <c r="K15" s="148"/>
      <c r="L15" s="142"/>
      <c r="M15" s="145"/>
      <c r="N15" s="131" t="s">
        <v>64</v>
      </c>
    </row>
    <row r="16" spans="1:14" x14ac:dyDescent="0.25">
      <c r="A16" s="135" t="s">
        <v>47</v>
      </c>
      <c r="B16" s="7" t="s">
        <v>1</v>
      </c>
      <c r="C16" s="12">
        <v>14</v>
      </c>
      <c r="D16" s="15"/>
      <c r="E16" s="36">
        <f t="shared" si="1"/>
        <v>0</v>
      </c>
      <c r="F16" s="13" t="s">
        <v>9</v>
      </c>
      <c r="G16" s="14">
        <v>52</v>
      </c>
      <c r="H16" s="15"/>
      <c r="I16" s="36">
        <f t="shared" si="0"/>
        <v>0</v>
      </c>
      <c r="J16" s="137">
        <v>14.27</v>
      </c>
      <c r="K16" s="146"/>
      <c r="L16" s="140">
        <f>$J16*K16</f>
        <v>0</v>
      </c>
      <c r="M16" s="143">
        <f t="shared" ref="M16" si="3">SUM($E16:$E18)+SUM($I16:$I18)+L16</f>
        <v>0</v>
      </c>
      <c r="N16" s="129" t="s">
        <v>64</v>
      </c>
    </row>
    <row r="17" spans="1:14" x14ac:dyDescent="0.25">
      <c r="A17" s="136"/>
      <c r="B17" s="2" t="s">
        <v>1</v>
      </c>
      <c r="C17" s="16">
        <v>2</v>
      </c>
      <c r="D17" s="124"/>
      <c r="E17" s="38">
        <f t="shared" si="1"/>
        <v>0</v>
      </c>
      <c r="F17" s="68" t="s">
        <v>9</v>
      </c>
      <c r="G17" s="69">
        <v>52</v>
      </c>
      <c r="H17" s="124"/>
      <c r="I17" s="38">
        <f t="shared" si="0"/>
        <v>0</v>
      </c>
      <c r="J17" s="138"/>
      <c r="K17" s="147"/>
      <c r="L17" s="141"/>
      <c r="M17" s="144"/>
      <c r="N17" s="130" t="s">
        <v>63</v>
      </c>
    </row>
    <row r="18" spans="1:14" ht="15.75" thickBot="1" x14ac:dyDescent="0.3">
      <c r="A18" s="149"/>
      <c r="B18" s="8" t="s">
        <v>0</v>
      </c>
      <c r="C18" s="20">
        <v>1</v>
      </c>
      <c r="D18" s="125"/>
      <c r="E18" s="37">
        <f t="shared" si="1"/>
        <v>0</v>
      </c>
      <c r="F18" s="30" t="s">
        <v>9</v>
      </c>
      <c r="G18" s="60">
        <v>52</v>
      </c>
      <c r="H18" s="125"/>
      <c r="I18" s="37">
        <f t="shared" si="0"/>
        <v>0</v>
      </c>
      <c r="J18" s="139"/>
      <c r="K18" s="148"/>
      <c r="L18" s="142"/>
      <c r="M18" s="145"/>
      <c r="N18" s="131" t="s">
        <v>64</v>
      </c>
    </row>
    <row r="19" spans="1:14" x14ac:dyDescent="0.25">
      <c r="A19" s="136" t="s">
        <v>48</v>
      </c>
      <c r="B19" s="6" t="s">
        <v>11</v>
      </c>
      <c r="C19" s="24">
        <v>1</v>
      </c>
      <c r="D19" s="80"/>
      <c r="E19" s="36">
        <f t="shared" si="1"/>
        <v>0</v>
      </c>
      <c r="F19" s="25" t="s">
        <v>12</v>
      </c>
      <c r="G19" s="26">
        <v>12</v>
      </c>
      <c r="H19" s="80"/>
      <c r="I19" s="36">
        <f t="shared" si="0"/>
        <v>0</v>
      </c>
      <c r="J19" s="138">
        <v>1.62</v>
      </c>
      <c r="K19" s="147"/>
      <c r="L19" s="140">
        <f>$J19*K19</f>
        <v>0</v>
      </c>
      <c r="M19" s="143">
        <f t="shared" ref="M19" si="4">SUM($E19:$E21)+SUM($I19:$I21)+L19</f>
        <v>0</v>
      </c>
      <c r="N19" s="129" t="s">
        <v>64</v>
      </c>
    </row>
    <row r="20" spans="1:14" x14ac:dyDescent="0.25">
      <c r="A20" s="136"/>
      <c r="B20" s="65" t="s">
        <v>10</v>
      </c>
      <c r="C20" s="66">
        <v>1</v>
      </c>
      <c r="D20" s="92"/>
      <c r="E20" s="38">
        <f t="shared" si="1"/>
        <v>0</v>
      </c>
      <c r="F20" s="68" t="s">
        <v>12</v>
      </c>
      <c r="G20" s="69">
        <v>12</v>
      </c>
      <c r="H20" s="92"/>
      <c r="I20" s="38">
        <f t="shared" si="0"/>
        <v>0</v>
      </c>
      <c r="J20" s="138"/>
      <c r="K20" s="147"/>
      <c r="L20" s="141"/>
      <c r="M20" s="144"/>
      <c r="N20" s="130" t="s">
        <v>63</v>
      </c>
    </row>
    <row r="21" spans="1:14" ht="15.75" thickBot="1" x14ac:dyDescent="0.3">
      <c r="A21" s="149"/>
      <c r="B21" s="8" t="s">
        <v>10</v>
      </c>
      <c r="C21" s="20">
        <v>1</v>
      </c>
      <c r="D21" s="23"/>
      <c r="E21" s="37">
        <f t="shared" si="1"/>
        <v>0</v>
      </c>
      <c r="F21" s="21" t="s">
        <v>12</v>
      </c>
      <c r="G21" s="22">
        <v>12</v>
      </c>
      <c r="H21" s="23"/>
      <c r="I21" s="37">
        <f t="shared" si="0"/>
        <v>0</v>
      </c>
      <c r="J21" s="139"/>
      <c r="K21" s="148"/>
      <c r="L21" s="142"/>
      <c r="M21" s="145"/>
      <c r="N21" s="131" t="s">
        <v>64</v>
      </c>
    </row>
    <row r="22" spans="1:14" x14ac:dyDescent="0.25">
      <c r="A22" s="135" t="s">
        <v>49</v>
      </c>
      <c r="B22" s="7" t="s">
        <v>10</v>
      </c>
      <c r="C22" s="12">
        <v>1</v>
      </c>
      <c r="D22" s="15"/>
      <c r="E22" s="39">
        <f>12*(C22*D22)</f>
        <v>0</v>
      </c>
      <c r="F22" s="13" t="s">
        <v>26</v>
      </c>
      <c r="G22" s="14">
        <v>12</v>
      </c>
      <c r="H22" s="15"/>
      <c r="I22" s="36">
        <f t="shared" si="0"/>
        <v>0</v>
      </c>
      <c r="J22" s="137">
        <v>0.2</v>
      </c>
      <c r="K22" s="146"/>
      <c r="L22" s="140">
        <f>$J22*K22</f>
        <v>0</v>
      </c>
      <c r="M22" s="143">
        <f>SUM($E22:$E23)+SUM($I22:$I23)+L22</f>
        <v>0</v>
      </c>
      <c r="N22" s="129" t="s">
        <v>63</v>
      </c>
    </row>
    <row r="23" spans="1:14" ht="15.75" thickBot="1" x14ac:dyDescent="0.3">
      <c r="A23" s="149"/>
      <c r="B23" s="8" t="s">
        <v>0</v>
      </c>
      <c r="C23" s="20">
        <v>3</v>
      </c>
      <c r="D23" s="23"/>
      <c r="E23" s="37">
        <f t="shared" ref="E23:E25" si="5">12*(C23*D23)</f>
        <v>0</v>
      </c>
      <c r="F23" s="21" t="s">
        <v>9</v>
      </c>
      <c r="G23" s="22">
        <v>52</v>
      </c>
      <c r="H23" s="23"/>
      <c r="I23" s="37">
        <f t="shared" si="0"/>
        <v>0</v>
      </c>
      <c r="J23" s="139"/>
      <c r="K23" s="148"/>
      <c r="L23" s="142"/>
      <c r="M23" s="145"/>
      <c r="N23" s="131" t="s">
        <v>64</v>
      </c>
    </row>
    <row r="24" spans="1:14" ht="30.75" thickBot="1" x14ac:dyDescent="0.3">
      <c r="A24" s="41" t="s">
        <v>50</v>
      </c>
      <c r="B24" s="10" t="s">
        <v>10</v>
      </c>
      <c r="C24" s="103">
        <v>20</v>
      </c>
      <c r="D24" s="83"/>
      <c r="E24" s="82">
        <f t="shared" si="5"/>
        <v>0</v>
      </c>
      <c r="F24" s="33" t="s">
        <v>2</v>
      </c>
      <c r="G24" s="63">
        <v>104</v>
      </c>
      <c r="H24" s="83"/>
      <c r="I24" s="37">
        <f t="shared" si="0"/>
        <v>0</v>
      </c>
      <c r="J24" s="86">
        <v>68.62</v>
      </c>
      <c r="K24" s="111"/>
      <c r="L24" s="87">
        <f>$J24*K24</f>
        <v>0</v>
      </c>
      <c r="M24" s="88">
        <f>E24+I24+L24</f>
        <v>0</v>
      </c>
      <c r="N24" s="132" t="s">
        <v>64</v>
      </c>
    </row>
    <row r="25" spans="1:14" ht="30.75" thickBot="1" x14ac:dyDescent="0.3">
      <c r="A25" s="90" t="s">
        <v>51</v>
      </c>
      <c r="B25" s="9" t="s">
        <v>23</v>
      </c>
      <c r="C25" s="104">
        <v>2</v>
      </c>
      <c r="D25" s="92"/>
      <c r="E25" s="67">
        <f t="shared" si="5"/>
        <v>0</v>
      </c>
      <c r="F25" s="68" t="s">
        <v>28</v>
      </c>
      <c r="G25" s="91">
        <v>2</v>
      </c>
      <c r="H25" s="92"/>
      <c r="I25" s="37">
        <f t="shared" si="0"/>
        <v>0</v>
      </c>
      <c r="J25" s="93">
        <v>0.01</v>
      </c>
      <c r="K25" s="112"/>
      <c r="L25" s="94">
        <f>$J25*K25</f>
        <v>0</v>
      </c>
      <c r="M25" s="95">
        <f>E25+I25+L25</f>
        <v>0</v>
      </c>
      <c r="N25" s="132" t="s">
        <v>64</v>
      </c>
    </row>
    <row r="26" spans="1:14" s="31" customFormat="1" ht="33" thickBot="1" x14ac:dyDescent="0.35">
      <c r="A26" s="98" t="s">
        <v>53</v>
      </c>
      <c r="B26" s="99"/>
      <c r="C26" s="100"/>
      <c r="D26" s="99"/>
      <c r="E26" s="101"/>
      <c r="F26" s="99"/>
      <c r="G26" s="99"/>
      <c r="H26" s="101"/>
      <c r="I26" s="101"/>
      <c r="J26" s="100"/>
      <c r="K26" s="100"/>
      <c r="L26" s="102"/>
      <c r="M26" s="117">
        <f>SUM(M10:M25)</f>
        <v>0</v>
      </c>
    </row>
    <row r="27" spans="1:14" s="31" customFormat="1" ht="33" thickBot="1" x14ac:dyDescent="0.35">
      <c r="A27" s="96" t="s">
        <v>52</v>
      </c>
      <c r="B27" s="75"/>
      <c r="C27" s="76"/>
      <c r="D27" s="75"/>
      <c r="E27" s="77"/>
      <c r="F27" s="75"/>
      <c r="G27" s="75"/>
      <c r="H27" s="77"/>
      <c r="I27" s="77"/>
      <c r="J27" s="76"/>
      <c r="K27" s="76"/>
      <c r="L27" s="97"/>
      <c r="M27" s="118">
        <f>4*M26</f>
        <v>0</v>
      </c>
    </row>
    <row r="28" spans="1:14" s="31" customFormat="1" ht="29.45" customHeight="1" x14ac:dyDescent="0.3">
      <c r="A28" s="43"/>
      <c r="B28" s="42"/>
      <c r="C28" s="44"/>
      <c r="D28" s="42"/>
      <c r="E28" s="45"/>
      <c r="F28" s="42"/>
      <c r="G28" s="42"/>
      <c r="H28" s="45"/>
      <c r="I28" s="45"/>
      <c r="J28" s="44"/>
      <c r="K28" s="44"/>
      <c r="L28" s="74"/>
      <c r="M28" s="89"/>
    </row>
  </sheetData>
  <mergeCells count="27">
    <mergeCell ref="K8:M8"/>
    <mergeCell ref="M16:M18"/>
    <mergeCell ref="L19:L21"/>
    <mergeCell ref="M19:M21"/>
    <mergeCell ref="A22:A23"/>
    <mergeCell ref="J22:J23"/>
    <mergeCell ref="A16:A18"/>
    <mergeCell ref="J16:J18"/>
    <mergeCell ref="K16:K18"/>
    <mergeCell ref="A19:A21"/>
    <mergeCell ref="J19:J21"/>
    <mergeCell ref="K19:K21"/>
    <mergeCell ref="K22:K23"/>
    <mergeCell ref="L22:L23"/>
    <mergeCell ref="M22:M23"/>
    <mergeCell ref="L16:L18"/>
    <mergeCell ref="M10:M12"/>
    <mergeCell ref="A6:B6"/>
    <mergeCell ref="A10:A12"/>
    <mergeCell ref="J10:J12"/>
    <mergeCell ref="A13:A15"/>
    <mergeCell ref="K10:K12"/>
    <mergeCell ref="L10:L12"/>
    <mergeCell ref="J13:J15"/>
    <mergeCell ref="K13:K15"/>
    <mergeCell ref="L13:L15"/>
    <mergeCell ref="M13:M15"/>
  </mergeCells>
  <pageMargins left="0.7" right="0.7" top="0.78740157499999996" bottom="0.78740157499999996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80" zoomScaleNormal="80" workbookViewId="0">
      <selection activeCell="C28" sqref="C28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</cols>
  <sheetData>
    <row r="1" spans="1:13" ht="24.75" customHeight="1" x14ac:dyDescent="0.3">
      <c r="A1" s="78" t="s">
        <v>36</v>
      </c>
    </row>
    <row r="3" spans="1:13" ht="18.75" x14ac:dyDescent="0.3">
      <c r="A3" s="11" t="s">
        <v>55</v>
      </c>
      <c r="B3" s="3"/>
      <c r="E3" s="123"/>
    </row>
    <row r="4" spans="1:13" ht="15.75" x14ac:dyDescent="0.25">
      <c r="A4" s="151" t="s">
        <v>5</v>
      </c>
      <c r="C4" s="1"/>
    </row>
    <row r="6" spans="1:13" ht="21" x14ac:dyDescent="0.35">
      <c r="A6" s="133" t="s">
        <v>16</v>
      </c>
      <c r="B6" s="134"/>
    </row>
    <row r="8" spans="1:13" ht="15.75" thickBot="1" x14ac:dyDescent="0.3">
      <c r="K8" s="152"/>
      <c r="L8" s="152"/>
      <c r="M8" s="152"/>
    </row>
    <row r="9" spans="1:13" ht="66" customHeight="1" thickBot="1" x14ac:dyDescent="0.3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</row>
    <row r="10" spans="1:13" ht="15.75" thickBot="1" x14ac:dyDescent="0.3">
      <c r="A10" s="79" t="s">
        <v>56</v>
      </c>
      <c r="B10" s="7" t="s">
        <v>1</v>
      </c>
      <c r="C10" s="12">
        <v>14</v>
      </c>
      <c r="D10" s="15"/>
      <c r="E10" s="36">
        <f>12*(C10*D10)</f>
        <v>0</v>
      </c>
      <c r="F10" s="13" t="s">
        <v>6</v>
      </c>
      <c r="G10" s="14">
        <v>260</v>
      </c>
      <c r="H10" s="15"/>
      <c r="I10" s="36">
        <f>C10*(G10*H10)</f>
        <v>0</v>
      </c>
      <c r="J10" s="84">
        <v>243.2</v>
      </c>
      <c r="K10" s="113"/>
      <c r="L10" s="115">
        <f>$J10*K10</f>
        <v>0</v>
      </c>
      <c r="M10" s="116">
        <f>SUM($E10:$E10)+SUM($I10:$I10)+L10</f>
        <v>0</v>
      </c>
    </row>
    <row r="11" spans="1:13" x14ac:dyDescent="0.25">
      <c r="A11" s="135" t="s">
        <v>46</v>
      </c>
      <c r="B11" s="7" t="s">
        <v>1</v>
      </c>
      <c r="C11" s="12">
        <v>2</v>
      </c>
      <c r="D11" s="15"/>
      <c r="E11" s="36">
        <f t="shared" ref="E11:E19" si="0">12*(C11*D11)</f>
        <v>0</v>
      </c>
      <c r="F11" s="13" t="s">
        <v>9</v>
      </c>
      <c r="G11" s="14">
        <v>52</v>
      </c>
      <c r="H11" s="15"/>
      <c r="I11" s="36">
        <f t="shared" ref="I11:I19" si="1">C11*(G11*H11)</f>
        <v>0</v>
      </c>
      <c r="J11" s="137">
        <v>0.42</v>
      </c>
      <c r="K11" s="146"/>
      <c r="L11" s="140">
        <f>$J11*K11</f>
        <v>0</v>
      </c>
      <c r="M11" s="143">
        <f>SUM($E11:$E12)+SUM($I11:$I12)+L11</f>
        <v>0</v>
      </c>
    </row>
    <row r="12" spans="1:13" ht="15.75" thickBot="1" x14ac:dyDescent="0.3">
      <c r="A12" s="149"/>
      <c r="B12" s="8" t="s">
        <v>10</v>
      </c>
      <c r="C12" s="20">
        <v>2</v>
      </c>
      <c r="D12" s="23"/>
      <c r="E12" s="37">
        <f t="shared" si="0"/>
        <v>0</v>
      </c>
      <c r="F12" s="21" t="s">
        <v>9</v>
      </c>
      <c r="G12" s="22">
        <v>52</v>
      </c>
      <c r="H12" s="23"/>
      <c r="I12" s="37">
        <f t="shared" si="1"/>
        <v>0</v>
      </c>
      <c r="J12" s="139"/>
      <c r="K12" s="148"/>
      <c r="L12" s="142"/>
      <c r="M12" s="145"/>
    </row>
    <row r="13" spans="1:13" x14ac:dyDescent="0.25">
      <c r="A13" s="135" t="s">
        <v>47</v>
      </c>
      <c r="B13" s="7" t="s">
        <v>1</v>
      </c>
      <c r="C13" s="12">
        <v>1</v>
      </c>
      <c r="D13" s="15"/>
      <c r="E13" s="36">
        <f t="shared" si="0"/>
        <v>0</v>
      </c>
      <c r="F13" s="13" t="s">
        <v>2</v>
      </c>
      <c r="G13" s="14">
        <v>104</v>
      </c>
      <c r="H13" s="15"/>
      <c r="I13" s="36">
        <f t="shared" si="1"/>
        <v>0</v>
      </c>
      <c r="J13" s="137">
        <v>2.0299999999999998</v>
      </c>
      <c r="K13" s="146"/>
      <c r="L13" s="140">
        <f>$J13*K13</f>
        <v>0</v>
      </c>
      <c r="M13" s="143">
        <f>SUM($E13:$E14)+SUM($I13:$I14)+L13</f>
        <v>0</v>
      </c>
    </row>
    <row r="14" spans="1:13" ht="15.75" thickBot="1" x14ac:dyDescent="0.3">
      <c r="A14" s="149"/>
      <c r="B14" s="9" t="s">
        <v>10</v>
      </c>
      <c r="C14" s="59">
        <v>2</v>
      </c>
      <c r="D14" s="105"/>
      <c r="E14" s="37">
        <f t="shared" si="0"/>
        <v>0</v>
      </c>
      <c r="F14" s="30" t="s">
        <v>9</v>
      </c>
      <c r="G14" s="60">
        <v>52</v>
      </c>
      <c r="H14" s="105"/>
      <c r="I14" s="37">
        <f t="shared" si="1"/>
        <v>0</v>
      </c>
      <c r="J14" s="139"/>
      <c r="K14" s="148"/>
      <c r="L14" s="142"/>
      <c r="M14" s="145"/>
    </row>
    <row r="15" spans="1:13" x14ac:dyDescent="0.25">
      <c r="A15" s="136" t="s">
        <v>48</v>
      </c>
      <c r="B15" s="6" t="s">
        <v>1</v>
      </c>
      <c r="C15" s="24">
        <v>2</v>
      </c>
      <c r="D15" s="80"/>
      <c r="E15" s="39">
        <f t="shared" si="0"/>
        <v>0</v>
      </c>
      <c r="F15" s="25" t="s">
        <v>13</v>
      </c>
      <c r="G15" s="26">
        <v>26</v>
      </c>
      <c r="H15" s="80"/>
      <c r="I15" s="39">
        <f t="shared" si="1"/>
        <v>0</v>
      </c>
      <c r="J15" s="138">
        <v>4.3899999999999997</v>
      </c>
      <c r="K15" s="147"/>
      <c r="L15" s="141">
        <f>$J15*K15</f>
        <v>0</v>
      </c>
      <c r="M15" s="144">
        <f>SUM($E15:$E16)+SUM($I15:$I16)+L15</f>
        <v>0</v>
      </c>
    </row>
    <row r="16" spans="1:13" ht="15.75" thickBot="1" x14ac:dyDescent="0.3">
      <c r="A16" s="149"/>
      <c r="B16" s="8" t="s">
        <v>10</v>
      </c>
      <c r="C16" s="20">
        <v>2</v>
      </c>
      <c r="D16" s="23"/>
      <c r="E16" s="37">
        <f t="shared" si="0"/>
        <v>0</v>
      </c>
      <c r="F16" s="21" t="s">
        <v>12</v>
      </c>
      <c r="G16" s="22">
        <v>12</v>
      </c>
      <c r="H16" s="23"/>
      <c r="I16" s="37">
        <f t="shared" si="1"/>
        <v>0</v>
      </c>
      <c r="J16" s="139"/>
      <c r="K16" s="148"/>
      <c r="L16" s="142"/>
      <c r="M16" s="145"/>
    </row>
    <row r="17" spans="1:13" ht="30.75" customHeight="1" thickBot="1" x14ac:dyDescent="0.3">
      <c r="A17" s="79" t="s">
        <v>24</v>
      </c>
      <c r="B17" s="7" t="s">
        <v>10</v>
      </c>
      <c r="C17" s="12">
        <v>3</v>
      </c>
      <c r="D17" s="15"/>
      <c r="E17" s="39">
        <f t="shared" si="0"/>
        <v>0</v>
      </c>
      <c r="F17" s="13" t="s">
        <v>12</v>
      </c>
      <c r="G17" s="14">
        <v>12</v>
      </c>
      <c r="H17" s="15"/>
      <c r="I17" s="39">
        <f t="shared" si="1"/>
        <v>0</v>
      </c>
      <c r="J17" s="84">
        <v>0.12</v>
      </c>
      <c r="K17" s="113"/>
      <c r="L17" s="115">
        <f>$J17*K17</f>
        <v>0</v>
      </c>
      <c r="M17" s="116">
        <f>SUM($E17:$E17)+SUM($I17:$I17)+L17</f>
        <v>0</v>
      </c>
    </row>
    <row r="18" spans="1:13" ht="30.75" thickBot="1" x14ac:dyDescent="0.3">
      <c r="A18" s="41" t="s">
        <v>50</v>
      </c>
      <c r="B18" s="10" t="s">
        <v>10</v>
      </c>
      <c r="C18" s="103">
        <v>15</v>
      </c>
      <c r="D18" s="83"/>
      <c r="E18" s="82">
        <f t="shared" si="0"/>
        <v>0</v>
      </c>
      <c r="F18" s="33" t="s">
        <v>2</v>
      </c>
      <c r="G18" s="63">
        <v>104</v>
      </c>
      <c r="H18" s="83"/>
      <c r="I18" s="82">
        <f t="shared" si="1"/>
        <v>0</v>
      </c>
      <c r="J18" s="86">
        <v>61.92</v>
      </c>
      <c r="K18" s="111"/>
      <c r="L18" s="87">
        <f>$J18*K18</f>
        <v>0</v>
      </c>
      <c r="M18" s="88">
        <f>E18+I18+L18</f>
        <v>0</v>
      </c>
    </row>
    <row r="19" spans="1:13" ht="30.75" thickBot="1" x14ac:dyDescent="0.3">
      <c r="A19" s="90" t="s">
        <v>51</v>
      </c>
      <c r="B19" s="9" t="s">
        <v>23</v>
      </c>
      <c r="C19" s="104">
        <v>4</v>
      </c>
      <c r="D19" s="92"/>
      <c r="E19" s="67">
        <f t="shared" si="0"/>
        <v>0</v>
      </c>
      <c r="F19" s="68" t="s">
        <v>13</v>
      </c>
      <c r="G19" s="91">
        <v>26</v>
      </c>
      <c r="H19" s="92"/>
      <c r="I19" s="67">
        <f t="shared" si="1"/>
        <v>0</v>
      </c>
      <c r="J19" s="93">
        <v>0.57999999999999996</v>
      </c>
      <c r="K19" s="112"/>
      <c r="L19" s="94">
        <f>$J19*K19</f>
        <v>0</v>
      </c>
      <c r="M19" s="95">
        <f>E19+I19+L19</f>
        <v>0</v>
      </c>
    </row>
    <row r="20" spans="1:13" s="31" customFormat="1" ht="33" thickBot="1" x14ac:dyDescent="0.35">
      <c r="A20" s="98" t="s">
        <v>53</v>
      </c>
      <c r="B20" s="99"/>
      <c r="C20" s="100"/>
      <c r="D20" s="99"/>
      <c r="E20" s="101"/>
      <c r="F20" s="99"/>
      <c r="G20" s="99"/>
      <c r="H20" s="101"/>
      <c r="I20" s="101"/>
      <c r="J20" s="100"/>
      <c r="K20" s="100"/>
      <c r="L20" s="102"/>
      <c r="M20" s="117">
        <f>SUM(M10:M19)</f>
        <v>0</v>
      </c>
    </row>
    <row r="21" spans="1:13" s="31" customFormat="1" ht="33" thickBot="1" x14ac:dyDescent="0.35">
      <c r="A21" s="96" t="s">
        <v>52</v>
      </c>
      <c r="B21" s="75"/>
      <c r="C21" s="76"/>
      <c r="D21" s="75"/>
      <c r="E21" s="77"/>
      <c r="F21" s="75"/>
      <c r="G21" s="75"/>
      <c r="H21" s="77"/>
      <c r="I21" s="77"/>
      <c r="J21" s="76"/>
      <c r="K21" s="76"/>
      <c r="L21" s="97"/>
      <c r="M21" s="118">
        <f>4*M20</f>
        <v>0</v>
      </c>
    </row>
    <row r="22" spans="1:13" s="31" customFormat="1" ht="29.45" customHeight="1" x14ac:dyDescent="0.3">
      <c r="A22" s="43"/>
      <c r="B22" s="42"/>
      <c r="C22" s="44"/>
      <c r="D22" s="42"/>
      <c r="E22" s="45"/>
      <c r="F22" s="42"/>
      <c r="G22" s="42"/>
      <c r="H22" s="45"/>
      <c r="I22" s="45"/>
      <c r="J22" s="44"/>
      <c r="K22" s="44"/>
      <c r="L22" s="74"/>
      <c r="M22" s="89"/>
    </row>
  </sheetData>
  <mergeCells count="16">
    <mergeCell ref="A6:B6"/>
    <mergeCell ref="J15:J16"/>
    <mergeCell ref="A11:A12"/>
    <mergeCell ref="J11:J12"/>
    <mergeCell ref="L11:L12"/>
    <mergeCell ref="K13:K14"/>
    <mergeCell ref="L13:L14"/>
    <mergeCell ref="K15:K16"/>
    <mergeCell ref="L15:L16"/>
    <mergeCell ref="M11:M12"/>
    <mergeCell ref="J13:J14"/>
    <mergeCell ref="M13:M14"/>
    <mergeCell ref="M15:M16"/>
    <mergeCell ref="A13:A14"/>
    <mergeCell ref="A15:A16"/>
    <mergeCell ref="K11:K12"/>
  </mergeCells>
  <pageMargins left="0.7" right="0.7" top="0.78740157499999996" bottom="0.78740157499999996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70" zoomScaleNormal="70" workbookViewId="0">
      <selection activeCell="W40" sqref="W40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  <col min="14" max="14" width="15.5703125" customWidth="1"/>
  </cols>
  <sheetData>
    <row r="1" spans="1:14" ht="24.75" customHeight="1" x14ac:dyDescent="0.3">
      <c r="A1" s="78" t="s">
        <v>37</v>
      </c>
    </row>
    <row r="3" spans="1:14" ht="18.75" x14ac:dyDescent="0.3">
      <c r="A3" s="11" t="s">
        <v>31</v>
      </c>
      <c r="B3" s="3"/>
      <c r="E3" s="123"/>
    </row>
    <row r="4" spans="1:14" ht="15.75" x14ac:dyDescent="0.25">
      <c r="A4" s="151" t="s">
        <v>5</v>
      </c>
      <c r="C4" s="1"/>
    </row>
    <row r="6" spans="1:14" ht="21" x14ac:dyDescent="0.35">
      <c r="A6" s="133" t="s">
        <v>16</v>
      </c>
      <c r="B6" s="134"/>
    </row>
    <row r="8" spans="1:14" ht="15.75" thickBot="1" x14ac:dyDescent="0.3">
      <c r="K8" s="152"/>
      <c r="L8" s="152"/>
      <c r="M8" s="152"/>
    </row>
    <row r="9" spans="1:14" ht="66" customHeight="1" thickBot="1" x14ac:dyDescent="0.3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  <c r="N9" s="120" t="s">
        <v>59</v>
      </c>
    </row>
    <row r="10" spans="1:14" x14ac:dyDescent="0.25">
      <c r="A10" s="135" t="s">
        <v>45</v>
      </c>
      <c r="B10" s="7" t="s">
        <v>1</v>
      </c>
      <c r="C10" s="12">
        <v>15</v>
      </c>
      <c r="D10" s="15"/>
      <c r="E10" s="36">
        <f>12*(C10*D10)</f>
        <v>0</v>
      </c>
      <c r="F10" s="13" t="s">
        <v>2</v>
      </c>
      <c r="G10" s="14">
        <v>104</v>
      </c>
      <c r="H10" s="15"/>
      <c r="I10" s="36">
        <f>C10*(G10*H10)</f>
        <v>0</v>
      </c>
      <c r="J10" s="137">
        <v>132.04</v>
      </c>
      <c r="K10" s="146"/>
      <c r="L10" s="140">
        <f>$J10*K10</f>
        <v>0</v>
      </c>
      <c r="M10" s="143">
        <f>SUM($E10:$E11)+SUM($I10:$I11)+L10</f>
        <v>0</v>
      </c>
      <c r="N10" s="129" t="s">
        <v>61</v>
      </c>
    </row>
    <row r="11" spans="1:14" ht="15.75" thickBot="1" x14ac:dyDescent="0.3">
      <c r="A11" s="149"/>
      <c r="B11" s="8" t="s">
        <v>0</v>
      </c>
      <c r="C11" s="20">
        <v>1</v>
      </c>
      <c r="D11" s="23"/>
      <c r="E11" s="37">
        <f>12*(C11*D11)</f>
        <v>0</v>
      </c>
      <c r="F11" s="21" t="s">
        <v>9</v>
      </c>
      <c r="G11" s="22">
        <v>52</v>
      </c>
      <c r="H11" s="23"/>
      <c r="I11" s="37">
        <f t="shared" ref="I11:I21" si="0">C11*(G11*H11)</f>
        <v>0</v>
      </c>
      <c r="J11" s="139"/>
      <c r="K11" s="148"/>
      <c r="L11" s="142"/>
      <c r="M11" s="145"/>
      <c r="N11" s="131" t="s">
        <v>62</v>
      </c>
    </row>
    <row r="12" spans="1:14" x14ac:dyDescent="0.25">
      <c r="A12" s="135" t="s">
        <v>32</v>
      </c>
      <c r="B12" s="7" t="s">
        <v>0</v>
      </c>
      <c r="C12" s="12">
        <v>1</v>
      </c>
      <c r="D12" s="15"/>
      <c r="E12" s="36">
        <f t="shared" ref="E12:E21" si="1">12*(C12*D12)</f>
        <v>0</v>
      </c>
      <c r="F12" s="13" t="s">
        <v>9</v>
      </c>
      <c r="G12" s="14">
        <v>52</v>
      </c>
      <c r="H12" s="15"/>
      <c r="I12" s="36">
        <f t="shared" si="0"/>
        <v>0</v>
      </c>
      <c r="J12" s="137">
        <v>0.05</v>
      </c>
      <c r="K12" s="146"/>
      <c r="L12" s="140">
        <f>$J12*K13</f>
        <v>0</v>
      </c>
      <c r="M12" s="143">
        <f>SUM($E12:$E13)+SUM($I12:$I13)+L12</f>
        <v>0</v>
      </c>
      <c r="N12" s="129" t="s">
        <v>62</v>
      </c>
    </row>
    <row r="13" spans="1:14" ht="15.75" thickBot="1" x14ac:dyDescent="0.3">
      <c r="A13" s="149"/>
      <c r="B13" s="8" t="s">
        <v>0</v>
      </c>
      <c r="C13" s="20">
        <v>2</v>
      </c>
      <c r="D13" s="23"/>
      <c r="E13" s="37">
        <f t="shared" si="1"/>
        <v>0</v>
      </c>
      <c r="F13" s="21" t="s">
        <v>9</v>
      </c>
      <c r="G13" s="22">
        <v>52</v>
      </c>
      <c r="H13" s="23"/>
      <c r="I13" s="37">
        <f t="shared" si="0"/>
        <v>0</v>
      </c>
      <c r="J13" s="139"/>
      <c r="K13" s="148"/>
      <c r="L13" s="142"/>
      <c r="M13" s="145"/>
      <c r="N13" s="131" t="s">
        <v>61</v>
      </c>
    </row>
    <row r="14" spans="1:14" x14ac:dyDescent="0.25">
      <c r="A14" s="135" t="s">
        <v>47</v>
      </c>
      <c r="B14" s="7" t="s">
        <v>1</v>
      </c>
      <c r="C14" s="12">
        <v>7</v>
      </c>
      <c r="D14" s="15"/>
      <c r="E14" s="36">
        <f t="shared" si="1"/>
        <v>0</v>
      </c>
      <c r="F14" s="13" t="s">
        <v>2</v>
      </c>
      <c r="G14" s="14">
        <v>104</v>
      </c>
      <c r="H14" s="15"/>
      <c r="I14" s="36">
        <f t="shared" si="0"/>
        <v>0</v>
      </c>
      <c r="J14" s="137">
        <v>2.79</v>
      </c>
      <c r="K14" s="146"/>
      <c r="L14" s="140">
        <f>$J14*K14</f>
        <v>0</v>
      </c>
      <c r="M14" s="143">
        <f>SUM($E14:$E16)+SUM($I14:$I16)+L14</f>
        <v>0</v>
      </c>
      <c r="N14" s="129" t="s">
        <v>61</v>
      </c>
    </row>
    <row r="15" spans="1:14" x14ac:dyDescent="0.25">
      <c r="A15" s="136"/>
      <c r="B15" s="2" t="s">
        <v>0</v>
      </c>
      <c r="C15" s="16">
        <v>1</v>
      </c>
      <c r="D15" s="19"/>
      <c r="E15" s="38">
        <f t="shared" si="1"/>
        <v>0</v>
      </c>
      <c r="F15" s="17" t="s">
        <v>9</v>
      </c>
      <c r="G15" s="18">
        <v>52</v>
      </c>
      <c r="H15" s="19"/>
      <c r="I15" s="38">
        <f t="shared" si="0"/>
        <v>0</v>
      </c>
      <c r="J15" s="138"/>
      <c r="K15" s="147"/>
      <c r="L15" s="141"/>
      <c r="M15" s="144"/>
      <c r="N15" s="130" t="s">
        <v>62</v>
      </c>
    </row>
    <row r="16" spans="1:14" ht="15.75" thickBot="1" x14ac:dyDescent="0.3">
      <c r="A16" s="149"/>
      <c r="B16" s="8" t="s">
        <v>0</v>
      </c>
      <c r="C16" s="20">
        <v>2</v>
      </c>
      <c r="D16" s="23"/>
      <c r="E16" s="37">
        <f t="shared" si="1"/>
        <v>0</v>
      </c>
      <c r="F16" s="21" t="s">
        <v>2</v>
      </c>
      <c r="G16" s="22">
        <v>104</v>
      </c>
      <c r="H16" s="23"/>
      <c r="I16" s="37">
        <f t="shared" si="0"/>
        <v>0</v>
      </c>
      <c r="J16" s="139"/>
      <c r="K16" s="148"/>
      <c r="L16" s="142"/>
      <c r="M16" s="145"/>
      <c r="N16" s="131" t="s">
        <v>61</v>
      </c>
    </row>
    <row r="17" spans="1:14" x14ac:dyDescent="0.25">
      <c r="A17" s="136" t="s">
        <v>48</v>
      </c>
      <c r="B17" s="6" t="s">
        <v>11</v>
      </c>
      <c r="C17" s="24">
        <v>1</v>
      </c>
      <c r="D17" s="80"/>
      <c r="E17" s="39">
        <f t="shared" si="1"/>
        <v>0</v>
      </c>
      <c r="F17" s="25" t="s">
        <v>25</v>
      </c>
      <c r="G17" s="26">
        <v>4</v>
      </c>
      <c r="H17" s="80"/>
      <c r="I17" s="39">
        <f t="shared" si="0"/>
        <v>0</v>
      </c>
      <c r="J17" s="138">
        <v>0.68</v>
      </c>
      <c r="K17" s="147"/>
      <c r="L17" s="141">
        <f>$J17*K17</f>
        <v>0</v>
      </c>
      <c r="M17" s="144">
        <f>SUM($E17:$E18)+SUM($I17:$I18)+L17</f>
        <v>0</v>
      </c>
      <c r="N17" s="129" t="s">
        <v>61</v>
      </c>
    </row>
    <row r="18" spans="1:14" ht="15.75" thickBot="1" x14ac:dyDescent="0.3">
      <c r="A18" s="149"/>
      <c r="B18" s="8" t="s">
        <v>0</v>
      </c>
      <c r="C18" s="20">
        <v>3</v>
      </c>
      <c r="D18" s="23"/>
      <c r="E18" s="37">
        <f t="shared" si="1"/>
        <v>0</v>
      </c>
      <c r="F18" s="21" t="s">
        <v>9</v>
      </c>
      <c r="G18" s="22">
        <v>52</v>
      </c>
      <c r="H18" s="23"/>
      <c r="I18" s="37">
        <f t="shared" si="0"/>
        <v>0</v>
      </c>
      <c r="J18" s="139"/>
      <c r="K18" s="148"/>
      <c r="L18" s="142"/>
      <c r="M18" s="145"/>
      <c r="N18" s="131" t="s">
        <v>61</v>
      </c>
    </row>
    <row r="19" spans="1:14" ht="30.75" customHeight="1" thickBot="1" x14ac:dyDescent="0.3">
      <c r="A19" s="109" t="s">
        <v>24</v>
      </c>
      <c r="B19" s="10" t="s">
        <v>0</v>
      </c>
      <c r="C19" s="32">
        <v>2</v>
      </c>
      <c r="D19" s="83"/>
      <c r="E19" s="35">
        <f t="shared" si="1"/>
        <v>0</v>
      </c>
      <c r="F19" s="33" t="s">
        <v>9</v>
      </c>
      <c r="G19" s="34">
        <v>12</v>
      </c>
      <c r="H19" s="83"/>
      <c r="I19" s="35">
        <f t="shared" si="0"/>
        <v>0</v>
      </c>
      <c r="J19" s="86">
        <v>0.05</v>
      </c>
      <c r="K19" s="111"/>
      <c r="L19" s="40">
        <f>$J19*K19</f>
        <v>0</v>
      </c>
      <c r="M19" s="110">
        <f>SUM($E19:$E19)+SUM($I19:$I19)+L19</f>
        <v>0</v>
      </c>
      <c r="N19" s="132" t="s">
        <v>61</v>
      </c>
    </row>
    <row r="20" spans="1:14" ht="30.75" thickBot="1" x14ac:dyDescent="0.3">
      <c r="A20" s="47" t="s">
        <v>50</v>
      </c>
      <c r="B20" s="9" t="s">
        <v>10</v>
      </c>
      <c r="C20" s="106">
        <v>7</v>
      </c>
      <c r="D20" s="105"/>
      <c r="E20" s="82">
        <f t="shared" si="1"/>
        <v>0</v>
      </c>
      <c r="F20" s="30" t="s">
        <v>7</v>
      </c>
      <c r="G20" s="48">
        <v>157</v>
      </c>
      <c r="H20" s="105"/>
      <c r="I20" s="82">
        <f t="shared" si="0"/>
        <v>0</v>
      </c>
      <c r="J20" s="85">
        <v>62.4</v>
      </c>
      <c r="K20" s="114"/>
      <c r="L20" s="107">
        <f>$J20*K20</f>
        <v>0</v>
      </c>
      <c r="M20" s="108">
        <f>E20+I20+L20</f>
        <v>0</v>
      </c>
      <c r="N20" s="132" t="s">
        <v>61</v>
      </c>
    </row>
    <row r="21" spans="1:14" ht="30.75" thickBot="1" x14ac:dyDescent="0.3">
      <c r="A21" s="90" t="s">
        <v>51</v>
      </c>
      <c r="B21" s="9" t="s">
        <v>23</v>
      </c>
      <c r="C21" s="104">
        <v>2</v>
      </c>
      <c r="D21" s="92"/>
      <c r="E21" s="67">
        <f t="shared" si="1"/>
        <v>0</v>
      </c>
      <c r="F21" s="68" t="s">
        <v>28</v>
      </c>
      <c r="G21" s="91">
        <v>2</v>
      </c>
      <c r="H21" s="92"/>
      <c r="I21" s="67">
        <f t="shared" si="0"/>
        <v>0</v>
      </c>
      <c r="J21" s="93">
        <v>0.01</v>
      </c>
      <c r="K21" s="112"/>
      <c r="L21" s="94">
        <f>$J21*K21</f>
        <v>0</v>
      </c>
      <c r="M21" s="95">
        <f>E21+I21+L21</f>
        <v>0</v>
      </c>
      <c r="N21" s="132" t="s">
        <v>61</v>
      </c>
    </row>
    <row r="22" spans="1:14" s="31" customFormat="1" ht="33" thickBot="1" x14ac:dyDescent="0.35">
      <c r="A22" s="98" t="s">
        <v>53</v>
      </c>
      <c r="B22" s="99"/>
      <c r="C22" s="100"/>
      <c r="D22" s="99"/>
      <c r="E22" s="101"/>
      <c r="F22" s="99"/>
      <c r="G22" s="99"/>
      <c r="H22" s="101"/>
      <c r="I22" s="101"/>
      <c r="J22" s="100"/>
      <c r="K22" s="100"/>
      <c r="L22" s="102"/>
      <c r="M22" s="117">
        <f>SUM(M10:M21)</f>
        <v>0</v>
      </c>
    </row>
    <row r="23" spans="1:14" s="31" customFormat="1" ht="33" thickBot="1" x14ac:dyDescent="0.35">
      <c r="A23" s="96" t="s">
        <v>52</v>
      </c>
      <c r="B23" s="75"/>
      <c r="C23" s="76"/>
      <c r="D23" s="75"/>
      <c r="E23" s="77"/>
      <c r="F23" s="75"/>
      <c r="G23" s="75"/>
      <c r="H23" s="77"/>
      <c r="I23" s="77"/>
      <c r="J23" s="76"/>
      <c r="K23" s="76"/>
      <c r="L23" s="97"/>
      <c r="M23" s="118">
        <f>4*M22</f>
        <v>0</v>
      </c>
    </row>
    <row r="24" spans="1:14" s="31" customFormat="1" ht="29.45" customHeight="1" x14ac:dyDescent="0.3">
      <c r="A24" s="43"/>
      <c r="B24" s="42"/>
      <c r="C24" s="44"/>
      <c r="D24" s="42"/>
      <c r="E24" s="45"/>
      <c r="F24" s="42"/>
      <c r="G24" s="42"/>
      <c r="H24" s="45"/>
      <c r="I24" s="45"/>
      <c r="J24" s="44"/>
      <c r="K24" s="44"/>
      <c r="L24" s="74"/>
      <c r="M24" s="89"/>
    </row>
  </sheetData>
  <mergeCells count="21">
    <mergeCell ref="A12:A13"/>
    <mergeCell ref="J12:J13"/>
    <mergeCell ref="K12:K13"/>
    <mergeCell ref="L12:L13"/>
    <mergeCell ref="M12:M13"/>
    <mergeCell ref="K17:K18"/>
    <mergeCell ref="L17:L18"/>
    <mergeCell ref="M17:M18"/>
    <mergeCell ref="J10:J11"/>
    <mergeCell ref="A6:B6"/>
    <mergeCell ref="A10:A11"/>
    <mergeCell ref="A17:A18"/>
    <mergeCell ref="J17:J18"/>
    <mergeCell ref="K14:K16"/>
    <mergeCell ref="L14:L16"/>
    <mergeCell ref="M14:M16"/>
    <mergeCell ref="K10:K11"/>
    <mergeCell ref="L10:L11"/>
    <mergeCell ref="M10:M11"/>
    <mergeCell ref="A14:A16"/>
    <mergeCell ref="J14:J16"/>
  </mergeCells>
  <pageMargins left="0.31496062992125984" right="0.31496062992125984" top="0.59055118110236227" bottom="0.3937007874015748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0" zoomScaleNormal="70" workbookViewId="0">
      <selection activeCell="S24" sqref="S24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</cols>
  <sheetData>
    <row r="1" spans="1:13" ht="24.75" customHeight="1" x14ac:dyDescent="0.3">
      <c r="A1" s="78" t="s">
        <v>38</v>
      </c>
    </row>
    <row r="3" spans="1:13" ht="18.75" x14ac:dyDescent="0.3">
      <c r="A3" s="11" t="s">
        <v>14</v>
      </c>
      <c r="B3" s="3"/>
      <c r="H3" s="123"/>
    </row>
    <row r="4" spans="1:13" ht="15.75" x14ac:dyDescent="0.25">
      <c r="A4" s="151" t="s">
        <v>5</v>
      </c>
      <c r="C4" s="1"/>
    </row>
    <row r="6" spans="1:13" ht="21" x14ac:dyDescent="0.35">
      <c r="A6" s="133" t="s">
        <v>16</v>
      </c>
      <c r="B6" s="134"/>
    </row>
    <row r="8" spans="1:13" ht="15.75" thickBot="1" x14ac:dyDescent="0.3">
      <c r="K8" s="152"/>
      <c r="L8" s="152"/>
      <c r="M8" s="152"/>
    </row>
    <row r="9" spans="1:13" ht="66" customHeight="1" thickBot="1" x14ac:dyDescent="0.3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</row>
    <row r="10" spans="1:13" x14ac:dyDescent="0.25">
      <c r="A10" s="135" t="s">
        <v>45</v>
      </c>
      <c r="B10" s="7" t="s">
        <v>1</v>
      </c>
      <c r="C10" s="12">
        <v>10</v>
      </c>
      <c r="D10" s="15"/>
      <c r="E10" s="36">
        <f>12*(C10*D10)</f>
        <v>0</v>
      </c>
      <c r="F10" s="13" t="s">
        <v>6</v>
      </c>
      <c r="G10" s="14">
        <v>260</v>
      </c>
      <c r="H10" s="15"/>
      <c r="I10" s="36">
        <f>C10*(G10*H10)</f>
        <v>0</v>
      </c>
      <c r="J10" s="137">
        <v>125.38</v>
      </c>
      <c r="K10" s="146"/>
      <c r="L10" s="140">
        <f>$J10*K10</f>
        <v>0</v>
      </c>
      <c r="M10" s="143">
        <f>SUM($E$10:$E11)+SUM($I10:$I11)+L10</f>
        <v>0</v>
      </c>
    </row>
    <row r="11" spans="1:13" ht="15.75" thickBot="1" x14ac:dyDescent="0.3">
      <c r="A11" s="149"/>
      <c r="B11" s="8" t="s">
        <v>0</v>
      </c>
      <c r="C11" s="20">
        <v>1</v>
      </c>
      <c r="D11" s="23"/>
      <c r="E11" s="37">
        <f>12*(C11*D11)</f>
        <v>0</v>
      </c>
      <c r="F11" s="21" t="s">
        <v>9</v>
      </c>
      <c r="G11" s="22">
        <v>52</v>
      </c>
      <c r="H11" s="23"/>
      <c r="I11" s="37">
        <f t="shared" ref="I11:I20" si="0">C11*(G11*H11)</f>
        <v>0</v>
      </c>
      <c r="J11" s="139"/>
      <c r="K11" s="148"/>
      <c r="L11" s="142"/>
      <c r="M11" s="145"/>
    </row>
    <row r="12" spans="1:13" x14ac:dyDescent="0.25">
      <c r="A12" s="135" t="s">
        <v>46</v>
      </c>
      <c r="B12" s="7" t="s">
        <v>1</v>
      </c>
      <c r="C12" s="12">
        <v>5</v>
      </c>
      <c r="D12" s="15"/>
      <c r="E12" s="36">
        <f t="shared" ref="E12:E20" si="1">12*(C12*D12)</f>
        <v>0</v>
      </c>
      <c r="F12" s="13" t="s">
        <v>7</v>
      </c>
      <c r="G12" s="14">
        <v>156</v>
      </c>
      <c r="H12" s="15"/>
      <c r="I12" s="36">
        <f t="shared" si="0"/>
        <v>0</v>
      </c>
      <c r="J12" s="137">
        <v>4.12</v>
      </c>
      <c r="K12" s="146"/>
      <c r="L12" s="140">
        <f>$J12*K12</f>
        <v>0</v>
      </c>
      <c r="M12" s="143">
        <f>SUM($E12:$E13)+SUM($I12:$I13)+L12</f>
        <v>0</v>
      </c>
    </row>
    <row r="13" spans="1:13" ht="15.75" thickBot="1" x14ac:dyDescent="0.3">
      <c r="A13" s="149"/>
      <c r="B13" s="8" t="s">
        <v>0</v>
      </c>
      <c r="C13" s="20">
        <v>3</v>
      </c>
      <c r="D13" s="23"/>
      <c r="E13" s="37">
        <f t="shared" si="1"/>
        <v>0</v>
      </c>
      <c r="F13" s="21" t="s">
        <v>13</v>
      </c>
      <c r="G13" s="22">
        <v>26</v>
      </c>
      <c r="H13" s="23"/>
      <c r="I13" s="37">
        <f t="shared" si="0"/>
        <v>0</v>
      </c>
      <c r="J13" s="139"/>
      <c r="K13" s="148"/>
      <c r="L13" s="142"/>
      <c r="M13" s="145"/>
    </row>
    <row r="14" spans="1:13" x14ac:dyDescent="0.25">
      <c r="A14" s="135" t="s">
        <v>47</v>
      </c>
      <c r="B14" s="7" t="s">
        <v>1</v>
      </c>
      <c r="C14" s="12">
        <v>5</v>
      </c>
      <c r="D14" s="15"/>
      <c r="E14" s="36">
        <f t="shared" si="1"/>
        <v>0</v>
      </c>
      <c r="F14" s="13" t="s">
        <v>9</v>
      </c>
      <c r="G14" s="14">
        <v>156</v>
      </c>
      <c r="H14" s="15"/>
      <c r="I14" s="36">
        <f t="shared" si="0"/>
        <v>0</v>
      </c>
      <c r="J14" s="137">
        <v>8.1199999999999992</v>
      </c>
      <c r="K14" s="146"/>
      <c r="L14" s="140">
        <f>$J14*K14</f>
        <v>0</v>
      </c>
      <c r="M14" s="143">
        <f>SUM($E14:$E15)+SUM($I14:$I15)+L14</f>
        <v>0</v>
      </c>
    </row>
    <row r="15" spans="1:13" ht="15.75" thickBot="1" x14ac:dyDescent="0.3">
      <c r="A15" s="149"/>
      <c r="B15" s="9" t="s">
        <v>0</v>
      </c>
      <c r="C15" s="59">
        <v>3</v>
      </c>
      <c r="D15" s="105"/>
      <c r="E15" s="37">
        <f t="shared" si="1"/>
        <v>0</v>
      </c>
      <c r="F15" s="30" t="s">
        <v>13</v>
      </c>
      <c r="G15" s="60">
        <v>52</v>
      </c>
      <c r="H15" s="105"/>
      <c r="I15" s="37">
        <f t="shared" si="0"/>
        <v>0</v>
      </c>
      <c r="J15" s="139"/>
      <c r="K15" s="148"/>
      <c r="L15" s="142"/>
      <c r="M15" s="145"/>
    </row>
    <row r="16" spans="1:13" x14ac:dyDescent="0.25">
      <c r="A16" s="136" t="s">
        <v>48</v>
      </c>
      <c r="B16" s="6" t="s">
        <v>1</v>
      </c>
      <c r="C16" s="24">
        <v>1</v>
      </c>
      <c r="D16" s="80"/>
      <c r="E16" s="39">
        <f t="shared" si="1"/>
        <v>0</v>
      </c>
      <c r="F16" s="25" t="s">
        <v>12</v>
      </c>
      <c r="G16" s="26">
        <v>12</v>
      </c>
      <c r="H16" s="80"/>
      <c r="I16" s="39">
        <f t="shared" si="0"/>
        <v>0</v>
      </c>
      <c r="J16" s="138">
        <v>2.69</v>
      </c>
      <c r="K16" s="147"/>
      <c r="L16" s="141">
        <f>$J16*K16</f>
        <v>0</v>
      </c>
      <c r="M16" s="144">
        <f>SUM($E16:$E17)+SUM($I16:$I17)+L16</f>
        <v>0</v>
      </c>
    </row>
    <row r="17" spans="1:13" ht="15.75" thickBot="1" x14ac:dyDescent="0.3">
      <c r="A17" s="149"/>
      <c r="B17" s="8" t="s">
        <v>0</v>
      </c>
      <c r="C17" s="20">
        <v>2</v>
      </c>
      <c r="D17" s="23"/>
      <c r="E17" s="37">
        <f t="shared" si="1"/>
        <v>0</v>
      </c>
      <c r="F17" s="21" t="s">
        <v>25</v>
      </c>
      <c r="G17" s="22">
        <v>4</v>
      </c>
      <c r="H17" s="23"/>
      <c r="I17" s="37">
        <f t="shared" si="0"/>
        <v>0</v>
      </c>
      <c r="J17" s="139"/>
      <c r="K17" s="148"/>
      <c r="L17" s="142"/>
      <c r="M17" s="145"/>
    </row>
    <row r="18" spans="1:13" ht="30.75" customHeight="1" thickBot="1" x14ac:dyDescent="0.3">
      <c r="A18" s="109" t="s">
        <v>24</v>
      </c>
      <c r="B18" s="10" t="s">
        <v>0</v>
      </c>
      <c r="C18" s="32">
        <v>3</v>
      </c>
      <c r="D18" s="83"/>
      <c r="E18" s="35">
        <f t="shared" si="1"/>
        <v>0</v>
      </c>
      <c r="F18" s="33" t="s">
        <v>57</v>
      </c>
      <c r="G18" s="34">
        <v>26</v>
      </c>
      <c r="H18" s="83"/>
      <c r="I18" s="35">
        <f t="shared" si="0"/>
        <v>0</v>
      </c>
      <c r="J18" s="86">
        <v>0.09</v>
      </c>
      <c r="K18" s="111"/>
      <c r="L18" s="40">
        <f>$J18*K18</f>
        <v>0</v>
      </c>
      <c r="M18" s="110">
        <f>SUM($E18:$E18)+SUM($I18:$I18)+L18</f>
        <v>0</v>
      </c>
    </row>
    <row r="19" spans="1:13" ht="30.75" thickBot="1" x14ac:dyDescent="0.3">
      <c r="A19" s="47" t="s">
        <v>50</v>
      </c>
      <c r="B19" s="9" t="s">
        <v>10</v>
      </c>
      <c r="C19" s="106">
        <v>18</v>
      </c>
      <c r="D19" s="105"/>
      <c r="E19" s="82">
        <f t="shared" si="1"/>
        <v>0</v>
      </c>
      <c r="F19" s="30" t="s">
        <v>7</v>
      </c>
      <c r="G19" s="48">
        <v>156</v>
      </c>
      <c r="H19" s="105"/>
      <c r="I19" s="82">
        <f t="shared" si="0"/>
        <v>0</v>
      </c>
      <c r="J19" s="85">
        <v>4.8099999999999996</v>
      </c>
      <c r="K19" s="114"/>
      <c r="L19" s="107">
        <f>$J19*K19</f>
        <v>0</v>
      </c>
      <c r="M19" s="108">
        <f>E19+I19+L19</f>
        <v>0</v>
      </c>
    </row>
    <row r="20" spans="1:13" ht="30.75" thickBot="1" x14ac:dyDescent="0.3">
      <c r="A20" s="90" t="s">
        <v>51</v>
      </c>
      <c r="B20" s="9" t="s">
        <v>23</v>
      </c>
      <c r="C20" s="104">
        <v>2</v>
      </c>
      <c r="D20" s="92"/>
      <c r="E20" s="67">
        <f t="shared" si="1"/>
        <v>0</v>
      </c>
      <c r="F20" s="68" t="s">
        <v>28</v>
      </c>
      <c r="G20" s="91">
        <v>2</v>
      </c>
      <c r="H20" s="92"/>
      <c r="I20" s="67">
        <f t="shared" si="0"/>
        <v>0</v>
      </c>
      <c r="J20" s="93">
        <v>0.01</v>
      </c>
      <c r="K20" s="112"/>
      <c r="L20" s="94">
        <f>$J20*K20</f>
        <v>0</v>
      </c>
      <c r="M20" s="95">
        <f>E20+I20+L20</f>
        <v>0</v>
      </c>
    </row>
    <row r="21" spans="1:13" s="31" customFormat="1" ht="33" thickBot="1" x14ac:dyDescent="0.35">
      <c r="A21" s="98" t="s">
        <v>53</v>
      </c>
      <c r="B21" s="99"/>
      <c r="C21" s="100"/>
      <c r="D21" s="99"/>
      <c r="E21" s="101"/>
      <c r="F21" s="99"/>
      <c r="G21" s="99"/>
      <c r="H21" s="101"/>
      <c r="I21" s="101"/>
      <c r="J21" s="100"/>
      <c r="K21" s="100"/>
      <c r="L21" s="102"/>
      <c r="M21" s="117">
        <f>SUM(M10:M20)</f>
        <v>0</v>
      </c>
    </row>
    <row r="22" spans="1:13" s="31" customFormat="1" ht="33" thickBot="1" x14ac:dyDescent="0.35">
      <c r="A22" s="96" t="s">
        <v>52</v>
      </c>
      <c r="B22" s="75"/>
      <c r="C22" s="76"/>
      <c r="D22" s="75"/>
      <c r="E22" s="77"/>
      <c r="F22" s="75"/>
      <c r="G22" s="75"/>
      <c r="H22" s="77"/>
      <c r="I22" s="77"/>
      <c r="J22" s="76"/>
      <c r="K22" s="76"/>
      <c r="L22" s="97"/>
      <c r="M22" s="118">
        <f>4*M21</f>
        <v>0</v>
      </c>
    </row>
    <row r="23" spans="1:13" s="31" customFormat="1" ht="29.45" customHeight="1" x14ac:dyDescent="0.3">
      <c r="A23" s="43"/>
      <c r="B23" s="42"/>
      <c r="C23" s="44"/>
      <c r="D23" s="42"/>
      <c r="E23" s="45"/>
      <c r="F23" s="42"/>
      <c r="G23" s="42"/>
      <c r="H23" s="45"/>
      <c r="I23" s="45"/>
      <c r="J23" s="44"/>
      <c r="K23" s="44"/>
      <c r="L23" s="74"/>
      <c r="M23" s="89"/>
    </row>
  </sheetData>
  <mergeCells count="21">
    <mergeCell ref="L12:L13"/>
    <mergeCell ref="K14:K15"/>
    <mergeCell ref="L14:L15"/>
    <mergeCell ref="K16:K17"/>
    <mergeCell ref="L16:L17"/>
    <mergeCell ref="M10:M11"/>
    <mergeCell ref="M12:M13"/>
    <mergeCell ref="M14:M15"/>
    <mergeCell ref="M16:M17"/>
    <mergeCell ref="K10:K11"/>
    <mergeCell ref="L10:L11"/>
    <mergeCell ref="K12:K13"/>
    <mergeCell ref="A6:B6"/>
    <mergeCell ref="J10:J11"/>
    <mergeCell ref="J12:J13"/>
    <mergeCell ref="J14:J15"/>
    <mergeCell ref="J16:J17"/>
    <mergeCell ref="A10:A11"/>
    <mergeCell ref="A12:A13"/>
    <mergeCell ref="A14:A15"/>
    <mergeCell ref="A16:A17"/>
  </mergeCells>
  <pageMargins left="0.7" right="0.7" top="0.78740157499999996" bottom="0.78740157499999996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80" zoomScaleNormal="80" workbookViewId="0">
      <selection activeCell="Y18" sqref="Y18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  <col min="14" max="14" width="16.42578125" customWidth="1"/>
  </cols>
  <sheetData>
    <row r="1" spans="1:14" ht="24.75" customHeight="1" x14ac:dyDescent="0.3">
      <c r="A1" s="78" t="s">
        <v>39</v>
      </c>
    </row>
    <row r="3" spans="1:14" ht="18.75" x14ac:dyDescent="0.3">
      <c r="A3" s="11" t="s">
        <v>33</v>
      </c>
      <c r="B3" s="3"/>
      <c r="I3" s="123"/>
    </row>
    <row r="4" spans="1:14" ht="15.75" x14ac:dyDescent="0.25">
      <c r="A4" s="151" t="s">
        <v>5</v>
      </c>
      <c r="C4" s="1"/>
    </row>
    <row r="6" spans="1:14" ht="21" x14ac:dyDescent="0.35">
      <c r="A6" s="133" t="s">
        <v>16</v>
      </c>
      <c r="B6" s="134"/>
    </row>
    <row r="8" spans="1:14" ht="15.75" thickBot="1" x14ac:dyDescent="0.3">
      <c r="K8" s="152"/>
      <c r="L8" s="152"/>
      <c r="M8" s="152"/>
    </row>
    <row r="9" spans="1:14" ht="66" customHeight="1" thickBot="1" x14ac:dyDescent="0.3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  <c r="N9" s="120" t="s">
        <v>59</v>
      </c>
    </row>
    <row r="10" spans="1:14" x14ac:dyDescent="0.25">
      <c r="A10" s="135" t="s">
        <v>45</v>
      </c>
      <c r="B10" s="7" t="s">
        <v>1</v>
      </c>
      <c r="C10" s="12">
        <v>2</v>
      </c>
      <c r="D10" s="15"/>
      <c r="E10" s="36">
        <f>12*(C10*D10)</f>
        <v>0</v>
      </c>
      <c r="F10" s="13" t="s">
        <v>9</v>
      </c>
      <c r="G10" s="14">
        <v>52</v>
      </c>
      <c r="H10" s="15"/>
      <c r="I10" s="36">
        <f>C10*(G10*H10)</f>
        <v>0</v>
      </c>
      <c r="J10" s="137">
        <v>39.119999999999997</v>
      </c>
      <c r="K10" s="146"/>
      <c r="L10" s="140">
        <f>J10*K10</f>
        <v>0</v>
      </c>
      <c r="M10" s="143">
        <f>SUM($E$10:$E$12)+SUM($I$10:$I$12)+L10</f>
        <v>0</v>
      </c>
      <c r="N10" s="129" t="s">
        <v>61</v>
      </c>
    </row>
    <row r="11" spans="1:14" x14ac:dyDescent="0.25">
      <c r="A11" s="136"/>
      <c r="B11" s="65" t="s">
        <v>1</v>
      </c>
      <c r="C11" s="66">
        <v>4</v>
      </c>
      <c r="D11" s="92"/>
      <c r="E11" s="38">
        <f t="shared" ref="E11:E21" si="0">12*(C11*D11)</f>
        <v>0</v>
      </c>
      <c r="F11" s="68" t="s">
        <v>2</v>
      </c>
      <c r="G11" s="69">
        <v>104</v>
      </c>
      <c r="H11" s="92"/>
      <c r="I11" s="38">
        <f t="shared" ref="I11:I21" si="1">C11*(G11*H11)</f>
        <v>0</v>
      </c>
      <c r="J11" s="138"/>
      <c r="K11" s="147"/>
      <c r="L11" s="141"/>
      <c r="M11" s="144"/>
      <c r="N11" s="130" t="s">
        <v>61</v>
      </c>
    </row>
    <row r="12" spans="1:14" ht="15.75" thickBot="1" x14ac:dyDescent="0.3">
      <c r="A12" s="149"/>
      <c r="B12" s="8" t="s">
        <v>15</v>
      </c>
      <c r="C12" s="20">
        <v>2</v>
      </c>
      <c r="D12" s="23"/>
      <c r="E12" s="37">
        <f t="shared" si="0"/>
        <v>0</v>
      </c>
      <c r="F12" s="21" t="s">
        <v>9</v>
      </c>
      <c r="G12" s="22">
        <v>52</v>
      </c>
      <c r="H12" s="23"/>
      <c r="I12" s="37">
        <f t="shared" si="1"/>
        <v>0</v>
      </c>
      <c r="J12" s="139"/>
      <c r="K12" s="148"/>
      <c r="L12" s="142"/>
      <c r="M12" s="145"/>
      <c r="N12" s="131" t="s">
        <v>60</v>
      </c>
    </row>
    <row r="13" spans="1:14" x14ac:dyDescent="0.25">
      <c r="A13" s="135" t="s">
        <v>46</v>
      </c>
      <c r="B13" s="7" t="s">
        <v>0</v>
      </c>
      <c r="C13" s="12">
        <v>1</v>
      </c>
      <c r="D13" s="15"/>
      <c r="E13" s="36">
        <f t="shared" si="0"/>
        <v>0</v>
      </c>
      <c r="F13" s="13" t="s">
        <v>9</v>
      </c>
      <c r="G13" s="14">
        <v>52</v>
      </c>
      <c r="H13" s="15"/>
      <c r="I13" s="36">
        <f t="shared" si="1"/>
        <v>0</v>
      </c>
      <c r="J13" s="137">
        <v>5.4</v>
      </c>
      <c r="K13" s="146"/>
      <c r="L13" s="140">
        <f>J13*K13</f>
        <v>0</v>
      </c>
      <c r="M13" s="143">
        <f>SUM($E$13:$E$14)+SUM($I$13:$I$14)+L13</f>
        <v>0</v>
      </c>
      <c r="N13" s="129" t="s">
        <v>60</v>
      </c>
    </row>
    <row r="14" spans="1:14" ht="15.75" thickBot="1" x14ac:dyDescent="0.3">
      <c r="A14" s="149"/>
      <c r="B14" s="8" t="s">
        <v>1</v>
      </c>
      <c r="C14" s="20">
        <v>6</v>
      </c>
      <c r="D14" s="23"/>
      <c r="E14" s="37">
        <f t="shared" si="0"/>
        <v>0</v>
      </c>
      <c r="F14" s="21" t="s">
        <v>9</v>
      </c>
      <c r="G14" s="22">
        <v>52</v>
      </c>
      <c r="H14" s="23"/>
      <c r="I14" s="37">
        <f t="shared" si="1"/>
        <v>0</v>
      </c>
      <c r="J14" s="139"/>
      <c r="K14" s="148"/>
      <c r="L14" s="142"/>
      <c r="M14" s="145"/>
      <c r="N14" s="131" t="s">
        <v>61</v>
      </c>
    </row>
    <row r="15" spans="1:14" x14ac:dyDescent="0.25">
      <c r="A15" s="135" t="s">
        <v>47</v>
      </c>
      <c r="B15" s="7" t="s">
        <v>0</v>
      </c>
      <c r="C15" s="12">
        <v>1</v>
      </c>
      <c r="D15" s="15"/>
      <c r="E15" s="36">
        <f t="shared" si="0"/>
        <v>0</v>
      </c>
      <c r="F15" s="13" t="s">
        <v>9</v>
      </c>
      <c r="G15" s="14">
        <v>52</v>
      </c>
      <c r="H15" s="15"/>
      <c r="I15" s="36">
        <f t="shared" si="1"/>
        <v>0</v>
      </c>
      <c r="J15" s="137">
        <v>5.65</v>
      </c>
      <c r="K15" s="146"/>
      <c r="L15" s="140">
        <f>J15*K15</f>
        <v>0</v>
      </c>
      <c r="M15" s="143">
        <f>SUM($E$15:$E$16)+SUM($I$15:$I$16)+L15</f>
        <v>0</v>
      </c>
      <c r="N15" s="129" t="s">
        <v>60</v>
      </c>
    </row>
    <row r="16" spans="1:14" ht="15.75" thickBot="1" x14ac:dyDescent="0.3">
      <c r="A16" s="149"/>
      <c r="B16" s="9" t="s">
        <v>1</v>
      </c>
      <c r="C16" s="59">
        <v>7</v>
      </c>
      <c r="D16" s="105"/>
      <c r="E16" s="37">
        <f t="shared" si="0"/>
        <v>0</v>
      </c>
      <c r="F16" s="30" t="s">
        <v>9</v>
      </c>
      <c r="G16" s="60">
        <v>52</v>
      </c>
      <c r="H16" s="105"/>
      <c r="I16" s="37">
        <f t="shared" si="1"/>
        <v>0</v>
      </c>
      <c r="J16" s="139"/>
      <c r="K16" s="148"/>
      <c r="L16" s="142"/>
      <c r="M16" s="145"/>
      <c r="N16" s="131" t="s">
        <v>61</v>
      </c>
    </row>
    <row r="17" spans="1:14" x14ac:dyDescent="0.25">
      <c r="A17" s="136" t="s">
        <v>48</v>
      </c>
      <c r="B17" s="6" t="s">
        <v>0</v>
      </c>
      <c r="C17" s="24">
        <v>3</v>
      </c>
      <c r="D17" s="80"/>
      <c r="E17" s="36">
        <f t="shared" si="0"/>
        <v>0</v>
      </c>
      <c r="F17" s="25" t="s">
        <v>12</v>
      </c>
      <c r="G17" s="26">
        <v>12</v>
      </c>
      <c r="H17" s="80"/>
      <c r="I17" s="36">
        <f t="shared" si="1"/>
        <v>0</v>
      </c>
      <c r="J17" s="138">
        <v>1.32</v>
      </c>
      <c r="K17" s="147"/>
      <c r="L17" s="141">
        <f>J17*K17</f>
        <v>0</v>
      </c>
      <c r="M17" s="144">
        <f>SUM($E$17:$E$18)+SUM($I$17:$I$18)+L17</f>
        <v>0</v>
      </c>
      <c r="N17" s="129" t="s">
        <v>60</v>
      </c>
    </row>
    <row r="18" spans="1:14" ht="15.75" thickBot="1" x14ac:dyDescent="0.3">
      <c r="A18" s="149"/>
      <c r="B18" s="8" t="s">
        <v>1</v>
      </c>
      <c r="C18" s="20">
        <v>2</v>
      </c>
      <c r="D18" s="23"/>
      <c r="E18" s="37">
        <f t="shared" si="0"/>
        <v>0</v>
      </c>
      <c r="F18" s="21" t="s">
        <v>9</v>
      </c>
      <c r="G18" s="22">
        <v>52</v>
      </c>
      <c r="H18" s="23"/>
      <c r="I18" s="37">
        <f t="shared" si="1"/>
        <v>0</v>
      </c>
      <c r="J18" s="139"/>
      <c r="K18" s="148"/>
      <c r="L18" s="142"/>
      <c r="M18" s="145"/>
      <c r="N18" s="131" t="s">
        <v>61</v>
      </c>
    </row>
    <row r="19" spans="1:14" x14ac:dyDescent="0.25">
      <c r="A19" s="135" t="s">
        <v>24</v>
      </c>
      <c r="B19" s="7" t="s">
        <v>0</v>
      </c>
      <c r="C19" s="121">
        <v>1</v>
      </c>
      <c r="D19" s="15"/>
      <c r="E19" s="36">
        <f t="shared" si="0"/>
        <v>0</v>
      </c>
      <c r="F19" s="13" t="s">
        <v>12</v>
      </c>
      <c r="G19" s="14">
        <v>12</v>
      </c>
      <c r="H19" s="15"/>
      <c r="I19" s="36">
        <f t="shared" si="1"/>
        <v>0</v>
      </c>
      <c r="J19" s="137">
        <v>0.01</v>
      </c>
      <c r="K19" s="146"/>
      <c r="L19" s="140">
        <f>J19*K19</f>
        <v>0</v>
      </c>
      <c r="M19" s="143">
        <f>SUM($E$19:$E$20)+SUM($I$19:$I$20)+L19</f>
        <v>0</v>
      </c>
      <c r="N19" s="129" t="s">
        <v>60</v>
      </c>
    </row>
    <row r="20" spans="1:14" ht="15.75" thickBot="1" x14ac:dyDescent="0.3">
      <c r="A20" s="149"/>
      <c r="B20" s="8" t="s">
        <v>0</v>
      </c>
      <c r="C20" s="122">
        <v>1</v>
      </c>
      <c r="D20" s="23"/>
      <c r="E20" s="37">
        <f t="shared" si="0"/>
        <v>0</v>
      </c>
      <c r="F20" s="21" t="s">
        <v>26</v>
      </c>
      <c r="G20" s="22">
        <v>12</v>
      </c>
      <c r="H20" s="23"/>
      <c r="I20" s="37">
        <f t="shared" si="1"/>
        <v>0</v>
      </c>
      <c r="J20" s="139"/>
      <c r="K20" s="148"/>
      <c r="L20" s="142"/>
      <c r="M20" s="145"/>
      <c r="N20" s="131" t="s">
        <v>61</v>
      </c>
    </row>
    <row r="21" spans="1:14" ht="30.75" thickBot="1" x14ac:dyDescent="0.3">
      <c r="A21" s="47" t="s">
        <v>50</v>
      </c>
      <c r="B21" s="9" t="s">
        <v>23</v>
      </c>
      <c r="C21" s="106">
        <v>1</v>
      </c>
      <c r="D21" s="105"/>
      <c r="E21" s="36">
        <f t="shared" si="0"/>
        <v>0</v>
      </c>
      <c r="F21" s="30" t="s">
        <v>9</v>
      </c>
      <c r="G21" s="48">
        <v>52</v>
      </c>
      <c r="H21" s="105"/>
      <c r="I21" s="36">
        <f t="shared" si="1"/>
        <v>0</v>
      </c>
      <c r="J21" s="85">
        <v>0.06</v>
      </c>
      <c r="K21" s="114"/>
      <c r="L21" s="107">
        <f>J21*K21</f>
        <v>0</v>
      </c>
      <c r="M21" s="108">
        <f>E21+I21+L21</f>
        <v>0</v>
      </c>
      <c r="N21" s="132" t="s">
        <v>61</v>
      </c>
    </row>
    <row r="22" spans="1:14" s="31" customFormat="1" ht="33" thickBot="1" x14ac:dyDescent="0.35">
      <c r="A22" s="98" t="s">
        <v>53</v>
      </c>
      <c r="B22" s="99"/>
      <c r="C22" s="100"/>
      <c r="D22" s="99"/>
      <c r="E22" s="101"/>
      <c r="F22" s="99"/>
      <c r="G22" s="99"/>
      <c r="H22" s="101"/>
      <c r="I22" s="101"/>
      <c r="J22" s="100"/>
      <c r="K22" s="100"/>
      <c r="L22" s="102"/>
      <c r="M22" s="117">
        <f>SUM(M10:M21)</f>
        <v>0</v>
      </c>
    </row>
    <row r="23" spans="1:14" s="31" customFormat="1" ht="33" thickBot="1" x14ac:dyDescent="0.35">
      <c r="A23" s="96" t="s">
        <v>52</v>
      </c>
      <c r="B23" s="75"/>
      <c r="C23" s="76"/>
      <c r="D23" s="75"/>
      <c r="E23" s="77"/>
      <c r="F23" s="75"/>
      <c r="G23" s="75"/>
      <c r="H23" s="77"/>
      <c r="I23" s="77"/>
      <c r="J23" s="76"/>
      <c r="K23" s="76"/>
      <c r="L23" s="97"/>
      <c r="M23" s="118">
        <f>4*M22</f>
        <v>0</v>
      </c>
    </row>
    <row r="24" spans="1:14" s="31" customFormat="1" ht="29.45" customHeight="1" x14ac:dyDescent="0.3">
      <c r="A24" s="43"/>
      <c r="B24" s="42"/>
      <c r="C24" s="44"/>
      <c r="D24" s="42"/>
      <c r="E24" s="45"/>
      <c r="F24" s="42"/>
      <c r="G24" s="42"/>
      <c r="H24" s="45"/>
      <c r="I24" s="45"/>
      <c r="J24" s="44"/>
      <c r="K24" s="44"/>
      <c r="L24" s="74"/>
      <c r="M24" s="89"/>
    </row>
  </sheetData>
  <mergeCells count="26">
    <mergeCell ref="A19:A20"/>
    <mergeCell ref="J19:J20"/>
    <mergeCell ref="M19:M20"/>
    <mergeCell ref="L19:L20"/>
    <mergeCell ref="K19:K20"/>
    <mergeCell ref="A15:A16"/>
    <mergeCell ref="J15:J16"/>
    <mergeCell ref="K15:K16"/>
    <mergeCell ref="L15:L16"/>
    <mergeCell ref="M15:M16"/>
    <mergeCell ref="A17:A18"/>
    <mergeCell ref="J17:J18"/>
    <mergeCell ref="K17:K18"/>
    <mergeCell ref="L17:L18"/>
    <mergeCell ref="M17:M18"/>
    <mergeCell ref="A6:B6"/>
    <mergeCell ref="A13:A14"/>
    <mergeCell ref="A10:A12"/>
    <mergeCell ref="J10:J12"/>
    <mergeCell ref="K10:K12"/>
    <mergeCell ref="J13:J14"/>
    <mergeCell ref="K13:K14"/>
    <mergeCell ref="L13:L14"/>
    <mergeCell ref="M13:M14"/>
    <mergeCell ref="L10:L12"/>
    <mergeCell ref="M10:M12"/>
  </mergeCells>
  <pageMargins left="0.7" right="0.7" top="0.78740157499999996" bottom="0.78740157499999996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0" zoomScaleNormal="70" workbookViewId="0">
      <selection activeCell="I45" sqref="I45"/>
    </sheetView>
  </sheetViews>
  <sheetFormatPr defaultRowHeight="15" x14ac:dyDescent="0.25"/>
  <cols>
    <col min="1" max="1" width="33.28515625" customWidth="1"/>
    <col min="2" max="2" width="17.28515625" customWidth="1"/>
    <col min="3" max="3" width="13.140625" customWidth="1"/>
    <col min="4" max="4" width="18.42578125" customWidth="1"/>
    <col min="5" max="5" width="19.140625" customWidth="1"/>
    <col min="6" max="6" width="16" customWidth="1"/>
    <col min="7" max="7" width="15.7109375" customWidth="1"/>
    <col min="8" max="9" width="20.42578125" customWidth="1"/>
    <col min="10" max="10" width="14.85546875" customWidth="1"/>
    <col min="11" max="11" width="17.42578125" customWidth="1"/>
    <col min="12" max="12" width="20" customWidth="1"/>
    <col min="13" max="13" width="20.5703125" customWidth="1"/>
  </cols>
  <sheetData>
    <row r="1" spans="1:13" ht="24.75" customHeight="1" x14ac:dyDescent="0.3">
      <c r="A1" s="78" t="s">
        <v>40</v>
      </c>
    </row>
    <row r="3" spans="1:13" ht="18.75" x14ac:dyDescent="0.3">
      <c r="A3" s="11" t="s">
        <v>58</v>
      </c>
      <c r="B3" s="3"/>
    </row>
    <row r="4" spans="1:13" ht="15.75" x14ac:dyDescent="0.25">
      <c r="A4" s="151" t="s">
        <v>5</v>
      </c>
      <c r="C4" s="1"/>
    </row>
    <row r="6" spans="1:13" ht="21" x14ac:dyDescent="0.35">
      <c r="A6" s="133" t="s">
        <v>16</v>
      </c>
      <c r="B6" s="134"/>
    </row>
    <row r="8" spans="1:13" ht="15.75" thickBot="1" x14ac:dyDescent="0.3">
      <c r="K8" s="152"/>
      <c r="L8" s="152"/>
      <c r="M8" s="152"/>
    </row>
    <row r="9" spans="1:13" ht="66" customHeight="1" thickBot="1" x14ac:dyDescent="0.3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</row>
    <row r="10" spans="1:13" x14ac:dyDescent="0.25">
      <c r="A10" s="135" t="s">
        <v>45</v>
      </c>
      <c r="B10" s="7" t="s">
        <v>1</v>
      </c>
      <c r="C10" s="12">
        <v>3</v>
      </c>
      <c r="D10" s="15"/>
      <c r="E10" s="36">
        <f>12*(C10*D10)</f>
        <v>0</v>
      </c>
      <c r="F10" s="13" t="s">
        <v>2</v>
      </c>
      <c r="G10" s="14">
        <v>104</v>
      </c>
      <c r="H10" s="15"/>
      <c r="I10" s="36">
        <f>C10*(G10*H10)</f>
        <v>0</v>
      </c>
      <c r="J10" s="137">
        <v>57.29</v>
      </c>
      <c r="K10" s="146"/>
      <c r="L10" s="140">
        <f>J10*K10</f>
        <v>0</v>
      </c>
      <c r="M10" s="143">
        <f>SUM(E10:E11)+SUM(I10:I11)+L10</f>
        <v>0</v>
      </c>
    </row>
    <row r="11" spans="1:13" ht="15.75" thickBot="1" x14ac:dyDescent="0.3">
      <c r="A11" s="149"/>
      <c r="B11" s="8" t="s">
        <v>1</v>
      </c>
      <c r="C11" s="20">
        <v>2</v>
      </c>
      <c r="D11" s="23"/>
      <c r="E11" s="37">
        <f t="shared" ref="E11:E20" si="0">12*(C11*D11)</f>
        <v>0</v>
      </c>
      <c r="F11" s="21" t="s">
        <v>9</v>
      </c>
      <c r="G11" s="22">
        <v>52</v>
      </c>
      <c r="H11" s="23"/>
      <c r="I11" s="37">
        <f t="shared" ref="I11:I20" si="1">C11*(G11*H11)</f>
        <v>0</v>
      </c>
      <c r="J11" s="139"/>
      <c r="K11" s="148"/>
      <c r="L11" s="142"/>
      <c r="M11" s="145"/>
    </row>
    <row r="12" spans="1:13" x14ac:dyDescent="0.25">
      <c r="A12" s="135" t="s">
        <v>46</v>
      </c>
      <c r="B12" s="7" t="s">
        <v>1</v>
      </c>
      <c r="C12" s="12">
        <v>1</v>
      </c>
      <c r="D12" s="15"/>
      <c r="E12" s="36">
        <f t="shared" si="0"/>
        <v>0</v>
      </c>
      <c r="F12" s="13" t="s">
        <v>9</v>
      </c>
      <c r="G12" s="14">
        <v>52</v>
      </c>
      <c r="H12" s="15"/>
      <c r="I12" s="36">
        <f t="shared" si="1"/>
        <v>0</v>
      </c>
      <c r="J12" s="137">
        <v>0.6</v>
      </c>
      <c r="K12" s="146"/>
      <c r="L12" s="140">
        <f t="shared" ref="L12" si="2">J12*K12</f>
        <v>0</v>
      </c>
      <c r="M12" s="143">
        <f>SUM(E12:E13)+SUM(I12:I13)+L12</f>
        <v>0</v>
      </c>
    </row>
    <row r="13" spans="1:13" ht="15.75" thickBot="1" x14ac:dyDescent="0.3">
      <c r="A13" s="149"/>
      <c r="B13" s="8" t="s">
        <v>0</v>
      </c>
      <c r="C13" s="20">
        <v>1</v>
      </c>
      <c r="D13" s="23"/>
      <c r="E13" s="37">
        <f t="shared" si="0"/>
        <v>0</v>
      </c>
      <c r="F13" s="21" t="s">
        <v>9</v>
      </c>
      <c r="G13" s="22">
        <v>52</v>
      </c>
      <c r="H13" s="23"/>
      <c r="I13" s="37">
        <f t="shared" si="1"/>
        <v>0</v>
      </c>
      <c r="J13" s="139"/>
      <c r="K13" s="148"/>
      <c r="L13" s="142"/>
      <c r="M13" s="145"/>
    </row>
    <row r="14" spans="1:13" x14ac:dyDescent="0.25">
      <c r="A14" s="135" t="s">
        <v>47</v>
      </c>
      <c r="B14" s="7" t="s">
        <v>1</v>
      </c>
      <c r="C14" s="12">
        <v>3</v>
      </c>
      <c r="D14" s="15"/>
      <c r="E14" s="36">
        <f t="shared" si="0"/>
        <v>0</v>
      </c>
      <c r="F14" s="13" t="s">
        <v>9</v>
      </c>
      <c r="G14" s="14">
        <v>52</v>
      </c>
      <c r="H14" s="15"/>
      <c r="I14" s="36">
        <f t="shared" si="1"/>
        <v>0</v>
      </c>
      <c r="J14" s="137">
        <v>2.16</v>
      </c>
      <c r="K14" s="146"/>
      <c r="L14" s="140">
        <f t="shared" ref="L14" si="3">J14*K14</f>
        <v>0</v>
      </c>
      <c r="M14" s="143">
        <f>SUM(E14:E15)+SUM(I14:I15)+L14</f>
        <v>0</v>
      </c>
    </row>
    <row r="15" spans="1:13" ht="15.75" thickBot="1" x14ac:dyDescent="0.3">
      <c r="A15" s="149"/>
      <c r="B15" s="9" t="s">
        <v>0</v>
      </c>
      <c r="C15" s="59">
        <v>1</v>
      </c>
      <c r="D15" s="105"/>
      <c r="E15" s="37">
        <f t="shared" si="0"/>
        <v>0</v>
      </c>
      <c r="F15" s="30" t="s">
        <v>9</v>
      </c>
      <c r="G15" s="60">
        <v>52</v>
      </c>
      <c r="H15" s="105"/>
      <c r="I15" s="37">
        <f t="shared" si="1"/>
        <v>0</v>
      </c>
      <c r="J15" s="139"/>
      <c r="K15" s="148"/>
      <c r="L15" s="142"/>
      <c r="M15" s="145"/>
    </row>
    <row r="16" spans="1:13" x14ac:dyDescent="0.25">
      <c r="A16" s="136" t="s">
        <v>48</v>
      </c>
      <c r="B16" s="6" t="s">
        <v>1</v>
      </c>
      <c r="C16" s="24">
        <v>2</v>
      </c>
      <c r="D16" s="80"/>
      <c r="E16" s="36">
        <f t="shared" si="0"/>
        <v>0</v>
      </c>
      <c r="F16" s="25" t="s">
        <v>12</v>
      </c>
      <c r="G16" s="26">
        <v>12</v>
      </c>
      <c r="H16" s="80"/>
      <c r="I16" s="36">
        <f t="shared" si="1"/>
        <v>0</v>
      </c>
      <c r="J16" s="138">
        <v>3.96</v>
      </c>
      <c r="K16" s="147"/>
      <c r="L16" s="140">
        <f>J16*K16</f>
        <v>0</v>
      </c>
      <c r="M16" s="144">
        <f>SUM(E16:E17)+SUM(I16:I17)+L16</f>
        <v>0</v>
      </c>
    </row>
    <row r="17" spans="1:13" ht="15.75" thickBot="1" x14ac:dyDescent="0.3">
      <c r="A17" s="149"/>
      <c r="B17" s="8" t="s">
        <v>0</v>
      </c>
      <c r="C17" s="20">
        <v>1</v>
      </c>
      <c r="D17" s="23"/>
      <c r="E17" s="37">
        <f t="shared" si="0"/>
        <v>0</v>
      </c>
      <c r="F17" s="21" t="s">
        <v>12</v>
      </c>
      <c r="G17" s="22">
        <v>12</v>
      </c>
      <c r="H17" s="23"/>
      <c r="I17" s="37">
        <f t="shared" si="1"/>
        <v>0</v>
      </c>
      <c r="J17" s="139"/>
      <c r="K17" s="148"/>
      <c r="L17" s="142"/>
      <c r="M17" s="145"/>
    </row>
    <row r="18" spans="1:13" ht="30.75" customHeight="1" thickBot="1" x14ac:dyDescent="0.3">
      <c r="A18" s="109" t="s">
        <v>24</v>
      </c>
      <c r="B18" s="10" t="s">
        <v>0</v>
      </c>
      <c r="C18" s="32">
        <v>3</v>
      </c>
      <c r="D18" s="83"/>
      <c r="E18" s="36">
        <f t="shared" si="0"/>
        <v>0</v>
      </c>
      <c r="F18" s="33" t="s">
        <v>26</v>
      </c>
      <c r="G18" s="34">
        <v>12</v>
      </c>
      <c r="H18" s="83"/>
      <c r="I18" s="36">
        <f t="shared" si="1"/>
        <v>0</v>
      </c>
      <c r="J18" s="86">
        <v>7.0000000000000007E-2</v>
      </c>
      <c r="K18" s="111"/>
      <c r="L18" s="40">
        <f>J18*K18</f>
        <v>0</v>
      </c>
      <c r="M18" s="110">
        <f>SUM(E18:E18)+SUM(I18:I18)+L18</f>
        <v>0</v>
      </c>
    </row>
    <row r="19" spans="1:13" ht="30.75" thickBot="1" x14ac:dyDescent="0.3">
      <c r="A19" s="47" t="s">
        <v>50</v>
      </c>
      <c r="B19" s="9" t="s">
        <v>23</v>
      </c>
      <c r="C19" s="106">
        <v>1</v>
      </c>
      <c r="D19" s="105"/>
      <c r="E19" s="36">
        <f t="shared" si="0"/>
        <v>0</v>
      </c>
      <c r="F19" s="30" t="s">
        <v>9</v>
      </c>
      <c r="G19" s="48">
        <v>52</v>
      </c>
      <c r="H19" s="105"/>
      <c r="I19" s="36">
        <f t="shared" si="1"/>
        <v>0</v>
      </c>
      <c r="J19" s="85">
        <v>2.88</v>
      </c>
      <c r="K19" s="114"/>
      <c r="L19" s="119">
        <f>J19*K19</f>
        <v>0</v>
      </c>
      <c r="M19" s="108">
        <f>E19+I19+L19</f>
        <v>0</v>
      </c>
    </row>
    <row r="20" spans="1:13" ht="30.75" thickBot="1" x14ac:dyDescent="0.3">
      <c r="A20" s="90" t="s">
        <v>51</v>
      </c>
      <c r="B20" s="9" t="s">
        <v>23</v>
      </c>
      <c r="C20" s="104">
        <v>1</v>
      </c>
      <c r="D20" s="92"/>
      <c r="E20" s="36">
        <f t="shared" si="0"/>
        <v>0</v>
      </c>
      <c r="F20" s="68" t="s">
        <v>28</v>
      </c>
      <c r="G20" s="91">
        <v>2</v>
      </c>
      <c r="H20" s="92"/>
      <c r="I20" s="36">
        <f t="shared" si="1"/>
        <v>0</v>
      </c>
      <c r="J20" s="93">
        <v>0.23400000000000001</v>
      </c>
      <c r="K20" s="112"/>
      <c r="L20" s="107">
        <f>J20*K20</f>
        <v>0</v>
      </c>
      <c r="M20" s="95">
        <f>E20+I20+L20</f>
        <v>0</v>
      </c>
    </row>
    <row r="21" spans="1:13" s="31" customFormat="1" ht="33" thickBot="1" x14ac:dyDescent="0.35">
      <c r="A21" s="98" t="s">
        <v>53</v>
      </c>
      <c r="B21" s="99"/>
      <c r="C21" s="100"/>
      <c r="D21" s="99"/>
      <c r="E21" s="101"/>
      <c r="F21" s="99"/>
      <c r="G21" s="99"/>
      <c r="H21" s="101"/>
      <c r="I21" s="101"/>
      <c r="J21" s="100"/>
      <c r="K21" s="100"/>
      <c r="L21" s="102"/>
      <c r="M21" s="117">
        <f>SUM(M10:M20)</f>
        <v>0</v>
      </c>
    </row>
    <row r="22" spans="1:13" s="31" customFormat="1" ht="33" thickBot="1" x14ac:dyDescent="0.35">
      <c r="A22" s="96" t="s">
        <v>52</v>
      </c>
      <c r="B22" s="75"/>
      <c r="C22" s="76"/>
      <c r="D22" s="75"/>
      <c r="E22" s="77"/>
      <c r="F22" s="75"/>
      <c r="G22" s="75"/>
      <c r="H22" s="77"/>
      <c r="I22" s="77"/>
      <c r="J22" s="76"/>
      <c r="K22" s="76"/>
      <c r="L22" s="97"/>
      <c r="M22" s="118">
        <f>4*M21</f>
        <v>0</v>
      </c>
    </row>
    <row r="23" spans="1:13" s="31" customFormat="1" ht="29.45" customHeight="1" x14ac:dyDescent="0.3">
      <c r="A23" s="43"/>
      <c r="B23" s="42"/>
      <c r="C23" s="44"/>
      <c r="D23" s="42"/>
      <c r="E23" s="45"/>
      <c r="F23" s="42"/>
      <c r="G23" s="42"/>
      <c r="H23" s="45"/>
      <c r="I23" s="45"/>
      <c r="J23" s="44"/>
      <c r="K23" s="44"/>
      <c r="L23" s="74"/>
      <c r="M23" s="89"/>
    </row>
  </sheetData>
  <mergeCells count="21">
    <mergeCell ref="K10:K11"/>
    <mergeCell ref="A6:B6"/>
    <mergeCell ref="J10:J11"/>
    <mergeCell ref="J14:J15"/>
    <mergeCell ref="J16:J17"/>
    <mergeCell ref="A10:A11"/>
    <mergeCell ref="A14:A15"/>
    <mergeCell ref="A16:A17"/>
    <mergeCell ref="A12:A13"/>
    <mergeCell ref="J12:J13"/>
    <mergeCell ref="K12:K13"/>
    <mergeCell ref="K14:K15"/>
    <mergeCell ref="K16:K17"/>
    <mergeCell ref="M10:M11"/>
    <mergeCell ref="M14:M15"/>
    <mergeCell ref="M16:M17"/>
    <mergeCell ref="L12:L13"/>
    <mergeCell ref="M12:M13"/>
    <mergeCell ref="L10:L11"/>
    <mergeCell ref="L14:L15"/>
    <mergeCell ref="L16:L17"/>
  </mergeCells>
  <pageMargins left="0.7" right="0.7" top="0.78740157499999996" bottom="0.78740157499999996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1 - MNUL KO</vt:lpstr>
      <vt:lpstr>Část 2 - Most KO</vt:lpstr>
      <vt:lpstr>Část 3 - Teplice KO</vt:lpstr>
      <vt:lpstr>Část 4 - Děčín KO</vt:lpstr>
      <vt:lpstr>Část 5 - Chomutov KO</vt:lpstr>
      <vt:lpstr>Část 6 - Rumburk KO</vt:lpstr>
      <vt:lpstr>Část 7 - Litoměřice 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Voral</dc:creator>
  <cp:lastModifiedBy>Lacinová Lenka</cp:lastModifiedBy>
  <cp:lastPrinted>2024-11-24T11:27:33Z</cp:lastPrinted>
  <dcterms:created xsi:type="dcterms:W3CDTF">2023-02-16T11:57:51Z</dcterms:created>
  <dcterms:modified xsi:type="dcterms:W3CDTF">2025-03-04T13:11:34Z</dcterms:modified>
</cp:coreProperties>
</file>